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externalLinks/externalLink64.xml" ContentType="application/vnd.openxmlformats-officedocument.spreadsheetml.externalLink+xml"/>
  <Override PartName="/xl/externalLinks/externalLink65.xml" ContentType="application/vnd.openxmlformats-officedocument.spreadsheetml.externalLink+xml"/>
  <Override PartName="/xl/externalLinks/externalLink66.xml" ContentType="application/vnd.openxmlformats-officedocument.spreadsheetml.externalLink+xml"/>
  <Override PartName="/xl/externalLinks/externalLink67.xml" ContentType="application/vnd.openxmlformats-officedocument.spreadsheetml.externalLink+xml"/>
  <Override PartName="/xl/externalLinks/externalLink68.xml" ContentType="application/vnd.openxmlformats-officedocument.spreadsheetml.externalLink+xml"/>
  <Override PartName="/xl/externalLinks/externalLink69.xml" ContentType="application/vnd.openxmlformats-officedocument.spreadsheetml.externalLink+xml"/>
  <Override PartName="/xl/externalLinks/externalLink70.xml" ContentType="application/vnd.openxmlformats-officedocument.spreadsheetml.externalLink+xml"/>
  <Override PartName="/xl/externalLinks/externalLink71.xml" ContentType="application/vnd.openxmlformats-officedocument.spreadsheetml.externalLink+xml"/>
  <Override PartName="/xl/externalLinks/externalLink72.xml" ContentType="application/vnd.openxmlformats-officedocument.spreadsheetml.externalLink+xml"/>
  <Override PartName="/xl/externalLinks/externalLink73.xml" ContentType="application/vnd.openxmlformats-officedocument.spreadsheetml.externalLink+xml"/>
  <Override PartName="/xl/externalLinks/externalLink74.xml" ContentType="application/vnd.openxmlformats-officedocument.spreadsheetml.externalLink+xml"/>
  <Override PartName="/xl/externalLinks/externalLink75.xml" ContentType="application/vnd.openxmlformats-officedocument.spreadsheetml.externalLink+xml"/>
  <Override PartName="/xl/externalLinks/externalLink76.xml" ContentType="application/vnd.openxmlformats-officedocument.spreadsheetml.externalLink+xml"/>
  <Override PartName="/xl/externalLinks/externalLink77.xml" ContentType="application/vnd.openxmlformats-officedocument.spreadsheetml.externalLink+xml"/>
  <Override PartName="/xl/externalLinks/externalLink78.xml" ContentType="application/vnd.openxmlformats-officedocument.spreadsheetml.externalLink+xml"/>
  <Override PartName="/xl/externalLinks/externalLink79.xml" ContentType="application/vnd.openxmlformats-officedocument.spreadsheetml.externalLink+xml"/>
  <Override PartName="/xl/externalLinks/externalLink80.xml" ContentType="application/vnd.openxmlformats-officedocument.spreadsheetml.externalLink+xml"/>
  <Override PartName="/xl/externalLinks/externalLink81.xml" ContentType="application/vnd.openxmlformats-officedocument.spreadsheetml.externalLink+xml"/>
  <Override PartName="/xl/externalLinks/externalLink82.xml" ContentType="application/vnd.openxmlformats-officedocument.spreadsheetml.externalLink+xml"/>
  <Override PartName="/xl/externalLinks/externalLink83.xml" ContentType="application/vnd.openxmlformats-officedocument.spreadsheetml.externalLink+xml"/>
  <Override PartName="/xl/externalLinks/externalLink8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drawings/drawing7.xml" ContentType="application/vnd.openxmlformats-officedocument.drawing+xml"/>
  <Override PartName="/xl/comments7.xml" ContentType="application/vnd.openxmlformats-officedocument.spreadsheetml.comments+xml"/>
  <Override PartName="/xl/drawings/drawing8.xml" ContentType="application/vnd.openxmlformats-officedocument.drawing+xml"/>
  <Override PartName="/xl/comments8.xml" ContentType="application/vnd.openxmlformats-officedocument.spreadsheetml.comments+xml"/>
  <Override PartName="/xl/drawings/drawing9.xml" ContentType="application/vnd.openxmlformats-officedocument.drawing+xml"/>
  <Override PartName="/xl/comments9.xml" ContentType="application/vnd.openxmlformats-officedocument.spreadsheetml.comments+xml"/>
  <Override PartName="/xl/drawings/drawing10.xml" ContentType="application/vnd.openxmlformats-officedocument.drawing+xml"/>
  <Override PartName="/xl/comments10.xml" ContentType="application/vnd.openxmlformats-officedocument.spreadsheetml.comments+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omments11.xml" ContentType="application/vnd.openxmlformats-officedocument.spreadsheetml.comments+xml"/>
  <Override PartName="/xl/drawings/drawing14.xml" ContentType="application/vnd.openxmlformats-officedocument.drawing+xml"/>
  <Override PartName="/xl/comments12.xml" ContentType="application/vnd.openxmlformats-officedocument.spreadsheetml.comments+xml"/>
  <Override PartName="/xl/drawings/drawing15.xml" ContentType="application/vnd.openxmlformats-officedocument.drawing+xml"/>
  <Override PartName="/xl/comments13.xml" ContentType="application/vnd.openxmlformats-officedocument.spreadsheetml.comments+xml"/>
  <Override PartName="/xl/drawings/drawing1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hidePivotFieldList="1" defaultThemeVersion="124226"/>
  <bookViews>
    <workbookView xWindow="0" yWindow="0" windowWidth="20490" windowHeight="7620" tabRatio="889"/>
  </bookViews>
  <sheets>
    <sheet name="POA DC - 2020" sheetId="9" r:id="rId1"/>
    <sheet name="POA 2020 Sectores DC" sheetId="7" r:id="rId2"/>
    <sheet name="POA DAI - 2020" sheetId="10" r:id="rId3"/>
    <sheet name="POA DCE - 2020" sheetId="11" r:id="rId4"/>
    <sheet name="POA DCER - 2020" sheetId="12" r:id="rId5"/>
    <sheet name="POA DD - 2020" sheetId="13" r:id="rId6"/>
    <sheet name="POA DF - 2020" sheetId="14" r:id="rId7"/>
    <sheet name="POA DGH - 2020" sheetId="15" r:id="rId8"/>
    <sheet name="POA DLOG -2020" sheetId="16" r:id="rId9"/>
    <sheet name="POA 2020 DP&amp;CG" sheetId="17" r:id="rId10"/>
    <sheet name="POA DPF - 2020" sheetId="18" r:id="rId11"/>
    <sheet name="POA DRP - 2020" sheetId="19" r:id="rId12"/>
    <sheet name="POA DSF - 2020" sheetId="20" r:id="rId13"/>
    <sheet name="POA DSJ - 2020" sheetId="21" r:id="rId14"/>
    <sheet name="POA DTI - 2020" sheetId="22" r:id="rId15"/>
    <sheet name="POA OAI - 2020" sheetId="23" r:id="rId16"/>
    <sheet name="Hoja1" sheetId="8" state="hidden" r:id="rId17"/>
  </sheets>
  <externalReferences>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 r:id="rId89"/>
    <externalReference r:id="rId90"/>
    <externalReference r:id="rId91"/>
    <externalReference r:id="rId92"/>
    <externalReference r:id="rId93"/>
    <externalReference r:id="rId94"/>
    <externalReference r:id="rId95"/>
    <externalReference r:id="rId96"/>
    <externalReference r:id="rId97"/>
    <externalReference r:id="rId98"/>
    <externalReference r:id="rId99"/>
    <externalReference r:id="rId100"/>
    <externalReference r:id="rId101"/>
  </externalReferences>
  <definedNames>
    <definedName name="_CMI1">'[1]Reglas || Tablas  ||  Controles'!$J$5</definedName>
    <definedName name="_CMI10">'[1]Reglas || Tablas  ||  Controles'!$J$15</definedName>
    <definedName name="_CMI11">'[1]Reglas || Tablas  ||  Controles'!$J$16</definedName>
    <definedName name="_CMI12">'[1]Reglas || Tablas  ||  Controles'!$J$17</definedName>
    <definedName name="_CMI13">'[1]Reglas || Tablas  ||  Controles'!$J$18</definedName>
    <definedName name="_CMI14">'[1]Reglas || Tablas  ||  Controles'!$J$19</definedName>
    <definedName name="_CMI15">'[1]Reglas || Tablas  ||  Controles'!$J$20</definedName>
    <definedName name="_CMI2">'[1]Reglas || Tablas  ||  Controles'!$J$6</definedName>
    <definedName name="_CMI3">'[1]Reglas || Tablas  ||  Controles'!$J$7</definedName>
    <definedName name="_CMI4">'[1]Reglas || Tablas  ||  Controles'!$J$9</definedName>
    <definedName name="_CMI5">'[1]Reglas || Tablas  ||  Controles'!$J$10</definedName>
    <definedName name="_CMI6">'[1]Reglas || Tablas  ||  Controles'!$J$11</definedName>
    <definedName name="_CMI9">'[1]Reglas || Tablas  ||  Controles'!$J$14</definedName>
    <definedName name="_xlnm._FilterDatabase" localSheetId="9" hidden="1">'POA 2020 DP&amp;CG'!$A$7:$AM$112</definedName>
    <definedName name="_xlnm._FilterDatabase" localSheetId="1" hidden="1">'POA 2020 Sectores DC'!$A$7:$AT$151</definedName>
    <definedName name="_xlnm._FilterDatabase" localSheetId="2" hidden="1">'POA DAI - 2020'!$A$6:$BB$57</definedName>
    <definedName name="_xlnm._FilterDatabase" localSheetId="0" hidden="1">'POA DC - 2020'!$A$5:$AT$114</definedName>
    <definedName name="_xlnm._FilterDatabase" localSheetId="3" hidden="1">'POA DCE - 2020'!$A$7:$BB$59</definedName>
    <definedName name="_xlnm._FilterDatabase" localSheetId="4" hidden="1">'POA DCER - 2020'!$A$7:$BB$21</definedName>
    <definedName name="_xlnm._FilterDatabase" localSheetId="5" hidden="1">'POA DD - 2020'!$A$7:$BB$108</definedName>
    <definedName name="_xlnm._FilterDatabase" localSheetId="6" hidden="1">'POA DF - 2020'!$A$7:$BB$53</definedName>
    <definedName name="_xlnm._FilterDatabase" localSheetId="7" hidden="1">'POA DGH - 2020'!$A$7:$BB$71</definedName>
    <definedName name="_xlnm._FilterDatabase" localSheetId="8" hidden="1">'POA DLOG -2020'!$A$7:$BA$163</definedName>
    <definedName name="_xlnm._FilterDatabase" localSheetId="10" hidden="1">'POA DPF - 2020'!$A$6:$BB$70</definedName>
    <definedName name="_xlnm._FilterDatabase" localSheetId="11" hidden="1">'POA DRP - 2020'!$A$8:$BB$70</definedName>
    <definedName name="_xlnm._FilterDatabase" localSheetId="12" hidden="1">'POA DSF - 2020'!$A$7:$BB$15</definedName>
    <definedName name="_xlnm._FilterDatabase" localSheetId="13" hidden="1">'POA DSJ - 2020'!$A$7:$BE$7</definedName>
    <definedName name="_xlnm._FilterDatabase" localSheetId="14" hidden="1">'POA DTI - 2020'!$A$7:$BB$145</definedName>
    <definedName name="_xlnm._FilterDatabase" localSheetId="15" hidden="1">'POA OAI - 2020'!$A$7:$BB$7</definedName>
    <definedName name="_Toc339577478" localSheetId="9">'POA 2020 DP&amp;CG'!#REF!</definedName>
    <definedName name="_Toc339577478" localSheetId="1">'POA 2020 Sectores DC'!#REF!</definedName>
    <definedName name="_Toc339577478" localSheetId="2">'POA DAI - 2020'!#REF!</definedName>
    <definedName name="_Toc339577478" localSheetId="0">'POA DC - 2020'!#REF!</definedName>
    <definedName name="_Toc339577478" localSheetId="3">'POA DCE - 2020'!#REF!</definedName>
    <definedName name="_Toc339577478" localSheetId="4">'POA DCER - 2020'!#REF!</definedName>
    <definedName name="_Toc339577478" localSheetId="5">'POA DD - 2020'!#REF!</definedName>
    <definedName name="_Toc339577478" localSheetId="6">'POA DF - 2020'!#REF!</definedName>
    <definedName name="_Toc339577478" localSheetId="7">'POA DGH - 2020'!#REF!</definedName>
    <definedName name="_Toc339577478" localSheetId="8">'POA DLOG -2020'!#REF!</definedName>
    <definedName name="_Toc339577478" localSheetId="10">'POA DPF - 2020'!#REF!</definedName>
    <definedName name="_Toc339577478" localSheetId="11">'POA DRP - 2020'!#REF!</definedName>
    <definedName name="_Toc339577478" localSheetId="12">'POA DSF - 2020'!#REF!</definedName>
    <definedName name="_Toc339577478" localSheetId="13">'POA DSJ - 2020'!#REF!</definedName>
    <definedName name="_Toc339577478" localSheetId="14">'POA DTI - 2020'!#REF!</definedName>
    <definedName name="_Toc339577478" localSheetId="15">'POA OAI - 2020'!#REF!</definedName>
    <definedName name="_xlnm.Print_Area" localSheetId="9">'POA 2020 DP&amp;CG'!$A$1:$AE$30</definedName>
    <definedName name="_xlnm.Print_Area" localSheetId="1">'POA 2020 Sectores DC'!$A$1:$AT$25</definedName>
    <definedName name="_xlnm.Print_Area" localSheetId="2">'POA DAI - 2020'!$A$1:$AT$35</definedName>
    <definedName name="_xlnm.Print_Area" localSheetId="0">'POA DC - 2020'!$A$1:$AT$16</definedName>
    <definedName name="_xlnm.Print_Area" localSheetId="3">'POA DCE - 2020'!$A$1:$AU$54</definedName>
    <definedName name="_xlnm.Print_Area" localSheetId="4">'POA DCER - 2020'!$A$1:$AT$21</definedName>
    <definedName name="_xlnm.Print_Area" localSheetId="5">'POA DD - 2020'!$A$1:$AT$33</definedName>
    <definedName name="_xlnm.Print_Area" localSheetId="6">'POA DF - 2020'!$A$1:$AT$20</definedName>
    <definedName name="_xlnm.Print_Area" localSheetId="7">'POA DGH - 2020'!$A$1:$AT$34</definedName>
    <definedName name="_xlnm.Print_Area" localSheetId="8">'POA DLOG -2020'!$A$1:$AT$37</definedName>
    <definedName name="_xlnm.Print_Area" localSheetId="10">'POA DPF - 2020'!$A$1:$AT$33</definedName>
    <definedName name="_xlnm.Print_Area" localSheetId="11">'POA DRP - 2020'!$A$1:$AT$19</definedName>
    <definedName name="_xlnm.Print_Area" localSheetId="12">'POA DSF - 2020'!$A$1:$AT$15</definedName>
    <definedName name="_xlnm.Print_Area" localSheetId="13">'POA DSJ - 2020'!$A$1:$AT$26</definedName>
    <definedName name="_xlnm.Print_Area" localSheetId="14">'POA DTI - 2020'!$A$1:$AT$7</definedName>
    <definedName name="_xlnm.Print_Area" localSheetId="15">'POA OAI - 2020'!$A$1:$AT$14</definedName>
    <definedName name="CMP">'[1]Reglas || Tablas  ||  Controles'!$E$5:$E$8</definedName>
    <definedName name="Facturación" localSheetId="4">#REF!</definedName>
    <definedName name="Facturación" localSheetId="6">#REF!</definedName>
    <definedName name="Facturación" localSheetId="12">#REF!</definedName>
    <definedName name="Facturación" localSheetId="13">#REF!</definedName>
    <definedName name="Facturación" localSheetId="14">#REF!</definedName>
    <definedName name="Facturación" localSheetId="15">#REF!</definedName>
    <definedName name="Facturación">#REF!</definedName>
    <definedName name="formato">'[1]Reglas || Tablas  ||  Controles'!$E$26:$E$28</definedName>
    <definedName name="FR">'[1]Reglas || Tablas  ||  Controles'!$E$20:$E$23</definedName>
    <definedName name="OIEO">'[1]Reglas || Tablas  ||  Controles'!$C$9</definedName>
    <definedName name="PERIODOS" localSheetId="4">#REF!</definedName>
    <definedName name="PERIODOS" localSheetId="6">#REF!</definedName>
    <definedName name="PERIODOS" localSheetId="12">#REF!</definedName>
    <definedName name="PERIODOS" localSheetId="13">#REF!</definedName>
    <definedName name="PERIODOS" localSheetId="14">#REF!</definedName>
    <definedName name="PERIODOS" localSheetId="15">#REF!</definedName>
    <definedName name="PERIODOS">#REF!</definedName>
    <definedName name="RNI" localSheetId="4">#REF!</definedName>
    <definedName name="RNI" localSheetId="6">#REF!</definedName>
    <definedName name="RNI" localSheetId="12">#REF!</definedName>
    <definedName name="RNI" localSheetId="13">#REF!</definedName>
    <definedName name="RNI" localSheetId="14">#REF!</definedName>
    <definedName name="RNI" localSheetId="15">#REF!</definedName>
    <definedName name="RNI">#REF!</definedName>
    <definedName name="SIEI" localSheetId="12">'[1]Reglas || Tablas  ||  Controles'!#REF!</definedName>
    <definedName name="SIEI" localSheetId="13">'[1]Reglas || Tablas  ||  Controles'!#REF!</definedName>
    <definedName name="SIEI" localSheetId="14">'[1]Reglas || Tablas  ||  Controles'!#REF!</definedName>
    <definedName name="SIEI" localSheetId="15">'[1]Reglas || Tablas  ||  Controles'!#REF!</definedName>
    <definedName name="SIEI">'[1]Reglas || Tablas  ||  Controles'!#REF!</definedName>
    <definedName name="SIEO" localSheetId="12">'[1]Reglas || Tablas  ||  Controles'!#REF!</definedName>
    <definedName name="SIEO" localSheetId="13">'[1]Reglas || Tablas  ||  Controles'!#REF!</definedName>
    <definedName name="SIEO" localSheetId="14">'[1]Reglas || Tablas  ||  Controles'!#REF!</definedName>
    <definedName name="SIEO" localSheetId="15">'[1]Reglas || Tablas  ||  Controles'!#REF!</definedName>
    <definedName name="SIEO">'[1]Reglas || Tablas  ||  Controles'!#REF!</definedName>
    <definedName name="SIF" localSheetId="12">'[1]Reglas || Tablas  ||  Controles'!#REF!</definedName>
    <definedName name="SIF" localSheetId="13">'[1]Reglas || Tablas  ||  Controles'!#REF!</definedName>
    <definedName name="SIF" localSheetId="14">'[1]Reglas || Tablas  ||  Controles'!#REF!</definedName>
    <definedName name="SIF" localSheetId="15">'[1]Reglas || Tablas  ||  Controles'!#REF!</definedName>
    <definedName name="SIF">'[1]Reglas || Tablas  ||  Controles'!#REF!</definedName>
    <definedName name="TI">'[1]Reglas || Tablas  ||  Controles'!$E$12:$E$16</definedName>
    <definedName name="TIPOINDI">[1]Empleados!#REF!</definedName>
    <definedName name="VMI">'[1]Reglas || Tablas  ||  Controles'!$C$12</definedName>
    <definedName name="VMXI">'[1]Reglas || Tablas  ||  Controles'!$C$13</definedName>
  </definedNames>
  <calcPr calcId="162913"/>
</workbook>
</file>

<file path=xl/calcChain.xml><?xml version="1.0" encoding="utf-8"?>
<calcChain xmlns="http://schemas.openxmlformats.org/spreadsheetml/2006/main">
  <c r="AN6" i="9" l="1"/>
  <c r="AN7" i="9"/>
  <c r="AN8" i="9"/>
  <c r="AN9" i="9"/>
  <c r="AN10" i="9"/>
  <c r="AN11" i="9"/>
  <c r="AN12" i="9"/>
  <c r="AN13" i="9"/>
  <c r="AN14" i="9"/>
  <c r="AN15" i="9"/>
  <c r="AN16" i="9"/>
  <c r="AN17" i="9"/>
  <c r="AN18" i="9"/>
  <c r="AN19" i="9"/>
  <c r="AN20" i="9"/>
  <c r="AN21" i="9"/>
  <c r="AN22" i="9"/>
  <c r="AN23" i="9"/>
  <c r="AN24" i="9"/>
  <c r="AN25" i="9"/>
  <c r="AN26" i="9"/>
  <c r="AN27" i="9"/>
  <c r="AN28" i="9"/>
  <c r="AN29" i="9"/>
  <c r="AN30" i="9"/>
  <c r="AN31" i="9"/>
  <c r="AN32" i="9"/>
  <c r="AN33" i="9"/>
  <c r="AN34" i="9"/>
  <c r="AN35" i="9"/>
  <c r="AN36" i="9"/>
  <c r="AN37" i="9"/>
  <c r="AN38" i="9"/>
  <c r="AN39" i="9"/>
  <c r="AN40" i="9"/>
  <c r="AN41" i="9"/>
  <c r="AN42" i="9"/>
  <c r="AN43" i="9"/>
  <c r="AN44" i="9"/>
  <c r="AN45" i="9"/>
  <c r="AN46" i="9"/>
  <c r="AN47" i="9"/>
  <c r="AN48" i="9"/>
  <c r="AN49" i="9"/>
  <c r="AN50" i="9"/>
  <c r="AN51" i="9"/>
  <c r="AN52" i="9"/>
  <c r="AN53" i="9"/>
  <c r="AN54" i="9"/>
  <c r="AN55" i="9"/>
  <c r="AN56" i="9"/>
  <c r="AN57" i="9"/>
  <c r="AN58" i="9"/>
  <c r="AN59" i="9"/>
  <c r="AN60" i="9"/>
  <c r="AN61" i="9"/>
  <c r="AN62" i="9"/>
  <c r="AN63" i="9"/>
  <c r="AN64" i="9"/>
  <c r="AN65" i="9"/>
  <c r="AN66" i="9"/>
  <c r="AN67" i="9"/>
  <c r="AN68" i="9"/>
  <c r="AN69" i="9"/>
  <c r="AN70" i="9"/>
  <c r="AN71" i="9"/>
  <c r="AN72" i="9"/>
  <c r="AN73" i="9"/>
  <c r="AN74" i="9"/>
  <c r="AN75" i="9"/>
  <c r="AN76" i="9"/>
  <c r="AN77" i="9"/>
  <c r="AN78" i="9"/>
  <c r="AN79" i="9"/>
  <c r="AN80" i="9"/>
  <c r="AN81" i="9"/>
  <c r="AN82" i="9"/>
  <c r="AN83" i="9"/>
  <c r="AN84" i="9"/>
  <c r="AN85" i="9"/>
  <c r="AN86" i="9"/>
  <c r="AN87" i="9"/>
  <c r="AN88" i="9"/>
  <c r="AN89" i="9"/>
  <c r="AN90" i="9"/>
  <c r="AN91" i="9"/>
  <c r="AN92" i="9"/>
  <c r="AN93" i="9"/>
  <c r="AN94" i="9"/>
  <c r="AN95" i="9"/>
  <c r="AN96" i="9"/>
  <c r="AN97" i="9"/>
  <c r="AN98" i="9"/>
  <c r="AN99" i="9"/>
  <c r="AN100" i="9"/>
  <c r="AN101" i="9"/>
  <c r="AN102" i="9"/>
  <c r="AN103" i="9"/>
  <c r="AN104" i="9"/>
  <c r="AN105" i="9"/>
  <c r="AN106" i="9"/>
  <c r="AN107" i="9"/>
  <c r="AN108" i="9"/>
  <c r="AN109" i="9"/>
  <c r="AN110" i="9"/>
  <c r="AN111" i="9"/>
  <c r="AN112" i="9"/>
  <c r="AN113" i="9"/>
  <c r="AN114" i="9"/>
  <c r="AN14" i="23" l="1"/>
  <c r="AO14" i="23" s="1"/>
  <c r="AA14" i="23"/>
  <c r="N14" i="23"/>
  <c r="AN13" i="23"/>
  <c r="AO13" i="23" s="1"/>
  <c r="AA13" i="23"/>
  <c r="N13" i="23"/>
  <c r="AN12" i="23"/>
  <c r="AO12" i="23" s="1"/>
  <c r="AA12" i="23"/>
  <c r="N12" i="23"/>
  <c r="AN11" i="23"/>
  <c r="AO11" i="23" s="1"/>
  <c r="AA11" i="23"/>
  <c r="N11" i="23"/>
  <c r="AN10" i="23"/>
  <c r="AO10" i="23" s="1"/>
  <c r="AA10" i="23"/>
  <c r="N10" i="23"/>
  <c r="AN9" i="23"/>
  <c r="AO9" i="23" s="1"/>
  <c r="AA9" i="23"/>
  <c r="N9" i="23"/>
  <c r="AN8" i="23"/>
  <c r="AO8" i="23" s="1"/>
  <c r="AA8" i="23"/>
  <c r="N8" i="23"/>
  <c r="AN145" i="22" l="1"/>
  <c r="AO145" i="22" s="1"/>
  <c r="AA145" i="22"/>
  <c r="AO144" i="22"/>
  <c r="AN144" i="22"/>
  <c r="AA144" i="22"/>
  <c r="AN143" i="22"/>
  <c r="AO143" i="22" s="1"/>
  <c r="AA143" i="22"/>
  <c r="AN142" i="22"/>
  <c r="AO142" i="22" s="1"/>
  <c r="AA142" i="22"/>
  <c r="AN141" i="22"/>
  <c r="AA141" i="22"/>
  <c r="AO141" i="22" s="1"/>
  <c r="AO140" i="22"/>
  <c r="AN140" i="22"/>
  <c r="AA140" i="22"/>
  <c r="AN139" i="22"/>
  <c r="AO139" i="22" s="1"/>
  <c r="AA139" i="22"/>
  <c r="AN138" i="22"/>
  <c r="AO138" i="22" s="1"/>
  <c r="AA138" i="22"/>
  <c r="AN137" i="22"/>
  <c r="AA137" i="22"/>
  <c r="AO137" i="22" s="1"/>
  <c r="AO136" i="22"/>
  <c r="AN136" i="22"/>
  <c r="AA136" i="22"/>
  <c r="AN135" i="22"/>
  <c r="AO135" i="22" s="1"/>
  <c r="AA135" i="22"/>
  <c r="AN134" i="22"/>
  <c r="AO134" i="22" s="1"/>
  <c r="AA134" i="22"/>
  <c r="AN133" i="22"/>
  <c r="AA133" i="22"/>
  <c r="AO133" i="22" s="1"/>
  <c r="AO132" i="22"/>
  <c r="AN132" i="22"/>
  <c r="AA132" i="22"/>
  <c r="AN131" i="22"/>
  <c r="AO131" i="22" s="1"/>
  <c r="AA131" i="22"/>
  <c r="AN130" i="22"/>
  <c r="AO130" i="22" s="1"/>
  <c r="AA130" i="22"/>
  <c r="AN129" i="22"/>
  <c r="AA129" i="22"/>
  <c r="AO129" i="22" s="1"/>
  <c r="AO128" i="22"/>
  <c r="AN128" i="22"/>
  <c r="AA128" i="22"/>
  <c r="AN127" i="22"/>
  <c r="AO127" i="22" s="1"/>
  <c r="AA127" i="22"/>
  <c r="AN126" i="22"/>
  <c r="AO126" i="22" s="1"/>
  <c r="AA126" i="22"/>
  <c r="AN125" i="22"/>
  <c r="AA125" i="22"/>
  <c r="AO125" i="22" s="1"/>
  <c r="AO124" i="22"/>
  <c r="AN124" i="22"/>
  <c r="AA124" i="22"/>
  <c r="AN123" i="22"/>
  <c r="AO123" i="22" s="1"/>
  <c r="AA123" i="22"/>
  <c r="AN122" i="22"/>
  <c r="AO122" i="22" s="1"/>
  <c r="AA122" i="22"/>
  <c r="AN121" i="22"/>
  <c r="AA121" i="22"/>
  <c r="AO121" i="22" s="1"/>
  <c r="AO120" i="22"/>
  <c r="AN120" i="22"/>
  <c r="AA120" i="22"/>
  <c r="AN119" i="22"/>
  <c r="AO119" i="22" s="1"/>
  <c r="AA119" i="22"/>
  <c r="AN118" i="22"/>
  <c r="AO118" i="22" s="1"/>
  <c r="AA118" i="22"/>
  <c r="AN117" i="22"/>
  <c r="AA117" i="22"/>
  <c r="AO117" i="22" s="1"/>
  <c r="AO116" i="22"/>
  <c r="AN116" i="22"/>
  <c r="AA116" i="22"/>
  <c r="AN115" i="22"/>
  <c r="AO115" i="22" s="1"/>
  <c r="AA115" i="22"/>
  <c r="AN114" i="22"/>
  <c r="AO114" i="22" s="1"/>
  <c r="AA114" i="22"/>
  <c r="AN113" i="22"/>
  <c r="AO113" i="22" s="1"/>
  <c r="AA113" i="22"/>
  <c r="AO112" i="22"/>
  <c r="AN112" i="22"/>
  <c r="AA112" i="22"/>
  <c r="AN111" i="22"/>
  <c r="AO111" i="22" s="1"/>
  <c r="AA111" i="22"/>
  <c r="AN110" i="22"/>
  <c r="AO110" i="22" s="1"/>
  <c r="AA110" i="22"/>
  <c r="AN109" i="22"/>
  <c r="AA109" i="22"/>
  <c r="AO109" i="22" s="1"/>
  <c r="AO108" i="22"/>
  <c r="AN108" i="22"/>
  <c r="AA108" i="22"/>
  <c r="AN107" i="22"/>
  <c r="AO107" i="22" s="1"/>
  <c r="AA107" i="22"/>
  <c r="AN106" i="22"/>
  <c r="AO106" i="22" s="1"/>
  <c r="AA106" i="22"/>
  <c r="AN105" i="22"/>
  <c r="AA105" i="22"/>
  <c r="AO105" i="22" s="1"/>
  <c r="AO104" i="22"/>
  <c r="AN104" i="22"/>
  <c r="AA104" i="22"/>
  <c r="AN103" i="22"/>
  <c r="AO103" i="22" s="1"/>
  <c r="AA103" i="22"/>
  <c r="AN102" i="22"/>
  <c r="AO102" i="22" s="1"/>
  <c r="AA102" i="22"/>
  <c r="AN101" i="22"/>
  <c r="AA101" i="22"/>
  <c r="AO101" i="22" s="1"/>
  <c r="AO100" i="22"/>
  <c r="AN100" i="22"/>
  <c r="AA100" i="22"/>
  <c r="AN99" i="22"/>
  <c r="AO99" i="22" s="1"/>
  <c r="AA99" i="22"/>
  <c r="AN98" i="22"/>
  <c r="AO98" i="22" s="1"/>
  <c r="AA98" i="22"/>
  <c r="AN97" i="22"/>
  <c r="AA97" i="22"/>
  <c r="AO97" i="22" s="1"/>
  <c r="AO96" i="22"/>
  <c r="AN96" i="22"/>
  <c r="AA96" i="22"/>
  <c r="AN95" i="22"/>
  <c r="AO95" i="22" s="1"/>
  <c r="AA95" i="22"/>
  <c r="N95" i="22"/>
  <c r="AN94" i="22"/>
  <c r="AO94" i="22" s="1"/>
  <c r="AA94" i="22"/>
  <c r="AN93" i="22"/>
  <c r="AA93" i="22"/>
  <c r="AO93" i="22" s="1"/>
  <c r="AN92" i="22"/>
  <c r="AO92" i="22" s="1"/>
  <c r="AA92" i="22"/>
  <c r="AO91" i="22"/>
  <c r="AN91" i="22"/>
  <c r="AA91" i="22"/>
  <c r="AN90" i="22"/>
  <c r="AO90" i="22" s="1"/>
  <c r="AA90" i="22"/>
  <c r="AN89" i="22"/>
  <c r="AA89" i="22"/>
  <c r="AO89" i="22" s="1"/>
  <c r="AN88" i="22"/>
  <c r="AO88" i="22" s="1"/>
  <c r="AA88" i="22"/>
  <c r="AO87" i="22"/>
  <c r="AN87" i="22"/>
  <c r="AA87" i="22"/>
  <c r="AN86" i="22"/>
  <c r="AO86" i="22" s="1"/>
  <c r="AA86" i="22"/>
  <c r="AN85" i="22"/>
  <c r="AA85" i="22"/>
  <c r="AO85" i="22" s="1"/>
  <c r="AN84" i="22"/>
  <c r="AO84" i="22" s="1"/>
  <c r="AA84" i="22"/>
  <c r="AO83" i="22"/>
  <c r="AN83" i="22"/>
  <c r="AA83" i="22"/>
  <c r="AN82" i="22"/>
  <c r="AO82" i="22" s="1"/>
  <c r="AA82" i="22"/>
  <c r="AN81" i="22"/>
  <c r="AA81" i="22"/>
  <c r="AO81" i="22" s="1"/>
  <c r="N81" i="22"/>
  <c r="AN80" i="22"/>
  <c r="AA80" i="22"/>
  <c r="AO80" i="22" s="1"/>
  <c r="AN79" i="22"/>
  <c r="AO79" i="22" s="1"/>
  <c r="AA79" i="22"/>
  <c r="AO78" i="22"/>
  <c r="AN78" i="22"/>
  <c r="AA78" i="22"/>
  <c r="AN77" i="22"/>
  <c r="AO77" i="22" s="1"/>
  <c r="AA77" i="22"/>
  <c r="AN76" i="22"/>
  <c r="AA76" i="22"/>
  <c r="AO76" i="22" s="1"/>
  <c r="AN75" i="22"/>
  <c r="AO75" i="22" s="1"/>
  <c r="AA75" i="22"/>
  <c r="AO74" i="22"/>
  <c r="AN74" i="22"/>
  <c r="AA74" i="22"/>
  <c r="AN73" i="22"/>
  <c r="AO73" i="22" s="1"/>
  <c r="AA73" i="22"/>
  <c r="N73" i="22"/>
  <c r="AN72" i="22"/>
  <c r="AO72" i="22" s="1"/>
  <c r="AA72" i="22"/>
  <c r="N72" i="22"/>
  <c r="AN71" i="22"/>
  <c r="AO71" i="22" s="1"/>
  <c r="AA71" i="22"/>
  <c r="AN70" i="22"/>
  <c r="AA70" i="22"/>
  <c r="AO70" i="22" s="1"/>
  <c r="N70" i="22"/>
  <c r="AN69" i="22"/>
  <c r="AA69" i="22"/>
  <c r="AO69" i="22" s="1"/>
  <c r="AN68" i="22"/>
  <c r="AO68" i="22" s="1"/>
  <c r="AA68" i="22"/>
  <c r="N68" i="22"/>
  <c r="AN67" i="22"/>
  <c r="AO67" i="22" s="1"/>
  <c r="AA67" i="22"/>
  <c r="AO66" i="22"/>
  <c r="AN66" i="22"/>
  <c r="AA66" i="22"/>
  <c r="AN65" i="22"/>
  <c r="AO65" i="22" s="1"/>
  <c r="AA65" i="22"/>
  <c r="AN64" i="22"/>
  <c r="AA64" i="22"/>
  <c r="AO64" i="22" s="1"/>
  <c r="AN63" i="22"/>
  <c r="AO63" i="22" s="1"/>
  <c r="AA63" i="22"/>
  <c r="AO62" i="22"/>
  <c r="AN62" i="22"/>
  <c r="AA62" i="22"/>
  <c r="AN61" i="22"/>
  <c r="AO61" i="22" s="1"/>
  <c r="AA61" i="22"/>
  <c r="AN60" i="22"/>
  <c r="AA60" i="22"/>
  <c r="AO60" i="22" s="1"/>
  <c r="AN59" i="22"/>
  <c r="AO59" i="22" s="1"/>
  <c r="AA59" i="22"/>
  <c r="AO58" i="22"/>
  <c r="AN58" i="22"/>
  <c r="AA58" i="22"/>
  <c r="AN57" i="22"/>
  <c r="AO57" i="22" s="1"/>
  <c r="AA57" i="22"/>
  <c r="AN56" i="22"/>
  <c r="AA56" i="22"/>
  <c r="AO56" i="22" s="1"/>
  <c r="AN55" i="22"/>
  <c r="AO55" i="22" s="1"/>
  <c r="AA55" i="22"/>
  <c r="N55" i="22"/>
  <c r="AN54" i="22"/>
  <c r="AO54" i="22" s="1"/>
  <c r="AA54" i="22"/>
  <c r="N54" i="22"/>
  <c r="AN53" i="22"/>
  <c r="AO53" i="22" s="1"/>
  <c r="AA53" i="22"/>
  <c r="N53" i="22"/>
  <c r="AN52" i="22"/>
  <c r="AO52" i="22" s="1"/>
  <c r="AA52" i="22"/>
  <c r="N52" i="22"/>
  <c r="AN51" i="22"/>
  <c r="AO51" i="22" s="1"/>
  <c r="AA51" i="22"/>
  <c r="N51" i="22"/>
  <c r="AN50" i="22"/>
  <c r="AO50" i="22" s="1"/>
  <c r="AA50" i="22"/>
  <c r="AO49" i="22"/>
  <c r="AN49" i="22"/>
  <c r="AA49" i="22"/>
  <c r="AN48" i="22"/>
  <c r="AO48" i="22" s="1"/>
  <c r="AA48" i="22"/>
  <c r="N48" i="22"/>
  <c r="AN47" i="22"/>
  <c r="AO47" i="22" s="1"/>
  <c r="AA47" i="22"/>
  <c r="N47" i="22"/>
  <c r="AN46" i="22"/>
  <c r="AO46" i="22" s="1"/>
  <c r="AA46" i="22"/>
  <c r="N46" i="22"/>
  <c r="AN45" i="22"/>
  <c r="AO45" i="22" s="1"/>
  <c r="AA45" i="22"/>
  <c r="N45" i="22"/>
  <c r="AN44" i="22"/>
  <c r="AO44" i="22" s="1"/>
  <c r="AA44" i="22"/>
  <c r="AN43" i="22"/>
  <c r="AA43" i="22"/>
  <c r="AO43" i="22" s="1"/>
  <c r="AN42" i="22"/>
  <c r="AO42" i="22" s="1"/>
  <c r="AA42" i="22"/>
  <c r="AO41" i="22"/>
  <c r="AN41" i="22"/>
  <c r="AA41" i="22"/>
  <c r="AN40" i="22"/>
  <c r="AO40" i="22" s="1"/>
  <c r="AA40" i="22"/>
  <c r="AN39" i="22"/>
  <c r="AA39" i="22"/>
  <c r="AO39" i="22" s="1"/>
  <c r="AN38" i="22"/>
  <c r="AO38" i="22" s="1"/>
  <c r="AA38" i="22"/>
  <c r="AO37" i="22"/>
  <c r="AN37" i="22"/>
  <c r="AA37" i="22"/>
  <c r="AN36" i="22"/>
  <c r="AO36" i="22" s="1"/>
  <c r="AA36" i="22"/>
  <c r="AN35" i="22"/>
  <c r="AA35" i="22"/>
  <c r="AO35" i="22" s="1"/>
  <c r="AN34" i="22"/>
  <c r="AO34" i="22" s="1"/>
  <c r="AA34" i="22"/>
  <c r="AO33" i="22"/>
  <c r="AN33" i="22"/>
  <c r="AA33" i="22"/>
  <c r="AN32" i="22"/>
  <c r="AO32" i="22" s="1"/>
  <c r="AA32" i="22"/>
  <c r="AN31" i="22"/>
  <c r="AA31" i="22"/>
  <c r="AO31" i="22" s="1"/>
  <c r="AN30" i="22"/>
  <c r="AO30" i="22" s="1"/>
  <c r="AA30" i="22"/>
  <c r="AO29" i="22"/>
  <c r="AN29" i="22"/>
  <c r="AA29" i="22"/>
  <c r="AN28" i="22"/>
  <c r="AO28" i="22" s="1"/>
  <c r="AA28" i="22"/>
  <c r="AN27" i="22"/>
  <c r="AA27" i="22"/>
  <c r="AO27" i="22" s="1"/>
  <c r="AN26" i="22"/>
  <c r="AO26" i="22" s="1"/>
  <c r="AA26" i="22"/>
  <c r="AO25" i="22"/>
  <c r="AN25" i="22"/>
  <c r="AA25" i="22"/>
  <c r="AN24" i="22"/>
  <c r="AO24" i="22" s="1"/>
  <c r="AA24" i="22"/>
  <c r="AN23" i="22"/>
  <c r="AA23" i="22"/>
  <c r="AO23" i="22" s="1"/>
  <c r="AN22" i="22"/>
  <c r="AO22" i="22" s="1"/>
  <c r="AA22" i="22"/>
  <c r="AO21" i="22"/>
  <c r="AN21" i="22"/>
  <c r="AA21" i="22"/>
  <c r="AN20" i="22"/>
  <c r="AO20" i="22" s="1"/>
  <c r="AA20" i="22"/>
  <c r="AN19" i="22"/>
  <c r="AA19" i="22"/>
  <c r="AO19" i="22" s="1"/>
  <c r="AN18" i="22"/>
  <c r="AO18" i="22" s="1"/>
  <c r="AA18" i="22"/>
  <c r="AO17" i="22"/>
  <c r="AN17" i="22"/>
  <c r="AA17" i="22"/>
  <c r="AN16" i="22"/>
  <c r="AO16" i="22" s="1"/>
  <c r="AA16" i="22"/>
  <c r="AN15" i="22"/>
  <c r="AA15" i="22"/>
  <c r="AO15" i="22" s="1"/>
  <c r="AN14" i="22"/>
  <c r="AO14" i="22" s="1"/>
  <c r="AA14" i="22"/>
  <c r="AO13" i="22"/>
  <c r="AN13" i="22"/>
  <c r="AA13" i="22"/>
  <c r="AN12" i="22"/>
  <c r="AO12" i="22" s="1"/>
  <c r="AA12" i="22"/>
  <c r="AN11" i="22"/>
  <c r="AA11" i="22"/>
  <c r="AO11" i="22" s="1"/>
  <c r="AN10" i="22"/>
  <c r="AO10" i="22" s="1"/>
  <c r="AA10" i="22"/>
  <c r="AO9" i="22"/>
  <c r="AN9" i="22"/>
  <c r="AA9" i="22"/>
  <c r="AN8" i="22"/>
  <c r="AO8" i="22" s="1"/>
  <c r="AA8" i="22"/>
  <c r="AN33" i="21" l="1"/>
  <c r="AO33" i="21" s="1"/>
  <c r="AA33" i="21"/>
  <c r="N33" i="21"/>
  <c r="AN32" i="21"/>
  <c r="AO32" i="21" s="1"/>
  <c r="AA32" i="21"/>
  <c r="N32" i="21"/>
  <c r="AN31" i="21"/>
  <c r="AO31" i="21" s="1"/>
  <c r="AA31" i="21"/>
  <c r="N31" i="21"/>
  <c r="AN30" i="21"/>
  <c r="AO30" i="21" s="1"/>
  <c r="AA30" i="21"/>
  <c r="N30" i="21"/>
  <c r="AN29" i="21"/>
  <c r="AO29" i="21" s="1"/>
  <c r="AA29" i="21"/>
  <c r="N29" i="21"/>
  <c r="AN28" i="21"/>
  <c r="AO28" i="21" s="1"/>
  <c r="AA28" i="21"/>
  <c r="N28" i="21"/>
  <c r="AN27" i="21"/>
  <c r="AO27" i="21" s="1"/>
  <c r="AA27" i="21"/>
  <c r="N27" i="21"/>
  <c r="AN26" i="21"/>
  <c r="AO26" i="21" s="1"/>
  <c r="AA26" i="21"/>
  <c r="N26" i="21"/>
  <c r="AN25" i="21"/>
  <c r="AO25" i="21" s="1"/>
  <c r="AA25" i="21"/>
  <c r="N25" i="21"/>
  <c r="AN24" i="21"/>
  <c r="AO24" i="21" s="1"/>
  <c r="AA24" i="21"/>
  <c r="N24" i="21"/>
  <c r="AN23" i="21"/>
  <c r="AO23" i="21" s="1"/>
  <c r="AA23" i="21"/>
  <c r="N23" i="21"/>
  <c r="AN22" i="21"/>
  <c r="AO22" i="21" s="1"/>
  <c r="AA22" i="21"/>
  <c r="N22" i="21"/>
  <c r="AN21" i="21"/>
  <c r="AO21" i="21" s="1"/>
  <c r="AA21" i="21"/>
  <c r="N21" i="21"/>
  <c r="AN20" i="21"/>
  <c r="AO20" i="21" s="1"/>
  <c r="AA20" i="21"/>
  <c r="N20" i="21"/>
  <c r="AN19" i="21"/>
  <c r="AO19" i="21" s="1"/>
  <c r="AA19" i="21"/>
  <c r="N19" i="21"/>
  <c r="AN18" i="21"/>
  <c r="AO18" i="21" s="1"/>
  <c r="AA18" i="21"/>
  <c r="N18" i="21"/>
  <c r="AN17" i="21"/>
  <c r="AO17" i="21" s="1"/>
  <c r="AA17" i="21"/>
  <c r="AO16" i="21"/>
  <c r="AN16" i="21"/>
  <c r="AA16" i="21"/>
  <c r="N16" i="21"/>
  <c r="AO15" i="21"/>
  <c r="AN15" i="21"/>
  <c r="AA15" i="21"/>
  <c r="N15" i="21"/>
  <c r="AO14" i="21"/>
  <c r="AN14" i="21"/>
  <c r="AA14" i="21"/>
  <c r="N14" i="21"/>
  <c r="AO13" i="21"/>
  <c r="AN13" i="21"/>
  <c r="AA13" i="21"/>
  <c r="N13" i="21"/>
  <c r="AO12" i="21"/>
  <c r="AN12" i="21"/>
  <c r="AA12" i="21"/>
  <c r="N12" i="21"/>
  <c r="AO11" i="21"/>
  <c r="AN11" i="21"/>
  <c r="AA11" i="21"/>
  <c r="N11" i="21"/>
  <c r="AO10" i="21"/>
  <c r="AN10" i="21"/>
  <c r="AA10" i="21"/>
  <c r="N10" i="21"/>
  <c r="AO9" i="21"/>
  <c r="AN9" i="21"/>
  <c r="AA9" i="21"/>
  <c r="N9" i="21"/>
  <c r="AO8" i="21"/>
  <c r="AN8" i="21"/>
  <c r="AA8" i="21"/>
  <c r="N8" i="21"/>
  <c r="AN15" i="20" l="1"/>
  <c r="AO15" i="20" s="1"/>
  <c r="AA15" i="20"/>
  <c r="N15" i="20"/>
  <c r="AN14" i="20"/>
  <c r="AO14" i="20" s="1"/>
  <c r="AA14" i="20"/>
  <c r="N14" i="20"/>
  <c r="AN13" i="20"/>
  <c r="AO13" i="20" s="1"/>
  <c r="AA13" i="20"/>
  <c r="N13" i="20"/>
  <c r="AN12" i="20"/>
  <c r="AO12" i="20" s="1"/>
  <c r="AA12" i="20"/>
  <c r="N12" i="20"/>
  <c r="AN11" i="20"/>
  <c r="AO11" i="20" s="1"/>
  <c r="AA11" i="20"/>
  <c r="N11" i="20"/>
  <c r="AN10" i="20"/>
  <c r="AO10" i="20" s="1"/>
  <c r="AA10" i="20"/>
  <c r="N10" i="20"/>
  <c r="AN9" i="20"/>
  <c r="AO9" i="20" s="1"/>
  <c r="AA9" i="20"/>
  <c r="N9" i="20"/>
  <c r="AN8" i="20"/>
  <c r="AO8" i="20" s="1"/>
  <c r="AA8" i="20"/>
  <c r="N8" i="20"/>
  <c r="M95" i="19" l="1"/>
  <c r="AN70" i="19"/>
  <c r="AO70" i="19" s="1"/>
  <c r="AA70" i="19"/>
  <c r="AN69" i="19"/>
  <c r="AO69" i="19" s="1"/>
  <c r="AA69" i="19"/>
  <c r="AO68" i="19"/>
  <c r="AN68" i="19"/>
  <c r="AA68" i="19"/>
  <c r="AN67" i="19"/>
  <c r="AO67" i="19" s="1"/>
  <c r="AA67" i="19"/>
  <c r="AN66" i="19"/>
  <c r="AO66" i="19" s="1"/>
  <c r="AA66" i="19"/>
  <c r="AN65" i="19"/>
  <c r="AA65" i="19"/>
  <c r="AN64" i="19"/>
  <c r="AA64" i="19"/>
  <c r="AN63" i="19"/>
  <c r="AA63" i="19"/>
  <c r="AN62" i="19"/>
  <c r="AA62" i="19"/>
  <c r="AN61" i="19"/>
  <c r="AA61" i="19"/>
  <c r="AN60" i="19"/>
  <c r="AA60" i="19"/>
  <c r="AN59" i="19"/>
  <c r="AO59" i="19" s="1"/>
  <c r="AA59" i="19"/>
  <c r="AO58" i="19"/>
  <c r="AN58" i="19"/>
  <c r="AA58" i="19"/>
  <c r="AN57" i="19"/>
  <c r="AO57" i="19" s="1"/>
  <c r="AA57" i="19"/>
  <c r="AN56" i="19"/>
  <c r="AA56" i="19"/>
  <c r="AN55" i="19"/>
  <c r="AA55" i="19"/>
  <c r="N55" i="19"/>
  <c r="AN54" i="19"/>
  <c r="AO54" i="19" s="1"/>
  <c r="AA54" i="19"/>
  <c r="N54" i="19"/>
  <c r="AN53" i="19"/>
  <c r="AA53" i="19"/>
  <c r="N53" i="19"/>
  <c r="AN52" i="19"/>
  <c r="AA52" i="19"/>
  <c r="N52" i="19"/>
  <c r="AN51" i="19"/>
  <c r="AA51" i="19"/>
  <c r="N51" i="19"/>
  <c r="AN50" i="19"/>
  <c r="AA50" i="19"/>
  <c r="N50" i="19"/>
  <c r="AN49" i="19"/>
  <c r="AA49" i="19"/>
  <c r="N49" i="19"/>
  <c r="AN48" i="19"/>
  <c r="AA48" i="19"/>
  <c r="N48" i="19"/>
  <c r="AN47" i="19"/>
  <c r="AA47" i="19"/>
  <c r="N47" i="19"/>
  <c r="AN46" i="19"/>
  <c r="AA46" i="19"/>
  <c r="N46" i="19"/>
  <c r="AN45" i="19"/>
  <c r="AO45" i="19" s="1"/>
  <c r="AA45" i="19"/>
  <c r="N45" i="19"/>
  <c r="AN44" i="19"/>
  <c r="AO44" i="19" s="1"/>
  <c r="AA44" i="19"/>
  <c r="N44" i="19"/>
  <c r="AN43" i="19"/>
  <c r="AA43" i="19"/>
  <c r="N43" i="19"/>
  <c r="AN42" i="19"/>
  <c r="AA42" i="19"/>
  <c r="AO42" i="19" s="1"/>
  <c r="N42" i="19"/>
  <c r="AN41" i="19"/>
  <c r="AA41" i="19"/>
  <c r="N41" i="19"/>
  <c r="AN40" i="19"/>
  <c r="AA40" i="19"/>
  <c r="N40" i="19"/>
  <c r="AN39" i="19"/>
  <c r="AA39" i="19"/>
  <c r="N39" i="19"/>
  <c r="AN38" i="19"/>
  <c r="AA38" i="19"/>
  <c r="N38" i="19"/>
  <c r="AN37" i="19"/>
  <c r="AA37" i="19"/>
  <c r="N37" i="19"/>
  <c r="AN36" i="19"/>
  <c r="AA36" i="19"/>
  <c r="N36" i="19"/>
  <c r="AN35" i="19"/>
  <c r="AA35" i="19"/>
  <c r="N35" i="19"/>
  <c r="AN34" i="19"/>
  <c r="AA34" i="19"/>
  <c r="N34" i="19"/>
  <c r="AN33" i="19"/>
  <c r="AA33" i="19"/>
  <c r="N33" i="19"/>
  <c r="AN32" i="19"/>
  <c r="AA32" i="19"/>
  <c r="N32" i="19"/>
  <c r="AN31" i="19"/>
  <c r="AA31" i="19"/>
  <c r="N31" i="19"/>
  <c r="AN30" i="19"/>
  <c r="AO30" i="19" s="1"/>
  <c r="AA30" i="19"/>
  <c r="N30" i="19"/>
  <c r="AN29" i="19"/>
  <c r="AA29" i="19"/>
  <c r="N29" i="19"/>
  <c r="AN28" i="19"/>
  <c r="AA28" i="19"/>
  <c r="AO28" i="19" s="1"/>
  <c r="N28" i="19"/>
  <c r="AN27" i="19"/>
  <c r="AA27" i="19"/>
  <c r="AO27" i="19" s="1"/>
  <c r="N27" i="19"/>
  <c r="AN26" i="19"/>
  <c r="AA26" i="19"/>
  <c r="AO26" i="19" s="1"/>
  <c r="N26" i="19"/>
  <c r="AN25" i="19"/>
  <c r="AA25" i="19"/>
  <c r="AO25" i="19" s="1"/>
  <c r="N25" i="19"/>
  <c r="AN24" i="19"/>
  <c r="AA24" i="19"/>
  <c r="N24" i="19"/>
  <c r="AN23" i="19"/>
  <c r="AA23" i="19"/>
  <c r="N23" i="19"/>
  <c r="AN22" i="19"/>
  <c r="AA22" i="19"/>
  <c r="N22" i="19"/>
  <c r="AN21" i="19"/>
  <c r="AO21" i="19" s="1"/>
  <c r="AA21" i="19"/>
  <c r="N21" i="19"/>
  <c r="AN20" i="19"/>
  <c r="AO20" i="19" s="1"/>
  <c r="AA20" i="19"/>
  <c r="N20" i="19"/>
  <c r="AN19" i="19"/>
  <c r="AA19" i="19"/>
  <c r="N19" i="19"/>
  <c r="AN18" i="19"/>
  <c r="AA18" i="19"/>
  <c r="N18" i="19"/>
  <c r="AN17" i="19"/>
  <c r="AA17" i="19"/>
  <c r="N17" i="19"/>
  <c r="AO16" i="19"/>
  <c r="AN16" i="19"/>
  <c r="AA16" i="19"/>
  <c r="N16" i="19"/>
  <c r="AN15" i="19"/>
  <c r="AA15" i="19"/>
  <c r="N15" i="19"/>
  <c r="AN14" i="19"/>
  <c r="AA14" i="19"/>
  <c r="N14" i="19"/>
  <c r="AN13" i="19"/>
  <c r="AA13" i="19"/>
  <c r="N13" i="19"/>
  <c r="AN12" i="19"/>
  <c r="AA12" i="19"/>
  <c r="N12" i="19"/>
  <c r="AN11" i="19"/>
  <c r="AA11" i="19"/>
  <c r="N11" i="19"/>
  <c r="AN10" i="19"/>
  <c r="AA10" i="19"/>
  <c r="N10" i="19"/>
  <c r="AN9" i="19"/>
  <c r="AA9" i="19"/>
  <c r="AO9" i="19" s="1"/>
  <c r="N9" i="19"/>
  <c r="AN70" i="18" l="1"/>
  <c r="AO70" i="18" s="1"/>
  <c r="AA70" i="18"/>
  <c r="N70" i="18"/>
  <c r="AN69" i="18"/>
  <c r="AA69" i="18"/>
  <c r="N69" i="18"/>
  <c r="AN68" i="18"/>
  <c r="AA68" i="18"/>
  <c r="N68" i="18"/>
  <c r="AN67" i="18"/>
  <c r="AA67" i="18"/>
  <c r="N67" i="18"/>
  <c r="AN66" i="18"/>
  <c r="AO66" i="18" s="1"/>
  <c r="AA66" i="18"/>
  <c r="N66" i="18"/>
  <c r="AN65" i="18"/>
  <c r="AO65" i="18" s="1"/>
  <c r="AA65" i="18"/>
  <c r="N65" i="18"/>
  <c r="AN64" i="18"/>
  <c r="AA64" i="18"/>
  <c r="N64" i="18"/>
  <c r="AN63" i="18"/>
  <c r="AA63" i="18"/>
  <c r="AO63" i="18" s="1"/>
  <c r="N63" i="18"/>
  <c r="AN62" i="18"/>
  <c r="AA62" i="18"/>
  <c r="N62" i="18"/>
  <c r="AO61" i="18"/>
  <c r="AN61" i="18"/>
  <c r="AA61" i="18"/>
  <c r="N61" i="18"/>
  <c r="AO60" i="18"/>
  <c r="AN60" i="18"/>
  <c r="AA60" i="18"/>
  <c r="N60" i="18"/>
  <c r="AO59" i="18"/>
  <c r="AN59" i="18"/>
  <c r="AA59" i="18"/>
  <c r="N59" i="18"/>
  <c r="AN58" i="18"/>
  <c r="AA58" i="18"/>
  <c r="N58" i="18"/>
  <c r="AN57" i="18"/>
  <c r="AA57" i="18"/>
  <c r="N57" i="18"/>
  <c r="AN56" i="18"/>
  <c r="AA56" i="18"/>
  <c r="N56" i="18"/>
  <c r="AN55" i="18"/>
  <c r="AA55" i="18"/>
  <c r="AO55" i="18" s="1"/>
  <c r="N55" i="18"/>
  <c r="AN54" i="18"/>
  <c r="AA54" i="18"/>
  <c r="N54" i="18"/>
  <c r="AO53" i="18"/>
  <c r="AN53" i="18"/>
  <c r="AA53" i="18"/>
  <c r="N53" i="18"/>
  <c r="AO52" i="18"/>
  <c r="AN52" i="18"/>
  <c r="AA52" i="18"/>
  <c r="N52" i="18"/>
  <c r="AN51" i="18"/>
  <c r="AA51" i="18"/>
  <c r="N51" i="18"/>
  <c r="AN50" i="18"/>
  <c r="AA50" i="18"/>
  <c r="N50" i="18"/>
  <c r="AN49" i="18"/>
  <c r="AO49" i="18" s="1"/>
  <c r="AA49" i="18"/>
  <c r="N49" i="18"/>
  <c r="AN48" i="18"/>
  <c r="AA48" i="18"/>
  <c r="N48" i="18"/>
  <c r="AN47" i="18"/>
  <c r="AA47" i="18"/>
  <c r="N47" i="18"/>
  <c r="AO46" i="18"/>
  <c r="AN46" i="18"/>
  <c r="AA46" i="18"/>
  <c r="N46" i="18"/>
  <c r="AN45" i="18"/>
  <c r="AA45" i="18"/>
  <c r="N45" i="18"/>
  <c r="AN44" i="18"/>
  <c r="AA44" i="18"/>
  <c r="N44" i="18"/>
  <c r="AN43" i="18"/>
  <c r="AA43" i="18"/>
  <c r="N43" i="18"/>
  <c r="AN42" i="18"/>
  <c r="AA42" i="18"/>
  <c r="N42" i="18"/>
  <c r="AN41" i="18"/>
  <c r="AA41" i="18"/>
  <c r="N41" i="18"/>
  <c r="AN40" i="18"/>
  <c r="AA40" i="18"/>
  <c r="N40" i="18"/>
  <c r="AN39" i="18"/>
  <c r="AA39" i="18"/>
  <c r="N39" i="18"/>
  <c r="AN38" i="18"/>
  <c r="AA38" i="18"/>
  <c r="Z38" i="18"/>
  <c r="N38" i="18"/>
  <c r="AN37" i="18"/>
  <c r="AA37" i="18"/>
  <c r="N37" i="18"/>
  <c r="AN36" i="18"/>
  <c r="AA36" i="18"/>
  <c r="Z36" i="18"/>
  <c r="Y36" i="18"/>
  <c r="X36" i="18"/>
  <c r="N36" i="18" s="1"/>
  <c r="W36" i="18"/>
  <c r="V36" i="18"/>
  <c r="AN35" i="18"/>
  <c r="AA35" i="18"/>
  <c r="Z35" i="18"/>
  <c r="Y35" i="18"/>
  <c r="X35" i="18"/>
  <c r="N35" i="18" s="1"/>
  <c r="W35" i="18"/>
  <c r="AN34" i="18"/>
  <c r="AA34" i="18"/>
  <c r="Z34" i="18"/>
  <c r="Y34" i="18"/>
  <c r="X34" i="18"/>
  <c r="W34" i="18"/>
  <c r="N34" i="18" s="1"/>
  <c r="V34" i="18"/>
  <c r="AN33" i="18"/>
  <c r="AA33" i="18"/>
  <c r="N33" i="18"/>
  <c r="AN32" i="18"/>
  <c r="AA32" i="18"/>
  <c r="N32" i="18"/>
  <c r="AN31" i="18"/>
  <c r="AA31" i="18"/>
  <c r="N31" i="18"/>
  <c r="AN30" i="18"/>
  <c r="AA30" i="18"/>
  <c r="N30" i="18"/>
  <c r="AN29" i="18"/>
  <c r="AA29" i="18"/>
  <c r="N29" i="18"/>
  <c r="AN28" i="18"/>
  <c r="AA28" i="18"/>
  <c r="N28" i="18"/>
  <c r="AN27" i="18"/>
  <c r="AA27" i="18"/>
  <c r="N27" i="18"/>
  <c r="AN26" i="18"/>
  <c r="AA26" i="18"/>
  <c r="N26" i="18"/>
  <c r="AN25" i="18"/>
  <c r="AA25" i="18"/>
  <c r="Z25" i="18"/>
  <c r="Y25" i="18"/>
  <c r="X25" i="18"/>
  <c r="N25" i="18"/>
  <c r="AN24" i="18"/>
  <c r="AA24" i="18"/>
  <c r="N24" i="18"/>
  <c r="AO23" i="18"/>
  <c r="AN23" i="18"/>
  <c r="AA23" i="18"/>
  <c r="N23" i="18"/>
  <c r="AO22" i="18"/>
  <c r="AN22" i="18"/>
  <c r="AA22" i="18"/>
  <c r="N22" i="18"/>
  <c r="AN21" i="18"/>
  <c r="AA21" i="18"/>
  <c r="AN20" i="18"/>
  <c r="AA20" i="18"/>
  <c r="AO20" i="18" s="1"/>
  <c r="AN19" i="18"/>
  <c r="AO19" i="18" s="1"/>
  <c r="AA19" i="18"/>
  <c r="AN18" i="18"/>
  <c r="AA18" i="18"/>
  <c r="N18" i="18"/>
  <c r="AN17" i="18"/>
  <c r="AO17" i="18" s="1"/>
  <c r="AA17" i="18"/>
  <c r="N17" i="18"/>
  <c r="AN16" i="18"/>
  <c r="AA16" i="18"/>
  <c r="N16" i="18"/>
  <c r="AN15" i="18"/>
  <c r="AA15" i="18"/>
  <c r="AO15" i="18" s="1"/>
  <c r="N15" i="18"/>
  <c r="AN14" i="18"/>
  <c r="AA14" i="18"/>
  <c r="N14" i="18"/>
  <c r="AN13" i="18"/>
  <c r="AO13" i="18" s="1"/>
  <c r="AA13" i="18"/>
  <c r="N13" i="18"/>
  <c r="AN12" i="18"/>
  <c r="AA12" i="18"/>
  <c r="N12" i="18"/>
  <c r="AN11" i="18"/>
  <c r="AA11" i="18"/>
  <c r="N11" i="18"/>
  <c r="AN10" i="18"/>
  <c r="AA10" i="18"/>
  <c r="N10" i="18"/>
  <c r="AN9" i="18"/>
  <c r="AA9" i="18"/>
  <c r="AO9" i="18" s="1"/>
  <c r="N9" i="18"/>
  <c r="AN8" i="18"/>
  <c r="AA8" i="18"/>
  <c r="AO8" i="18" s="1"/>
  <c r="N8" i="18"/>
  <c r="AN7" i="18"/>
  <c r="AA7" i="18"/>
  <c r="N7" i="18"/>
  <c r="N30" i="17" l="1"/>
  <c r="N29" i="17"/>
  <c r="N28" i="17"/>
  <c r="N27" i="17"/>
  <c r="N26" i="17"/>
  <c r="N25" i="17"/>
  <c r="N23" i="17"/>
  <c r="N22" i="17"/>
  <c r="N21" i="17"/>
  <c r="N20" i="17"/>
  <c r="N19" i="17"/>
  <c r="N18" i="17"/>
  <c r="N17" i="17"/>
  <c r="N16" i="17"/>
  <c r="N15" i="17"/>
  <c r="N14" i="17"/>
  <c r="N13" i="17"/>
  <c r="N12" i="17"/>
  <c r="N11" i="17"/>
  <c r="N10" i="17"/>
  <c r="N9" i="17"/>
  <c r="N8" i="17"/>
  <c r="AN163" i="16" l="1"/>
  <c r="AA163" i="16"/>
  <c r="N163" i="16"/>
  <c r="AN162" i="16"/>
  <c r="AO162" i="16" s="1"/>
  <c r="AA162" i="16"/>
  <c r="N162" i="16"/>
  <c r="AN161" i="16"/>
  <c r="AA161" i="16"/>
  <c r="N161" i="16"/>
  <c r="AN160" i="16"/>
  <c r="AO160" i="16" s="1"/>
  <c r="AA160" i="16"/>
  <c r="N160" i="16"/>
  <c r="AN159" i="16"/>
  <c r="AA159" i="16"/>
  <c r="N159" i="16"/>
  <c r="AN158" i="16"/>
  <c r="AO158" i="16" s="1"/>
  <c r="AA158" i="16"/>
  <c r="AN157" i="16"/>
  <c r="AA157" i="16"/>
  <c r="AO157" i="16" s="1"/>
  <c r="AN156" i="16"/>
  <c r="AA156" i="16"/>
  <c r="N156" i="16"/>
  <c r="AN155" i="16"/>
  <c r="AO155" i="16" s="1"/>
  <c r="AA155" i="16"/>
  <c r="AN154" i="16"/>
  <c r="AO154" i="16" s="1"/>
  <c r="AA154" i="16"/>
  <c r="AN153" i="16"/>
  <c r="AO153" i="16" s="1"/>
  <c r="AA153" i="16"/>
  <c r="N153" i="16"/>
  <c r="AN152" i="16"/>
  <c r="AA152" i="16"/>
  <c r="AN151" i="16"/>
  <c r="AO151" i="16" s="1"/>
  <c r="AA151" i="16"/>
  <c r="AN150" i="16"/>
  <c r="AO150" i="16" s="1"/>
  <c r="AA150" i="16"/>
  <c r="N150" i="16"/>
  <c r="AN149" i="16"/>
  <c r="AA149" i="16"/>
  <c r="AN148" i="16"/>
  <c r="AA148" i="16"/>
  <c r="AN147" i="16"/>
  <c r="AA147" i="16"/>
  <c r="N147" i="16"/>
  <c r="AN146" i="16"/>
  <c r="AO146" i="16" s="1"/>
  <c r="AA146" i="16"/>
  <c r="N146" i="16"/>
  <c r="AN145" i="16"/>
  <c r="AA145" i="16"/>
  <c r="AN144" i="16"/>
  <c r="AO144" i="16" s="1"/>
  <c r="AA144" i="16"/>
  <c r="N144" i="16"/>
  <c r="AN143" i="16"/>
  <c r="AO143" i="16" s="1"/>
  <c r="AA143" i="16"/>
  <c r="N143" i="16"/>
  <c r="AN142" i="16"/>
  <c r="AO142" i="16" s="1"/>
  <c r="AA142" i="16"/>
  <c r="AN141" i="16"/>
  <c r="AO141" i="16" s="1"/>
  <c r="AA141" i="16"/>
  <c r="N141" i="16"/>
  <c r="AN140" i="16"/>
  <c r="AA140" i="16"/>
  <c r="N140" i="16"/>
  <c r="AN139" i="16"/>
  <c r="AO139" i="16" s="1"/>
  <c r="AA139" i="16"/>
  <c r="AN138" i="16"/>
  <c r="AO138" i="16" s="1"/>
  <c r="AA138" i="16"/>
  <c r="N138" i="16"/>
  <c r="AN137" i="16"/>
  <c r="AA137" i="16"/>
  <c r="N137" i="16"/>
  <c r="AN136" i="16"/>
  <c r="AO136" i="16" s="1"/>
  <c r="AA136" i="16"/>
  <c r="AN135" i="16"/>
  <c r="AO135" i="16" s="1"/>
  <c r="AA135" i="16"/>
  <c r="N135" i="16"/>
  <c r="AN134" i="16"/>
  <c r="AA134" i="16"/>
  <c r="N134" i="16"/>
  <c r="AN133" i="16"/>
  <c r="AO133" i="16" s="1"/>
  <c r="AA133" i="16"/>
  <c r="AN132" i="16"/>
  <c r="AA132" i="16"/>
  <c r="AO132" i="16" s="1"/>
  <c r="N132" i="16"/>
  <c r="AN131" i="16"/>
  <c r="AA131" i="16"/>
  <c r="AO131" i="16" s="1"/>
  <c r="N131" i="16"/>
  <c r="AN130" i="16"/>
  <c r="AA130" i="16"/>
  <c r="AO130" i="16" s="1"/>
  <c r="AN129" i="16"/>
  <c r="AA129" i="16"/>
  <c r="N129" i="16"/>
  <c r="AN128" i="16"/>
  <c r="AO128" i="16" s="1"/>
  <c r="AA128" i="16"/>
  <c r="N128" i="16"/>
  <c r="AN127" i="16"/>
  <c r="AA127" i="16"/>
  <c r="AN126" i="16"/>
  <c r="AA126" i="16"/>
  <c r="N126" i="16"/>
  <c r="AN125" i="16"/>
  <c r="AO125" i="16" s="1"/>
  <c r="AA125" i="16"/>
  <c r="N125" i="16"/>
  <c r="AN124" i="16"/>
  <c r="AA124" i="16"/>
  <c r="AN123" i="16"/>
  <c r="AA123" i="16"/>
  <c r="N123" i="16"/>
  <c r="AN122" i="16"/>
  <c r="AO122" i="16" s="1"/>
  <c r="AA122" i="16"/>
  <c r="N122" i="16"/>
  <c r="AN121" i="16"/>
  <c r="AA121" i="16"/>
  <c r="AN120" i="16"/>
  <c r="AO120" i="16" s="1"/>
  <c r="AA120" i="16"/>
  <c r="N120" i="16"/>
  <c r="AN119" i="16"/>
  <c r="AO119" i="16" s="1"/>
  <c r="AA119" i="16"/>
  <c r="N119" i="16"/>
  <c r="AN118" i="16"/>
  <c r="AO118" i="16" s="1"/>
  <c r="AA118" i="16"/>
  <c r="AN117" i="16"/>
  <c r="AO117" i="16" s="1"/>
  <c r="AA117" i="16"/>
  <c r="N117" i="16"/>
  <c r="AN116" i="16"/>
  <c r="AA116" i="16"/>
  <c r="N116" i="16"/>
  <c r="AN115" i="16"/>
  <c r="AO115" i="16" s="1"/>
  <c r="AA115" i="16"/>
  <c r="AN114" i="16"/>
  <c r="AO114" i="16" s="1"/>
  <c r="AA114" i="16"/>
  <c r="N114" i="16"/>
  <c r="AN113" i="16"/>
  <c r="AA113" i="16"/>
  <c r="N113" i="16"/>
  <c r="AN112" i="16"/>
  <c r="AO112" i="16" s="1"/>
  <c r="AA112" i="16"/>
  <c r="AN111" i="16"/>
  <c r="AO111" i="16" s="1"/>
  <c r="AA111" i="16"/>
  <c r="N111" i="16"/>
  <c r="AN110" i="16"/>
  <c r="AA110" i="16"/>
  <c r="N110" i="16"/>
  <c r="AN109" i="16"/>
  <c r="AO109" i="16" s="1"/>
  <c r="AA109" i="16"/>
  <c r="AO108" i="16"/>
  <c r="AN108" i="16"/>
  <c r="AA108" i="16"/>
  <c r="N108" i="16"/>
  <c r="AO107" i="16"/>
  <c r="AN107" i="16"/>
  <c r="AA107" i="16"/>
  <c r="N107" i="16"/>
  <c r="AO106" i="16"/>
  <c r="AN106" i="16"/>
  <c r="AA106" i="16"/>
  <c r="AN105" i="16"/>
  <c r="AA105" i="16"/>
  <c r="N105" i="16"/>
  <c r="AN104" i="16"/>
  <c r="AO104" i="16" s="1"/>
  <c r="AA104" i="16"/>
  <c r="AN103" i="16"/>
  <c r="AO103" i="16" s="1"/>
  <c r="AA103" i="16"/>
  <c r="AN102" i="16"/>
  <c r="AO102" i="16" s="1"/>
  <c r="AA102" i="16"/>
  <c r="N102" i="16"/>
  <c r="AN101" i="16"/>
  <c r="AA101" i="16"/>
  <c r="N101" i="16"/>
  <c r="AN100" i="16"/>
  <c r="AO100" i="16" s="1"/>
  <c r="AA100" i="16"/>
  <c r="N100" i="16"/>
  <c r="AN99" i="16"/>
  <c r="AA99" i="16"/>
  <c r="AO99" i="16" s="1"/>
  <c r="N99" i="16"/>
  <c r="AN98" i="16"/>
  <c r="AA98" i="16"/>
  <c r="N98" i="16"/>
  <c r="AN97" i="16"/>
  <c r="AA97" i="16"/>
  <c r="AO97" i="16" s="1"/>
  <c r="N97" i="16"/>
  <c r="AN96" i="16"/>
  <c r="AA96" i="16"/>
  <c r="N96" i="16"/>
  <c r="AN95" i="16"/>
  <c r="AA95" i="16"/>
  <c r="AO95" i="16" s="1"/>
  <c r="N95" i="16"/>
  <c r="AN94" i="16"/>
  <c r="AA94" i="16"/>
  <c r="N94" i="16"/>
  <c r="AN93" i="16"/>
  <c r="AA93" i="16"/>
  <c r="AO93" i="16" s="1"/>
  <c r="N93" i="16"/>
  <c r="AN92" i="16"/>
  <c r="AA92" i="16"/>
  <c r="N92" i="16"/>
  <c r="AN91" i="16"/>
  <c r="AA91" i="16"/>
  <c r="AO91" i="16" s="1"/>
  <c r="N91" i="16"/>
  <c r="AN90" i="16"/>
  <c r="AA90" i="16"/>
  <c r="N90" i="16"/>
  <c r="AN89" i="16"/>
  <c r="AA89" i="16"/>
  <c r="AO89" i="16" s="1"/>
  <c r="N89" i="16"/>
  <c r="AN88" i="16"/>
  <c r="AA88" i="16"/>
  <c r="N88" i="16"/>
  <c r="AN87" i="16"/>
  <c r="AA87" i="16"/>
  <c r="AO87" i="16" s="1"/>
  <c r="N87" i="16"/>
  <c r="AN86" i="16"/>
  <c r="AA86" i="16"/>
  <c r="N86" i="16"/>
  <c r="AN85" i="16"/>
  <c r="AA85" i="16"/>
  <c r="AO85" i="16" s="1"/>
  <c r="N85" i="16"/>
  <c r="AN84" i="16"/>
  <c r="AA84" i="16"/>
  <c r="N84" i="16"/>
  <c r="AN83" i="16"/>
  <c r="AA83" i="16"/>
  <c r="AO83" i="16" s="1"/>
  <c r="N83" i="16"/>
  <c r="AN82" i="16"/>
  <c r="AA82" i="16"/>
  <c r="N82" i="16"/>
  <c r="AN81" i="16"/>
  <c r="AA81" i="16"/>
  <c r="AO81" i="16" s="1"/>
  <c r="N81" i="16"/>
  <c r="AN80" i="16"/>
  <c r="AA80" i="16"/>
  <c r="N80" i="16"/>
  <c r="AN79" i="16"/>
  <c r="AA79" i="16"/>
  <c r="AO79" i="16" s="1"/>
  <c r="N79" i="16"/>
  <c r="AN78" i="16"/>
  <c r="AA78" i="16"/>
  <c r="N78" i="16"/>
  <c r="AN77" i="16"/>
  <c r="AA77" i="16"/>
  <c r="AO77" i="16" s="1"/>
  <c r="N77" i="16"/>
  <c r="AN76" i="16"/>
  <c r="AA76" i="16"/>
  <c r="N76" i="16"/>
  <c r="AN75" i="16"/>
  <c r="AA75" i="16"/>
  <c r="AO75" i="16" s="1"/>
  <c r="N75" i="16"/>
  <c r="AN74" i="16"/>
  <c r="AA74" i="16"/>
  <c r="N74" i="16"/>
  <c r="AN73" i="16"/>
  <c r="AO73" i="16" s="1"/>
  <c r="AA73" i="16"/>
  <c r="AN72" i="16"/>
  <c r="AO72" i="16" s="1"/>
  <c r="AA72" i="16"/>
  <c r="AN71" i="16"/>
  <c r="AO71" i="16" s="1"/>
  <c r="AA71" i="16"/>
  <c r="AN70" i="16"/>
  <c r="AA70" i="16"/>
  <c r="AN69" i="16"/>
  <c r="AA69" i="16"/>
  <c r="AO69" i="16" s="1"/>
  <c r="AN68" i="16"/>
  <c r="AA68" i="16"/>
  <c r="AN67" i="16"/>
  <c r="AA67" i="16"/>
  <c r="AN66" i="16"/>
  <c r="AA66" i="16"/>
  <c r="AO66" i="16" s="1"/>
  <c r="AN65" i="16"/>
  <c r="AO65" i="16" s="1"/>
  <c r="AA65" i="16"/>
  <c r="AN64" i="16"/>
  <c r="AO64" i="16" s="1"/>
  <c r="AA64" i="16"/>
  <c r="AN63" i="16"/>
  <c r="AO63" i="16" s="1"/>
  <c r="AA63" i="16"/>
  <c r="AN62" i="16"/>
  <c r="AA62" i="16"/>
  <c r="AO61" i="16"/>
  <c r="AN61" i="16"/>
  <c r="AA61" i="16"/>
  <c r="N61" i="16"/>
  <c r="AO60" i="16"/>
  <c r="AN60" i="16"/>
  <c r="AA60" i="16"/>
  <c r="N60" i="16"/>
  <c r="AO59" i="16"/>
  <c r="AN59" i="16"/>
  <c r="AA59" i="16"/>
  <c r="N59" i="16"/>
  <c r="AO58" i="16"/>
  <c r="AN58" i="16"/>
  <c r="AA58" i="16"/>
  <c r="N58" i="16"/>
  <c r="AO57" i="16"/>
  <c r="AN57" i="16"/>
  <c r="AA57" i="16"/>
  <c r="N57" i="16"/>
  <c r="AO56" i="16"/>
  <c r="AN56" i="16"/>
  <c r="AA56" i="16"/>
  <c r="N56" i="16"/>
  <c r="AO55" i="16"/>
  <c r="AN55" i="16"/>
  <c r="AA55" i="16"/>
  <c r="N55" i="16"/>
  <c r="AO54" i="16"/>
  <c r="AN54" i="16"/>
  <c r="AA54" i="16"/>
  <c r="N54" i="16"/>
  <c r="AO53" i="16"/>
  <c r="AN53" i="16"/>
  <c r="AA53" i="16"/>
  <c r="N53" i="16"/>
  <c r="AO52" i="16"/>
  <c r="AN52" i="16"/>
  <c r="AA52" i="16"/>
  <c r="N52" i="16"/>
  <c r="AO51" i="16"/>
  <c r="AN51" i="16"/>
  <c r="AA51" i="16"/>
  <c r="N51" i="16"/>
  <c r="AO50" i="16"/>
  <c r="AN50" i="16"/>
  <c r="AA50" i="16"/>
  <c r="N50" i="16"/>
  <c r="AO49" i="16"/>
  <c r="AN49" i="16"/>
  <c r="AA49" i="16"/>
  <c r="N49" i="16"/>
  <c r="AO48" i="16"/>
  <c r="AN48" i="16"/>
  <c r="AA48" i="16"/>
  <c r="N48" i="16"/>
  <c r="AO47" i="16"/>
  <c r="AN47" i="16"/>
  <c r="AA47" i="16"/>
  <c r="N47" i="16"/>
  <c r="AO46" i="16"/>
  <c r="AN46" i="16"/>
  <c r="AA46" i="16"/>
  <c r="N46" i="16"/>
  <c r="AO45" i="16"/>
  <c r="AN45" i="16"/>
  <c r="AA45" i="16"/>
  <c r="N45" i="16"/>
  <c r="AO44" i="16"/>
  <c r="AN44" i="16"/>
  <c r="AA44" i="16"/>
  <c r="N44" i="16"/>
  <c r="AO43" i="16"/>
  <c r="AN43" i="16"/>
  <c r="AA43" i="16"/>
  <c r="N43" i="16"/>
  <c r="AO42" i="16"/>
  <c r="AN42" i="16"/>
  <c r="AA42" i="16"/>
  <c r="N42" i="16"/>
  <c r="AO41" i="16"/>
  <c r="AN41" i="16"/>
  <c r="AA41" i="16"/>
  <c r="N41" i="16"/>
  <c r="AO40" i="16"/>
  <c r="AN40" i="16"/>
  <c r="AA40" i="16"/>
  <c r="N40" i="16"/>
  <c r="AO39" i="16"/>
  <c r="AN39" i="16"/>
  <c r="AA39" i="16"/>
  <c r="N39" i="16"/>
  <c r="AO38" i="16"/>
  <c r="AN38" i="16"/>
  <c r="AA38" i="16"/>
  <c r="N38" i="16"/>
  <c r="AO37" i="16"/>
  <c r="AN37" i="16"/>
  <c r="AA37" i="16"/>
  <c r="N37" i="16"/>
  <c r="AO36" i="16"/>
  <c r="AN36" i="16"/>
  <c r="AA36" i="16"/>
  <c r="N36" i="16"/>
  <c r="AO35" i="16"/>
  <c r="AN35" i="16"/>
  <c r="AA35" i="16"/>
  <c r="N35" i="16"/>
  <c r="AO34" i="16"/>
  <c r="AN34" i="16"/>
  <c r="AA34" i="16"/>
  <c r="N34" i="16"/>
  <c r="AO33" i="16"/>
  <c r="AN33" i="16"/>
  <c r="AA33" i="16"/>
  <c r="N33" i="16"/>
  <c r="AO32" i="16"/>
  <c r="AN32" i="16"/>
  <c r="AA32" i="16"/>
  <c r="N32" i="16"/>
  <c r="AO31" i="16"/>
  <c r="AN31" i="16"/>
  <c r="AA31" i="16"/>
  <c r="N31" i="16"/>
  <c r="AO30" i="16"/>
  <c r="AN30" i="16"/>
  <c r="AA30" i="16"/>
  <c r="N30" i="16"/>
  <c r="AO29" i="16"/>
  <c r="AN29" i="16"/>
  <c r="AA29" i="16"/>
  <c r="N29" i="16"/>
  <c r="AO28" i="16"/>
  <c r="AN28" i="16"/>
  <c r="AA28" i="16"/>
  <c r="AN27" i="16"/>
  <c r="AA27" i="16"/>
  <c r="AN26" i="16"/>
  <c r="AA26" i="16"/>
  <c r="AN25" i="16"/>
  <c r="AA25" i="16"/>
  <c r="AO25" i="16" s="1"/>
  <c r="AN24" i="16"/>
  <c r="AO24" i="16" s="1"/>
  <c r="AA24" i="16"/>
  <c r="AN23" i="16"/>
  <c r="AO23" i="16" s="1"/>
  <c r="AA23" i="16"/>
  <c r="AN22" i="16"/>
  <c r="AO22" i="16" s="1"/>
  <c r="AA22" i="16"/>
  <c r="AN21" i="16"/>
  <c r="AA21" i="16"/>
  <c r="AN20" i="16"/>
  <c r="AA20" i="16"/>
  <c r="AO20" i="16" s="1"/>
  <c r="AN19" i="16"/>
  <c r="AA19" i="16"/>
  <c r="AN18" i="16"/>
  <c r="AA18" i="16"/>
  <c r="AN17" i="16"/>
  <c r="AA17" i="16"/>
  <c r="AO17" i="16" s="1"/>
  <c r="AN16" i="16"/>
  <c r="AO16" i="16" s="1"/>
  <c r="AA16" i="16"/>
  <c r="AN15" i="16"/>
  <c r="AO15" i="16" s="1"/>
  <c r="AA15" i="16"/>
  <c r="AN14" i="16"/>
  <c r="AO14" i="16" s="1"/>
  <c r="AA14" i="16"/>
  <c r="AN13" i="16"/>
  <c r="AA13" i="16"/>
  <c r="AO12" i="16"/>
  <c r="AN12" i="16"/>
  <c r="AA12" i="16"/>
  <c r="AN11" i="16"/>
  <c r="AA11" i="16"/>
  <c r="AN10" i="16"/>
  <c r="AA10" i="16"/>
  <c r="AN9" i="16"/>
  <c r="AA9" i="16"/>
  <c r="AO9" i="16" s="1"/>
  <c r="AN8" i="16"/>
  <c r="AO8" i="16" s="1"/>
  <c r="AA8" i="16"/>
  <c r="AO11" i="16" l="1"/>
  <c r="AO13" i="16"/>
  <c r="AO18" i="16"/>
  <c r="AO27" i="16"/>
  <c r="AO62" i="16"/>
  <c r="AO67" i="16"/>
  <c r="AO74" i="16"/>
  <c r="AO78" i="16"/>
  <c r="AO82" i="16"/>
  <c r="AO86" i="16"/>
  <c r="AO90" i="16"/>
  <c r="AO94" i="16"/>
  <c r="AO98" i="16"/>
  <c r="AO105" i="16"/>
  <c r="AO110" i="16"/>
  <c r="AO113" i="16"/>
  <c r="AO116" i="16"/>
  <c r="AO121" i="16"/>
  <c r="AO124" i="16"/>
  <c r="AO127" i="16"/>
  <c r="AO147" i="16"/>
  <c r="AO149" i="16"/>
  <c r="AO152" i="16"/>
  <c r="AO161" i="16"/>
  <c r="AO10" i="16"/>
  <c r="AO19" i="16"/>
  <c r="AO21" i="16"/>
  <c r="AO26" i="16"/>
  <c r="AO68" i="16"/>
  <c r="AO70" i="16"/>
  <c r="AO76" i="16"/>
  <c r="AO80" i="16"/>
  <c r="AO84" i="16"/>
  <c r="AO88" i="16"/>
  <c r="AO92" i="16"/>
  <c r="AO96" i="16"/>
  <c r="AO101" i="16"/>
  <c r="AO123" i="16"/>
  <c r="AO126" i="16"/>
  <c r="AO129" i="16"/>
  <c r="AO134" i="16"/>
  <c r="AO137" i="16"/>
  <c r="AO140" i="16"/>
  <c r="AO145" i="16"/>
  <c r="AO148" i="16"/>
  <c r="AO156" i="16"/>
  <c r="AO159" i="16"/>
  <c r="AO163" i="16"/>
  <c r="AN71" i="15"/>
  <c r="AO71" i="15" s="1"/>
  <c r="AA71" i="15"/>
  <c r="AO70" i="15"/>
  <c r="AN70" i="15"/>
  <c r="AA70" i="15"/>
  <c r="AN69" i="15"/>
  <c r="AO69" i="15" s="1"/>
  <c r="AA69" i="15"/>
  <c r="AN68" i="15"/>
  <c r="AO68" i="15" s="1"/>
  <c r="AA68" i="15"/>
  <c r="AN67" i="15"/>
  <c r="AO67" i="15" s="1"/>
  <c r="AA67" i="15"/>
  <c r="AO66" i="15"/>
  <c r="AN66" i="15"/>
  <c r="AA66" i="15"/>
  <c r="AN65" i="15"/>
  <c r="AO65" i="15" s="1"/>
  <c r="AA65" i="15"/>
  <c r="AN64" i="15"/>
  <c r="AO64" i="15" s="1"/>
  <c r="AA64" i="15"/>
  <c r="AN63" i="15"/>
  <c r="AO63" i="15" s="1"/>
  <c r="AA63" i="15"/>
  <c r="AO62" i="15"/>
  <c r="AN62" i="15"/>
  <c r="AA62" i="15"/>
  <c r="AN61" i="15"/>
  <c r="AO61" i="15" s="1"/>
  <c r="AA61" i="15"/>
  <c r="AN60" i="15"/>
  <c r="AO60" i="15" s="1"/>
  <c r="AA60" i="15"/>
  <c r="AN59" i="15"/>
  <c r="AO59" i="15" s="1"/>
  <c r="AA59" i="15"/>
  <c r="AO58" i="15"/>
  <c r="AN58" i="15"/>
  <c r="AA58" i="15"/>
  <c r="AN57" i="15"/>
  <c r="AO57" i="15" s="1"/>
  <c r="AA57" i="15"/>
  <c r="AN56" i="15"/>
  <c r="AO56" i="15" s="1"/>
  <c r="AA56" i="15"/>
  <c r="AN55" i="15"/>
  <c r="AO55" i="15" s="1"/>
  <c r="AA55" i="15"/>
  <c r="AO54" i="15"/>
  <c r="AN54" i="15"/>
  <c r="AA54" i="15"/>
  <c r="AN53" i="15"/>
  <c r="AO53" i="15" s="1"/>
  <c r="AA53" i="15"/>
  <c r="AN52" i="15"/>
  <c r="AO52" i="15" s="1"/>
  <c r="AA52" i="15"/>
  <c r="AN51" i="15"/>
  <c r="AO51" i="15" s="1"/>
  <c r="AA51" i="15"/>
  <c r="AO50" i="15"/>
  <c r="AN50" i="15"/>
  <c r="AA50" i="15"/>
  <c r="AN49" i="15"/>
  <c r="AO49" i="15" s="1"/>
  <c r="AA49" i="15"/>
  <c r="AN48" i="15"/>
  <c r="AO48" i="15" s="1"/>
  <c r="AA48" i="15"/>
  <c r="AN47" i="15"/>
  <c r="AO47" i="15" s="1"/>
  <c r="AA47" i="15"/>
  <c r="AO46" i="15"/>
  <c r="AN46" i="15"/>
  <c r="AA46" i="15"/>
  <c r="AN45" i="15"/>
  <c r="AO45" i="15" s="1"/>
  <c r="AA45" i="15"/>
  <c r="AN44" i="15"/>
  <c r="AO44" i="15" s="1"/>
  <c r="AA44" i="15"/>
  <c r="AN43" i="15"/>
  <c r="AA43" i="15"/>
  <c r="AO43" i="15" s="1"/>
  <c r="AO42" i="15"/>
  <c r="AN42" i="15"/>
  <c r="AA42" i="15"/>
  <c r="AN41" i="15"/>
  <c r="AO41" i="15" s="1"/>
  <c r="AA41" i="15"/>
  <c r="AN40" i="15"/>
  <c r="AO40" i="15" s="1"/>
  <c r="AA40" i="15"/>
  <c r="AN39" i="15"/>
  <c r="AA39" i="15"/>
  <c r="AO39" i="15" s="1"/>
  <c r="AO38" i="15"/>
  <c r="AN38" i="15"/>
  <c r="AA38" i="15"/>
  <c r="AN37" i="15"/>
  <c r="AO37" i="15" s="1"/>
  <c r="AA37" i="15"/>
  <c r="AN36" i="15"/>
  <c r="AO36" i="15" s="1"/>
  <c r="AA36" i="15"/>
  <c r="AN35" i="15"/>
  <c r="AA35" i="15"/>
  <c r="AO35" i="15" s="1"/>
  <c r="AO34" i="15"/>
  <c r="AN34" i="15"/>
  <c r="AA34" i="15"/>
  <c r="AN33" i="15"/>
  <c r="AO33" i="15" s="1"/>
  <c r="AA33" i="15"/>
  <c r="AN32" i="15"/>
  <c r="AO32" i="15" s="1"/>
  <c r="AA32" i="15"/>
  <c r="AN31" i="15"/>
  <c r="AO31" i="15" s="1"/>
  <c r="AA31" i="15"/>
  <c r="AO30" i="15"/>
  <c r="AN30" i="15"/>
  <c r="AA30" i="15"/>
  <c r="AN29" i="15"/>
  <c r="AO29" i="15" s="1"/>
  <c r="AA29" i="15"/>
  <c r="AT28" i="15"/>
  <c r="AN28" i="15"/>
  <c r="AO28" i="15" s="1"/>
  <c r="AA28" i="15"/>
  <c r="AN27" i="15"/>
  <c r="AA27" i="15"/>
  <c r="AO27" i="15" s="1"/>
  <c r="AN26" i="15"/>
  <c r="AO26" i="15" s="1"/>
  <c r="AA26" i="15"/>
  <c r="AO25" i="15"/>
  <c r="AN25" i="15"/>
  <c r="AA25" i="15"/>
  <c r="AN24" i="15"/>
  <c r="AO24" i="15" s="1"/>
  <c r="AA24" i="15"/>
  <c r="AN23" i="15"/>
  <c r="AA23" i="15"/>
  <c r="AO23" i="15" s="1"/>
  <c r="AN22" i="15"/>
  <c r="AO22" i="15" s="1"/>
  <c r="AA22" i="15"/>
  <c r="AO21" i="15"/>
  <c r="AN21" i="15"/>
  <c r="AA21" i="15"/>
  <c r="AN20" i="15"/>
  <c r="AO20" i="15" s="1"/>
  <c r="AA20" i="15"/>
  <c r="AN19" i="15"/>
  <c r="AA19" i="15"/>
  <c r="AO19" i="15" s="1"/>
  <c r="AN18" i="15"/>
  <c r="AO18" i="15" s="1"/>
  <c r="AA18" i="15"/>
  <c r="AO17" i="15"/>
  <c r="AN17" i="15"/>
  <c r="AA17" i="15"/>
  <c r="AN16" i="15"/>
  <c r="AO16" i="15" s="1"/>
  <c r="AA16" i="15"/>
  <c r="AN15" i="15"/>
  <c r="AA15" i="15"/>
  <c r="AO15" i="15" s="1"/>
  <c r="AN14" i="15"/>
  <c r="AO14" i="15" s="1"/>
  <c r="AA14" i="15"/>
  <c r="AO13" i="15"/>
  <c r="AN13" i="15"/>
  <c r="AA13" i="15"/>
  <c r="AN12" i="15"/>
  <c r="AO12" i="15" s="1"/>
  <c r="AA12" i="15"/>
  <c r="AN11" i="15"/>
  <c r="AO11" i="15" s="1"/>
  <c r="AA11" i="15"/>
  <c r="AN10" i="15"/>
  <c r="AO10" i="15" s="1"/>
  <c r="AA10" i="15"/>
  <c r="AO9" i="15"/>
  <c r="AN9" i="15"/>
  <c r="AA9" i="15"/>
  <c r="AN8" i="15"/>
  <c r="AO8" i="15" s="1"/>
  <c r="AA8" i="15"/>
  <c r="AN53" i="14" l="1"/>
  <c r="AO53" i="14" s="1"/>
  <c r="AA53" i="14"/>
  <c r="N53" i="14"/>
  <c r="AN52" i="14"/>
  <c r="AO52" i="14" s="1"/>
  <c r="AA52" i="14"/>
  <c r="N52" i="14"/>
  <c r="AN51" i="14"/>
  <c r="AO51" i="14" s="1"/>
  <c r="AA51" i="14"/>
  <c r="N51" i="14"/>
  <c r="AN50" i="14"/>
  <c r="AO50" i="14" s="1"/>
  <c r="AA50" i="14"/>
  <c r="N50" i="14"/>
  <c r="AN49" i="14"/>
  <c r="AO49" i="14" s="1"/>
  <c r="AA49" i="14"/>
  <c r="N49" i="14"/>
  <c r="AN48" i="14"/>
  <c r="AO48" i="14" s="1"/>
  <c r="AA48" i="14"/>
  <c r="N48" i="14"/>
  <c r="AN47" i="14"/>
  <c r="AO47" i="14" s="1"/>
  <c r="AA47" i="14"/>
  <c r="N47" i="14"/>
  <c r="AN46" i="14"/>
  <c r="AO46" i="14" s="1"/>
  <c r="AA46" i="14"/>
  <c r="N46" i="14"/>
  <c r="AN45" i="14"/>
  <c r="AO45" i="14" s="1"/>
  <c r="AA45" i="14"/>
  <c r="N45" i="14"/>
  <c r="AN44" i="14"/>
  <c r="AO44" i="14" s="1"/>
  <c r="AA44" i="14"/>
  <c r="N44" i="14"/>
  <c r="AN43" i="14"/>
  <c r="AO43" i="14" s="1"/>
  <c r="AA43" i="14"/>
  <c r="N43" i="14"/>
  <c r="AN42" i="14"/>
  <c r="AO42" i="14" s="1"/>
  <c r="AA42" i="14"/>
  <c r="N42" i="14"/>
  <c r="AN41" i="14"/>
  <c r="AO41" i="14" s="1"/>
  <c r="AA41" i="14"/>
  <c r="N41" i="14"/>
  <c r="AN40" i="14"/>
  <c r="AO40" i="14" s="1"/>
  <c r="AA40" i="14"/>
  <c r="N40" i="14"/>
  <c r="AN39" i="14"/>
  <c r="AO39" i="14" s="1"/>
  <c r="AA39" i="14"/>
  <c r="AO38" i="14"/>
  <c r="AN38" i="14"/>
  <c r="AA38" i="14"/>
  <c r="N38" i="14"/>
  <c r="AO37" i="14"/>
  <c r="AN37" i="14"/>
  <c r="AA37" i="14"/>
  <c r="N37" i="14"/>
  <c r="AO36" i="14"/>
  <c r="AN36" i="14"/>
  <c r="AA36" i="14"/>
  <c r="N36" i="14"/>
  <c r="AO35" i="14"/>
  <c r="AN35" i="14"/>
  <c r="AA35" i="14"/>
  <c r="N35" i="14"/>
  <c r="AO34" i="14"/>
  <c r="AN34" i="14"/>
  <c r="AA34" i="14"/>
  <c r="N34" i="14"/>
  <c r="AO33" i="14"/>
  <c r="AN33" i="14"/>
  <c r="AA33" i="14"/>
  <c r="N33" i="14"/>
  <c r="AO32" i="14"/>
  <c r="AN32" i="14"/>
  <c r="AA32" i="14"/>
  <c r="N32" i="14"/>
  <c r="AO31" i="14"/>
  <c r="AN31" i="14"/>
  <c r="AA31" i="14"/>
  <c r="N31" i="14"/>
  <c r="AO30" i="14"/>
  <c r="AN30" i="14"/>
  <c r="AA30" i="14"/>
  <c r="N30" i="14"/>
  <c r="AO29" i="14"/>
  <c r="AN29" i="14"/>
  <c r="AA29" i="14"/>
  <c r="N29" i="14"/>
  <c r="AO28" i="14"/>
  <c r="AN28" i="14"/>
  <c r="AA28" i="14"/>
  <c r="N28" i="14"/>
  <c r="AO27" i="14"/>
  <c r="AN27" i="14"/>
  <c r="AA27" i="14"/>
  <c r="N27" i="14"/>
  <c r="AO26" i="14"/>
  <c r="AN26" i="14"/>
  <c r="AA26" i="14"/>
  <c r="N26" i="14"/>
  <c r="AO25" i="14"/>
  <c r="AN25" i="14"/>
  <c r="AA25" i="14"/>
  <c r="N25" i="14"/>
  <c r="AO24" i="14"/>
  <c r="AN24" i="14"/>
  <c r="AA24" i="14"/>
  <c r="N24" i="14"/>
  <c r="AO23" i="14"/>
  <c r="AN23" i="14"/>
  <c r="AA23" i="14"/>
  <c r="N23" i="14"/>
  <c r="AO22" i="14"/>
  <c r="AN22" i="14"/>
  <c r="AA22" i="14"/>
  <c r="N22" i="14"/>
  <c r="AO21" i="14"/>
  <c r="AN21" i="14"/>
  <c r="AA21" i="14"/>
  <c r="N21" i="14"/>
  <c r="AO20" i="14"/>
  <c r="AN20" i="14"/>
  <c r="AA20" i="14"/>
  <c r="N20" i="14"/>
  <c r="AO19" i="14"/>
  <c r="AN19" i="14"/>
  <c r="AA19" i="14"/>
  <c r="N19" i="14"/>
  <c r="AO18" i="14"/>
  <c r="AN18" i="14"/>
  <c r="AA18" i="14"/>
  <c r="N18" i="14"/>
  <c r="AO17" i="14"/>
  <c r="AN17" i="14"/>
  <c r="AA17" i="14"/>
  <c r="N17" i="14"/>
  <c r="AO16" i="14"/>
  <c r="AN16" i="14"/>
  <c r="AA16" i="14"/>
  <c r="N16" i="14"/>
  <c r="AO15" i="14"/>
  <c r="AN15" i="14"/>
  <c r="AA15" i="14"/>
  <c r="N15" i="14"/>
  <c r="AO14" i="14"/>
  <c r="AN14" i="14"/>
  <c r="AA14" i="14"/>
  <c r="N14" i="14"/>
  <c r="AO13" i="14"/>
  <c r="AN13" i="14"/>
  <c r="AA13" i="14"/>
  <c r="N13" i="14"/>
  <c r="AO12" i="14"/>
  <c r="AN12" i="14"/>
  <c r="AA12" i="14"/>
  <c r="N12" i="14"/>
  <c r="AO11" i="14"/>
  <c r="AN11" i="14"/>
  <c r="AA11" i="14"/>
  <c r="N11" i="14"/>
  <c r="AO10" i="14"/>
  <c r="AN10" i="14"/>
  <c r="AA10" i="14"/>
  <c r="N10" i="14"/>
  <c r="AO9" i="14"/>
  <c r="AN9" i="14"/>
  <c r="AA9" i="14"/>
  <c r="N9" i="14"/>
  <c r="AO8" i="14"/>
  <c r="AN8" i="14"/>
  <c r="AA8" i="14"/>
  <c r="N8" i="14"/>
  <c r="AN108" i="13" l="1"/>
  <c r="AA108" i="13"/>
  <c r="AO107" i="13"/>
  <c r="AN107" i="13"/>
  <c r="N107" i="13"/>
  <c r="AA107" i="13" s="1"/>
  <c r="AN106" i="13"/>
  <c r="N106" i="13"/>
  <c r="AA106" i="13" s="1"/>
  <c r="AO106" i="13" s="1"/>
  <c r="AN105" i="13"/>
  <c r="N105" i="13"/>
  <c r="AA105" i="13" s="1"/>
  <c r="AO105" i="13" s="1"/>
  <c r="AO104" i="13"/>
  <c r="AN104" i="13"/>
  <c r="N104" i="13"/>
  <c r="AA104" i="13" s="1"/>
  <c r="AO103" i="13"/>
  <c r="AN103" i="13"/>
  <c r="N103" i="13"/>
  <c r="AA103" i="13" s="1"/>
  <c r="AN102" i="13"/>
  <c r="N102" i="13"/>
  <c r="AA102" i="13" s="1"/>
  <c r="AO102" i="13" s="1"/>
  <c r="AN101" i="13"/>
  <c r="N101" i="13"/>
  <c r="AA101" i="13" s="1"/>
  <c r="AO101" i="13" s="1"/>
  <c r="AO100" i="13"/>
  <c r="AN100" i="13"/>
  <c r="N100" i="13"/>
  <c r="AA100" i="13" s="1"/>
  <c r="AO99" i="13"/>
  <c r="AN99" i="13"/>
  <c r="N99" i="13"/>
  <c r="AA99" i="13" s="1"/>
  <c r="AN98" i="13"/>
  <c r="N98" i="13"/>
  <c r="AA98" i="13" s="1"/>
  <c r="AO98" i="13" s="1"/>
  <c r="AN97" i="13"/>
  <c r="N97" i="13"/>
  <c r="AA97" i="13" s="1"/>
  <c r="AO97" i="13" s="1"/>
  <c r="AO96" i="13"/>
  <c r="AN96" i="13"/>
  <c r="N96" i="13"/>
  <c r="AA96" i="13" s="1"/>
  <c r="AO95" i="13"/>
  <c r="AN95" i="13"/>
  <c r="N95" i="13"/>
  <c r="AA95" i="13" s="1"/>
  <c r="AN94" i="13"/>
  <c r="N94" i="13"/>
  <c r="AA94" i="13" s="1"/>
  <c r="AO94" i="13" s="1"/>
  <c r="AN93" i="13"/>
  <c r="N93" i="13"/>
  <c r="AA93" i="13" s="1"/>
  <c r="AO93" i="13" s="1"/>
  <c r="AO92" i="13"/>
  <c r="AN92" i="13"/>
  <c r="N92" i="13"/>
  <c r="AA92" i="13" s="1"/>
  <c r="AO91" i="13"/>
  <c r="AN91" i="13"/>
  <c r="N91" i="13"/>
  <c r="AA91" i="13" s="1"/>
  <c r="AN90" i="13"/>
  <c r="N90" i="13"/>
  <c r="AA90" i="13" s="1"/>
  <c r="AO90" i="13" s="1"/>
  <c r="AN89" i="13"/>
  <c r="N89" i="13"/>
  <c r="AA89" i="13" s="1"/>
  <c r="AO89" i="13" s="1"/>
  <c r="AO88" i="13"/>
  <c r="AN88" i="13"/>
  <c r="N88" i="13"/>
  <c r="AA88" i="13" s="1"/>
  <c r="AO87" i="13"/>
  <c r="AN87" i="13"/>
  <c r="N87" i="13"/>
  <c r="AA87" i="13" s="1"/>
  <c r="AN86" i="13"/>
  <c r="N86" i="13"/>
  <c r="AA86" i="13" s="1"/>
  <c r="AO86" i="13" s="1"/>
  <c r="AN85" i="13"/>
  <c r="N85" i="13"/>
  <c r="AA85" i="13" s="1"/>
  <c r="AO85" i="13" s="1"/>
  <c r="AO84" i="13"/>
  <c r="AN84" i="13"/>
  <c r="N84" i="13"/>
  <c r="AA84" i="13" s="1"/>
  <c r="AO83" i="13"/>
  <c r="AN83" i="13"/>
  <c r="N83" i="13"/>
  <c r="AA83" i="13" s="1"/>
  <c r="AN82" i="13"/>
  <c r="N82" i="13"/>
  <c r="AA82" i="13" s="1"/>
  <c r="AO82" i="13" s="1"/>
  <c r="AN81" i="13"/>
  <c r="N81" i="13"/>
  <c r="AA81" i="13" s="1"/>
  <c r="AO81" i="13" s="1"/>
  <c r="AO80" i="13"/>
  <c r="AN80" i="13"/>
  <c r="N80" i="13"/>
  <c r="AA80" i="13" s="1"/>
  <c r="AO79" i="13"/>
  <c r="AN79" i="13"/>
  <c r="N79" i="13"/>
  <c r="AA79" i="13" s="1"/>
  <c r="AN78" i="13"/>
  <c r="N78" i="13"/>
  <c r="AA78" i="13" s="1"/>
  <c r="AO78" i="13" s="1"/>
  <c r="AN77" i="13"/>
  <c r="N77" i="13"/>
  <c r="AA77" i="13" s="1"/>
  <c r="AO77" i="13" s="1"/>
  <c r="AO76" i="13"/>
  <c r="AN76" i="13"/>
  <c r="N76" i="13"/>
  <c r="AA76" i="13" s="1"/>
  <c r="AO75" i="13"/>
  <c r="AN75" i="13"/>
  <c r="N75" i="13"/>
  <c r="AA75" i="13" s="1"/>
  <c r="AN74" i="13"/>
  <c r="N74" i="13"/>
  <c r="AA74" i="13" s="1"/>
  <c r="AO74" i="13" s="1"/>
  <c r="AN73" i="13"/>
  <c r="N73" i="13"/>
  <c r="AA73" i="13" s="1"/>
  <c r="AO73" i="13" s="1"/>
  <c r="AO72" i="13"/>
  <c r="AN72" i="13"/>
  <c r="N72" i="13"/>
  <c r="AA72" i="13" s="1"/>
  <c r="AO71" i="13"/>
  <c r="AN71" i="13"/>
  <c r="N71" i="13"/>
  <c r="AA71" i="13" s="1"/>
  <c r="AN70" i="13"/>
  <c r="N70" i="13"/>
  <c r="AA70" i="13" s="1"/>
  <c r="AO70" i="13" s="1"/>
  <c r="AN69" i="13"/>
  <c r="N69" i="13"/>
  <c r="AA69" i="13" s="1"/>
  <c r="AO69" i="13" s="1"/>
  <c r="AO68" i="13"/>
  <c r="AN68" i="13"/>
  <c r="N68" i="13"/>
  <c r="AA68" i="13" s="1"/>
  <c r="AO67" i="13"/>
  <c r="AN67" i="13"/>
  <c r="N67" i="13"/>
  <c r="AA67" i="13" s="1"/>
  <c r="AN66" i="13"/>
  <c r="N66" i="13"/>
  <c r="AA66" i="13" s="1"/>
  <c r="AO66" i="13" s="1"/>
  <c r="AN65" i="13"/>
  <c r="N65" i="13"/>
  <c r="AA65" i="13" s="1"/>
  <c r="AO65" i="13" s="1"/>
  <c r="AO64" i="13"/>
  <c r="AN64" i="13"/>
  <c r="N64" i="13"/>
  <c r="AA64" i="13" s="1"/>
  <c r="AO63" i="13"/>
  <c r="AN63" i="13"/>
  <c r="N63" i="13"/>
  <c r="AA63" i="13" s="1"/>
  <c r="AN62" i="13"/>
  <c r="N62" i="13"/>
  <c r="AA62" i="13" s="1"/>
  <c r="AO62" i="13" s="1"/>
  <c r="AN61" i="13"/>
  <c r="N61" i="13"/>
  <c r="AA61" i="13" s="1"/>
  <c r="AO61" i="13" s="1"/>
  <c r="AO60" i="13"/>
  <c r="AN60" i="13"/>
  <c r="N60" i="13"/>
  <c r="AA60" i="13" s="1"/>
  <c r="AO59" i="13"/>
  <c r="AN59" i="13"/>
  <c r="N59" i="13"/>
  <c r="AA59" i="13" s="1"/>
  <c r="AN58" i="13"/>
  <c r="N58" i="13"/>
  <c r="AA58" i="13" s="1"/>
  <c r="AO58" i="13" s="1"/>
  <c r="AN57" i="13"/>
  <c r="N57" i="13"/>
  <c r="AA57" i="13" s="1"/>
  <c r="AO57" i="13" s="1"/>
  <c r="AO56" i="13"/>
  <c r="AN56" i="13"/>
  <c r="N56" i="13"/>
  <c r="AA56" i="13" s="1"/>
  <c r="AO55" i="13"/>
  <c r="AN55" i="13"/>
  <c r="N55" i="13"/>
  <c r="AA55" i="13" s="1"/>
  <c r="AN54" i="13"/>
  <c r="N54" i="13"/>
  <c r="AA54" i="13" s="1"/>
  <c r="AO54" i="13" s="1"/>
  <c r="AN53" i="13"/>
  <c r="N53" i="13"/>
  <c r="AA53" i="13" s="1"/>
  <c r="AO53" i="13" s="1"/>
  <c r="AO52" i="13"/>
  <c r="AN52" i="13"/>
  <c r="N52" i="13"/>
  <c r="AA52" i="13" s="1"/>
  <c r="AO51" i="13"/>
  <c r="AN51" i="13"/>
  <c r="N51" i="13"/>
  <c r="AA51" i="13" s="1"/>
  <c r="AN50" i="13"/>
  <c r="N50" i="13"/>
  <c r="AA50" i="13" s="1"/>
  <c r="AO50" i="13" s="1"/>
  <c r="AN49" i="13"/>
  <c r="N49" i="13"/>
  <c r="AA49" i="13" s="1"/>
  <c r="AO49" i="13" s="1"/>
  <c r="AO48" i="13"/>
  <c r="AN48" i="13"/>
  <c r="N48" i="13"/>
  <c r="AA48" i="13" s="1"/>
  <c r="AO47" i="13"/>
  <c r="AN47" i="13"/>
  <c r="N47" i="13"/>
  <c r="AA47" i="13" s="1"/>
  <c r="AN46" i="13"/>
  <c r="N46" i="13"/>
  <c r="AA46" i="13" s="1"/>
  <c r="AO46" i="13" s="1"/>
  <c r="AN45" i="13"/>
  <c r="N45" i="13"/>
  <c r="AA45" i="13" s="1"/>
  <c r="AO45" i="13" s="1"/>
  <c r="AO44" i="13"/>
  <c r="AN44" i="13"/>
  <c r="N44" i="13"/>
  <c r="AA44" i="13" s="1"/>
  <c r="AO43" i="13"/>
  <c r="AN43" i="13"/>
  <c r="N43" i="13"/>
  <c r="AA43" i="13" s="1"/>
  <c r="AN42" i="13"/>
  <c r="N42" i="13"/>
  <c r="AA42" i="13" s="1"/>
  <c r="AO42" i="13" s="1"/>
  <c r="AN41" i="13"/>
  <c r="N41" i="13"/>
  <c r="AA41" i="13" s="1"/>
  <c r="AO41" i="13" s="1"/>
  <c r="AO40" i="13"/>
  <c r="AN40" i="13"/>
  <c r="N40" i="13"/>
  <c r="AA40" i="13" s="1"/>
  <c r="AO39" i="13"/>
  <c r="AN39" i="13"/>
  <c r="N39" i="13"/>
  <c r="AA39" i="13" s="1"/>
  <c r="AN38" i="13"/>
  <c r="N38" i="13"/>
  <c r="AA38" i="13" s="1"/>
  <c r="AO38" i="13" s="1"/>
  <c r="AN37" i="13"/>
  <c r="N37" i="13"/>
  <c r="AA37" i="13" s="1"/>
  <c r="AO37" i="13" s="1"/>
  <c r="AO36" i="13"/>
  <c r="AN36" i="13"/>
  <c r="N36" i="13"/>
  <c r="AA36" i="13" s="1"/>
  <c r="AO35" i="13"/>
  <c r="AN35" i="13"/>
  <c r="N35" i="13"/>
  <c r="AA35" i="13" s="1"/>
  <c r="AN34" i="13"/>
  <c r="N34" i="13"/>
  <c r="AA34" i="13" s="1"/>
  <c r="AO34" i="13" s="1"/>
  <c r="AN33" i="13"/>
  <c r="N33" i="13"/>
  <c r="AA33" i="13" s="1"/>
  <c r="AO33" i="13" s="1"/>
  <c r="AO32" i="13"/>
  <c r="AN32" i="13"/>
  <c r="N32" i="13"/>
  <c r="AA32" i="13" s="1"/>
  <c r="AO31" i="13"/>
  <c r="AN31" i="13"/>
  <c r="N31" i="13"/>
  <c r="AA31" i="13" s="1"/>
  <c r="AN30" i="13"/>
  <c r="N30" i="13"/>
  <c r="AA30" i="13" s="1"/>
  <c r="AO30" i="13" s="1"/>
  <c r="AN29" i="13"/>
  <c r="N29" i="13"/>
  <c r="AA29" i="13" s="1"/>
  <c r="AO29" i="13" s="1"/>
  <c r="AO28" i="13"/>
  <c r="AN28" i="13"/>
  <c r="N28" i="13"/>
  <c r="AA28" i="13" s="1"/>
  <c r="AO27" i="13"/>
  <c r="AN27" i="13"/>
  <c r="N27" i="13"/>
  <c r="AA27" i="13" s="1"/>
  <c r="AN26" i="13"/>
  <c r="N26" i="13"/>
  <c r="AA26" i="13" s="1"/>
  <c r="AO26" i="13" s="1"/>
  <c r="AN25" i="13"/>
  <c r="N25" i="13"/>
  <c r="AA25" i="13" s="1"/>
  <c r="AO25" i="13" s="1"/>
  <c r="AO24" i="13"/>
  <c r="AN24" i="13"/>
  <c r="N24" i="13"/>
  <c r="AA24" i="13" s="1"/>
  <c r="AO23" i="13"/>
  <c r="AN23" i="13"/>
  <c r="N23" i="13"/>
  <c r="AA23" i="13" s="1"/>
  <c r="AN22" i="13"/>
  <c r="AA22" i="13"/>
  <c r="AO22" i="13" s="1"/>
  <c r="N22" i="13"/>
  <c r="AN21" i="13"/>
  <c r="AA21" i="13"/>
  <c r="AO21" i="13" s="1"/>
  <c r="N21" i="13"/>
  <c r="AN20" i="13"/>
  <c r="AA20" i="13"/>
  <c r="AO20" i="13" s="1"/>
  <c r="N20" i="13"/>
  <c r="AN19" i="13"/>
  <c r="AA19" i="13"/>
  <c r="AO19" i="13" s="1"/>
  <c r="N19" i="13"/>
  <c r="AN18" i="13"/>
  <c r="AA18" i="13"/>
  <c r="AO18" i="13" s="1"/>
  <c r="N18" i="13"/>
  <c r="AN17" i="13"/>
  <c r="AA17" i="13"/>
  <c r="AO17" i="13" s="1"/>
  <c r="N17" i="13"/>
  <c r="AN16" i="13"/>
  <c r="AA16" i="13"/>
  <c r="AO16" i="13" s="1"/>
  <c r="N16" i="13"/>
  <c r="AN15" i="13"/>
  <c r="AA15" i="13"/>
  <c r="AO15" i="13" s="1"/>
  <c r="N15" i="13"/>
  <c r="AN14" i="13"/>
  <c r="AA14" i="13"/>
  <c r="AO14" i="13" s="1"/>
  <c r="N14" i="13"/>
  <c r="AN13" i="13"/>
  <c r="AA13" i="13"/>
  <c r="AO13" i="13" s="1"/>
  <c r="N13" i="13"/>
  <c r="AN12" i="13"/>
  <c r="AA12" i="13"/>
  <c r="AO12" i="13" s="1"/>
  <c r="N12" i="13"/>
  <c r="AN11" i="13"/>
  <c r="AA11" i="13"/>
  <c r="AO11" i="13" s="1"/>
  <c r="N11" i="13"/>
  <c r="AN10" i="13"/>
  <c r="AA10" i="13"/>
  <c r="AO10" i="13" s="1"/>
  <c r="N10" i="13"/>
  <c r="AN9" i="13"/>
  <c r="AA9" i="13"/>
  <c r="AO9" i="13" s="1"/>
  <c r="N9" i="13"/>
  <c r="AN8" i="13"/>
  <c r="AA8" i="13"/>
  <c r="AO8" i="13" s="1"/>
  <c r="N8" i="13"/>
  <c r="AO108" i="13" l="1"/>
  <c r="AN21" i="12" l="1"/>
  <c r="AO21" i="12" s="1"/>
  <c r="AA21" i="12"/>
  <c r="N21" i="12"/>
  <c r="AN20" i="12"/>
  <c r="AO20" i="12" s="1"/>
  <c r="AA20" i="12"/>
  <c r="N20" i="12"/>
  <c r="AN19" i="12"/>
  <c r="AO19" i="12" s="1"/>
  <c r="AA19" i="12"/>
  <c r="N19" i="12"/>
  <c r="AN18" i="12"/>
  <c r="AO18" i="12" s="1"/>
  <c r="AA18" i="12"/>
  <c r="N18" i="12"/>
  <c r="AN17" i="12"/>
  <c r="AO17" i="12" s="1"/>
  <c r="AA17" i="12"/>
  <c r="N17" i="12"/>
  <c r="AN16" i="12"/>
  <c r="AA16" i="12"/>
  <c r="AO16" i="12" s="1"/>
  <c r="N16" i="12"/>
  <c r="AN15" i="12"/>
  <c r="AO15" i="12" s="1"/>
  <c r="AA15" i="12"/>
  <c r="N15" i="12"/>
  <c r="AN14" i="12"/>
  <c r="AO14" i="12" s="1"/>
  <c r="AA14" i="12"/>
  <c r="N14" i="12"/>
  <c r="AN13" i="12"/>
  <c r="AO13" i="12" s="1"/>
  <c r="AA13" i="12"/>
  <c r="N13" i="12"/>
  <c r="AN12" i="12"/>
  <c r="AO12" i="12" s="1"/>
  <c r="AA12" i="12"/>
  <c r="N12" i="12"/>
  <c r="AN11" i="12"/>
  <c r="AO11" i="12" s="1"/>
  <c r="AA11" i="12"/>
  <c r="N11" i="12"/>
  <c r="AN10" i="12"/>
  <c r="AO10" i="12" s="1"/>
  <c r="AA10" i="12"/>
  <c r="N10" i="12"/>
  <c r="AN9" i="12"/>
  <c r="AO9" i="12" s="1"/>
  <c r="AA9" i="12"/>
  <c r="N9" i="12"/>
  <c r="AN8" i="12"/>
  <c r="AO8" i="12" s="1"/>
  <c r="AA8" i="12"/>
  <c r="N8" i="12"/>
  <c r="AN59" i="11" l="1"/>
  <c r="AO59" i="11" s="1"/>
  <c r="AA59" i="11"/>
  <c r="N59" i="11"/>
  <c r="AN58" i="11"/>
  <c r="AO58" i="11" s="1"/>
  <c r="AA58" i="11"/>
  <c r="N58" i="11"/>
  <c r="AN57" i="11"/>
  <c r="AO57" i="11" s="1"/>
  <c r="AA57" i="11"/>
  <c r="N57" i="11"/>
  <c r="AN56" i="11"/>
  <c r="AO56" i="11" s="1"/>
  <c r="AA56" i="11"/>
  <c r="N56" i="11"/>
  <c r="AN55" i="11"/>
  <c r="AO55" i="11" s="1"/>
  <c r="AA55" i="11"/>
  <c r="N55" i="11"/>
  <c r="AN54" i="11"/>
  <c r="AO54" i="11" s="1"/>
  <c r="AA54" i="11"/>
  <c r="N54" i="11"/>
  <c r="AN53" i="11"/>
  <c r="AO53" i="11" s="1"/>
  <c r="AA53" i="11"/>
  <c r="AO52" i="11"/>
  <c r="AN52" i="11"/>
  <c r="AA52" i="11"/>
  <c r="AN51" i="11"/>
  <c r="AO51" i="11" s="1"/>
  <c r="AA51" i="11"/>
  <c r="AN50" i="11"/>
  <c r="AO50" i="11" s="1"/>
  <c r="AA50" i="11"/>
  <c r="AN49" i="11"/>
  <c r="AO49" i="11" s="1"/>
  <c r="AA49" i="11"/>
  <c r="AO48" i="11"/>
  <c r="AN48" i="11"/>
  <c r="AA48" i="11"/>
  <c r="AN47" i="11"/>
  <c r="AO47" i="11" s="1"/>
  <c r="AA47" i="11"/>
  <c r="AN46" i="11"/>
  <c r="AO46" i="11" s="1"/>
  <c r="AA46" i="11"/>
  <c r="AN45" i="11"/>
  <c r="AO45" i="11" s="1"/>
  <c r="AA45" i="11"/>
  <c r="AO44" i="11"/>
  <c r="AN44" i="11"/>
  <c r="AA44" i="11"/>
  <c r="N44" i="11"/>
  <c r="AO43" i="11"/>
  <c r="AN43" i="11"/>
  <c r="AA43" i="11"/>
  <c r="N43" i="11"/>
  <c r="AO42" i="11"/>
  <c r="AN42" i="11"/>
  <c r="AA42" i="11"/>
  <c r="N42" i="11"/>
  <c r="AO41" i="11"/>
  <c r="AN41" i="11"/>
  <c r="AA41" i="11"/>
  <c r="N41" i="11"/>
  <c r="AO40" i="11"/>
  <c r="AN40" i="11"/>
  <c r="AA40" i="11"/>
  <c r="N40" i="11"/>
  <c r="AO39" i="11"/>
  <c r="AN39" i="11"/>
  <c r="AA39" i="11"/>
  <c r="N39" i="11"/>
  <c r="AO38" i="11"/>
  <c r="AN38" i="11"/>
  <c r="AA38" i="11"/>
  <c r="N38" i="11"/>
  <c r="AO37" i="11"/>
  <c r="AN37" i="11"/>
  <c r="AA37" i="11"/>
  <c r="AN36" i="11"/>
  <c r="AO36" i="11" s="1"/>
  <c r="AA36" i="11"/>
  <c r="N36" i="11"/>
  <c r="AN35" i="11"/>
  <c r="AO35" i="11" s="1"/>
  <c r="AA35" i="11"/>
  <c r="N35" i="11"/>
  <c r="AN34" i="11"/>
  <c r="AO34" i="11" s="1"/>
  <c r="AA34" i="11"/>
  <c r="N34" i="11"/>
  <c r="AN33" i="11"/>
  <c r="AO33" i="11" s="1"/>
  <c r="AA33" i="11"/>
  <c r="N33" i="11"/>
  <c r="AN32" i="11"/>
  <c r="AO32" i="11" s="1"/>
  <c r="AA32" i="11"/>
  <c r="N32" i="11"/>
  <c r="AN31" i="11"/>
  <c r="AO31" i="11" s="1"/>
  <c r="AA31" i="11"/>
  <c r="N31" i="11"/>
  <c r="AN30" i="11"/>
  <c r="AO30" i="11" s="1"/>
  <c r="AA30" i="11"/>
  <c r="N30" i="11"/>
  <c r="AN29" i="11"/>
  <c r="AO29" i="11" s="1"/>
  <c r="AA29" i="11"/>
  <c r="AN28" i="11"/>
  <c r="AO28" i="11" s="1"/>
  <c r="AA28" i="11"/>
  <c r="N28" i="11"/>
  <c r="AN27" i="11"/>
  <c r="AO27" i="11" s="1"/>
  <c r="AA27" i="11"/>
  <c r="AN26" i="11"/>
  <c r="AO26" i="11" s="1"/>
  <c r="AA26" i="11"/>
  <c r="N26" i="11"/>
  <c r="AN25" i="11"/>
  <c r="AO25" i="11" s="1"/>
  <c r="AA25" i="11"/>
  <c r="N25" i="11"/>
  <c r="AU24" i="11"/>
  <c r="AN24" i="11"/>
  <c r="AO24" i="11" s="1"/>
  <c r="AA24" i="11"/>
  <c r="N24" i="11"/>
  <c r="AN23" i="11"/>
  <c r="AO23" i="11" s="1"/>
  <c r="AA23" i="11"/>
  <c r="AN22" i="11"/>
  <c r="AO22" i="11" s="1"/>
  <c r="AA22" i="11"/>
  <c r="N22" i="11"/>
  <c r="AN21" i="11"/>
  <c r="AO21" i="11" s="1"/>
  <c r="AA21" i="11"/>
  <c r="N21" i="11"/>
  <c r="AN20" i="11"/>
  <c r="AO20" i="11" s="1"/>
  <c r="AA20" i="11"/>
  <c r="AO19" i="11"/>
  <c r="AN19" i="11"/>
  <c r="AA19" i="11"/>
  <c r="N19" i="11"/>
  <c r="AO18" i="11"/>
  <c r="AN18" i="11"/>
  <c r="AA18" i="11"/>
  <c r="N18" i="11"/>
  <c r="AO17" i="11"/>
  <c r="AN17" i="11"/>
  <c r="AA17" i="11"/>
  <c r="N17" i="11"/>
  <c r="AO16" i="11"/>
  <c r="AN16" i="11"/>
  <c r="AA16" i="11"/>
  <c r="N16" i="11"/>
  <c r="AO15" i="11"/>
  <c r="AN15" i="11"/>
  <c r="AA15" i="11"/>
  <c r="N15" i="11"/>
  <c r="AO14" i="11"/>
  <c r="AN14" i="11"/>
  <c r="AA14" i="11"/>
  <c r="AN13" i="11"/>
  <c r="AO13" i="11" s="1"/>
  <c r="AA13" i="11"/>
  <c r="N13" i="11"/>
  <c r="AN12" i="11"/>
  <c r="AO12" i="11" s="1"/>
  <c r="AA12" i="11"/>
  <c r="N12" i="11"/>
  <c r="AN11" i="11"/>
  <c r="AO11" i="11" s="1"/>
  <c r="AA11" i="11"/>
  <c r="N11" i="11"/>
  <c r="AN10" i="11"/>
  <c r="AO10" i="11" s="1"/>
  <c r="AA10" i="11"/>
  <c r="AN9" i="11"/>
  <c r="AO9" i="11" s="1"/>
  <c r="AA9" i="11"/>
  <c r="AN8" i="11"/>
  <c r="AO8" i="11" s="1"/>
  <c r="AA8" i="11"/>
  <c r="N8" i="11"/>
  <c r="AN57" i="10" l="1"/>
  <c r="AO57" i="10" s="1"/>
  <c r="AA57" i="10"/>
  <c r="N57" i="10"/>
  <c r="AO56" i="10"/>
  <c r="AN56" i="10"/>
  <c r="AA56" i="10"/>
  <c r="N56" i="10"/>
  <c r="AO55" i="10"/>
  <c r="AN55" i="10"/>
  <c r="AA55" i="10"/>
  <c r="N55" i="10"/>
  <c r="AO54" i="10"/>
  <c r="AN54" i="10"/>
  <c r="AA54" i="10"/>
  <c r="N54" i="10"/>
  <c r="AO53" i="10"/>
  <c r="AN53" i="10"/>
  <c r="AA53" i="10"/>
  <c r="N53" i="10"/>
  <c r="AO52" i="10"/>
  <c r="AN52" i="10"/>
  <c r="AA52" i="10"/>
  <c r="N52" i="10"/>
  <c r="AO51" i="10"/>
  <c r="AN51" i="10"/>
  <c r="AA51" i="10"/>
  <c r="N51" i="10"/>
  <c r="AO50" i="10"/>
  <c r="AN50" i="10"/>
  <c r="AA50" i="10"/>
  <c r="N50" i="10"/>
  <c r="AO49" i="10"/>
  <c r="AN49" i="10"/>
  <c r="AA49" i="10"/>
  <c r="N49" i="10"/>
  <c r="AO48" i="10"/>
  <c r="AN48" i="10"/>
  <c r="AA48" i="10"/>
  <c r="N48" i="10"/>
  <c r="AO47" i="10"/>
  <c r="AN47" i="10"/>
  <c r="AA47" i="10"/>
  <c r="N47" i="10"/>
  <c r="AO46" i="10"/>
  <c r="AN46" i="10"/>
  <c r="AA46" i="10"/>
  <c r="N46" i="10"/>
  <c r="AO45" i="10"/>
  <c r="AN45" i="10"/>
  <c r="AA45" i="10"/>
  <c r="N45" i="10"/>
  <c r="AO44" i="10"/>
  <c r="AN44" i="10"/>
  <c r="AA44" i="10"/>
  <c r="N44" i="10"/>
  <c r="AO43" i="10"/>
  <c r="AN43" i="10"/>
  <c r="AA43" i="10"/>
  <c r="N43" i="10"/>
  <c r="AO42" i="10"/>
  <c r="AN42" i="10"/>
  <c r="AA42" i="10"/>
  <c r="N42" i="10"/>
  <c r="AO41" i="10"/>
  <c r="AN41" i="10"/>
  <c r="AA41" i="10"/>
  <c r="N41" i="10"/>
  <c r="AO40" i="10"/>
  <c r="AN40" i="10"/>
  <c r="AA40" i="10"/>
  <c r="N40" i="10"/>
  <c r="AO39" i="10"/>
  <c r="AN39" i="10"/>
  <c r="AA39" i="10"/>
  <c r="N39" i="10"/>
  <c r="AO38" i="10"/>
  <c r="AN38" i="10"/>
  <c r="AA38" i="10"/>
  <c r="N38" i="10"/>
  <c r="AO37" i="10"/>
  <c r="AN37" i="10"/>
  <c r="AA37" i="10"/>
  <c r="N37" i="10"/>
  <c r="AO36" i="10"/>
  <c r="AN36" i="10"/>
  <c r="AA36" i="10"/>
  <c r="N36" i="10"/>
  <c r="AO35" i="10"/>
  <c r="AN35" i="10"/>
  <c r="AA35" i="10"/>
  <c r="N35" i="10"/>
  <c r="AO34" i="10"/>
  <c r="AN34" i="10"/>
  <c r="AA34" i="10"/>
  <c r="N34" i="10"/>
  <c r="AO33" i="10"/>
  <c r="AN33" i="10"/>
  <c r="AA33" i="10"/>
  <c r="N33" i="10"/>
  <c r="AO32" i="10"/>
  <c r="AN32" i="10"/>
  <c r="AA32" i="10"/>
  <c r="N32" i="10"/>
  <c r="AO31" i="10"/>
  <c r="AN31" i="10"/>
  <c r="AA31" i="10"/>
  <c r="N31" i="10"/>
  <c r="AO30" i="10"/>
  <c r="AN30" i="10"/>
  <c r="AA30" i="10"/>
  <c r="N30" i="10"/>
  <c r="AO29" i="10"/>
  <c r="AN29" i="10"/>
  <c r="AA29" i="10"/>
  <c r="N29" i="10"/>
  <c r="AO28" i="10"/>
  <c r="AN28" i="10"/>
  <c r="AA28" i="10"/>
  <c r="N28" i="10"/>
  <c r="AO27" i="10"/>
  <c r="AN27" i="10"/>
  <c r="AA27" i="10"/>
  <c r="N27" i="10"/>
  <c r="AO26" i="10"/>
  <c r="AN26" i="10"/>
  <c r="AA26" i="10"/>
  <c r="N26" i="10"/>
  <c r="AO25" i="10"/>
  <c r="AN25" i="10"/>
  <c r="AA25" i="10"/>
  <c r="N25" i="10"/>
  <c r="AO24" i="10"/>
  <c r="AN24" i="10"/>
  <c r="AA24" i="10"/>
  <c r="N24" i="10"/>
  <c r="AO23" i="10"/>
  <c r="AN23" i="10"/>
  <c r="AA23" i="10"/>
  <c r="N23" i="10"/>
  <c r="AO22" i="10"/>
  <c r="AN22" i="10"/>
  <c r="AA22" i="10"/>
  <c r="N22" i="10"/>
  <c r="AO21" i="10"/>
  <c r="AN21" i="10"/>
  <c r="AA21" i="10"/>
  <c r="N21" i="10"/>
  <c r="AO20" i="10"/>
  <c r="AN20" i="10"/>
  <c r="AA20" i="10"/>
  <c r="N20" i="10"/>
  <c r="AO19" i="10"/>
  <c r="AN19" i="10"/>
  <c r="AA19" i="10"/>
  <c r="N19" i="10"/>
  <c r="AO18" i="10"/>
  <c r="AN18" i="10"/>
  <c r="AA18" i="10"/>
  <c r="N18" i="10"/>
  <c r="AO17" i="10"/>
  <c r="AN17" i="10"/>
  <c r="AA17" i="10"/>
  <c r="N17" i="10"/>
  <c r="AO16" i="10"/>
  <c r="AN16" i="10"/>
  <c r="AA16" i="10"/>
  <c r="N16" i="10"/>
  <c r="AO15" i="10"/>
  <c r="AN15" i="10"/>
  <c r="AA15" i="10"/>
  <c r="N15" i="10"/>
  <c r="AO14" i="10"/>
  <c r="AN14" i="10"/>
  <c r="AA14" i="10"/>
  <c r="N14" i="10"/>
  <c r="AO13" i="10"/>
  <c r="AN13" i="10"/>
  <c r="AA13" i="10"/>
  <c r="N13" i="10"/>
  <c r="AO12" i="10"/>
  <c r="AN12" i="10"/>
  <c r="AA12" i="10"/>
  <c r="N12" i="10"/>
  <c r="AO11" i="10"/>
  <c r="AN11" i="10"/>
  <c r="AA11" i="10"/>
  <c r="N11" i="10"/>
  <c r="AO10" i="10"/>
  <c r="AN10" i="10"/>
  <c r="AA10" i="10"/>
  <c r="N10" i="10"/>
  <c r="AO9" i="10"/>
  <c r="AN9" i="10"/>
  <c r="AA9" i="10"/>
  <c r="N9" i="10"/>
  <c r="AO8" i="10"/>
  <c r="AN8" i="10"/>
  <c r="AA8" i="10"/>
  <c r="N8" i="10"/>
  <c r="AO7" i="10"/>
  <c r="AN7" i="10"/>
  <c r="AA7" i="10"/>
  <c r="N7" i="10"/>
  <c r="AO138" i="7" l="1"/>
  <c r="AO119" i="7"/>
  <c r="AO95" i="7"/>
  <c r="AO85" i="7"/>
  <c r="AO66" i="7"/>
  <c r="AO37" i="7"/>
  <c r="AO28" i="7"/>
  <c r="AO11" i="7"/>
  <c r="AN151" i="7"/>
  <c r="AO151" i="7" s="1"/>
  <c r="AN150" i="7"/>
  <c r="AO150" i="7" s="1"/>
  <c r="AN149" i="7"/>
  <c r="AO149" i="7" s="1"/>
  <c r="AN148" i="7"/>
  <c r="AO148" i="7" s="1"/>
  <c r="AN147" i="7"/>
  <c r="AO147" i="7" s="1"/>
  <c r="AN145" i="7"/>
  <c r="AN144" i="7"/>
  <c r="AN143" i="7"/>
  <c r="AN142" i="7"/>
  <c r="AO142" i="7" s="1"/>
  <c r="AN141" i="7"/>
  <c r="AN139" i="7"/>
  <c r="AO139" i="7" s="1"/>
  <c r="AN138" i="7"/>
  <c r="AN137" i="7"/>
  <c r="AO137" i="7" s="1"/>
  <c r="AN136" i="7"/>
  <c r="AO136" i="7" s="1"/>
  <c r="AN135" i="7"/>
  <c r="AO135" i="7" s="1"/>
  <c r="AN133" i="7"/>
  <c r="AO133" i="7" s="1"/>
  <c r="AN132" i="7"/>
  <c r="AO132" i="7" s="1"/>
  <c r="AN131" i="7"/>
  <c r="AO131" i="7" s="1"/>
  <c r="AN130" i="7"/>
  <c r="AO130" i="7" s="1"/>
  <c r="AN129" i="7"/>
  <c r="AO129" i="7" s="1"/>
  <c r="AN127" i="7"/>
  <c r="AO127" i="7" s="1"/>
  <c r="AN126" i="7"/>
  <c r="AO126" i="7" s="1"/>
  <c r="AN125" i="7"/>
  <c r="AO125" i="7" s="1"/>
  <c r="AN124" i="7"/>
  <c r="AO124" i="7" s="1"/>
  <c r="AN123" i="7"/>
  <c r="AO123" i="7" s="1"/>
  <c r="AN121" i="7"/>
  <c r="AO121" i="7" s="1"/>
  <c r="AN120" i="7"/>
  <c r="AO120" i="7" s="1"/>
  <c r="AN119" i="7"/>
  <c r="AN118" i="7"/>
  <c r="AO118" i="7" s="1"/>
  <c r="AN117" i="7"/>
  <c r="AO117" i="7" s="1"/>
  <c r="AN115" i="7"/>
  <c r="AO115" i="7" s="1"/>
  <c r="AN114" i="7"/>
  <c r="AO114" i="7" s="1"/>
  <c r="AN113" i="7"/>
  <c r="AO113" i="7" s="1"/>
  <c r="AN112" i="7"/>
  <c r="AO112" i="7" s="1"/>
  <c r="AN111" i="7"/>
  <c r="AO111" i="7" s="1"/>
  <c r="AN109" i="7"/>
  <c r="AN108" i="7"/>
  <c r="AN107" i="7"/>
  <c r="AN106" i="7"/>
  <c r="AN105" i="7"/>
  <c r="AN103" i="7"/>
  <c r="AN102" i="7"/>
  <c r="AN101" i="7"/>
  <c r="AN100" i="7"/>
  <c r="AN99" i="7"/>
  <c r="AN97" i="7"/>
  <c r="AO97" i="7" s="1"/>
  <c r="AN96" i="7"/>
  <c r="AO96" i="7" s="1"/>
  <c r="AN95" i="7"/>
  <c r="AN94" i="7"/>
  <c r="AO94" i="7" s="1"/>
  <c r="AN93" i="7"/>
  <c r="AO93" i="7" s="1"/>
  <c r="AN91" i="7"/>
  <c r="AO91" i="7" s="1"/>
  <c r="AN90" i="7"/>
  <c r="AO90" i="7" s="1"/>
  <c r="AN89" i="7"/>
  <c r="AO89" i="7" s="1"/>
  <c r="AN88" i="7"/>
  <c r="AO88" i="7" s="1"/>
  <c r="AN87" i="7"/>
  <c r="AO87" i="7" s="1"/>
  <c r="AN85" i="7"/>
  <c r="AN84" i="7"/>
  <c r="AO84" i="7" s="1"/>
  <c r="AN83" i="7"/>
  <c r="AO83" i="7" s="1"/>
  <c r="AN82" i="7"/>
  <c r="AO82" i="7" s="1"/>
  <c r="AN81" i="7"/>
  <c r="AO81" i="7" s="1"/>
  <c r="AN79" i="7"/>
  <c r="AO79" i="7" s="1"/>
  <c r="AN78" i="7"/>
  <c r="AO78" i="7" s="1"/>
  <c r="AN77" i="7"/>
  <c r="AO77" i="7" s="1"/>
  <c r="AN76" i="7"/>
  <c r="AO76" i="7" s="1"/>
  <c r="AN75" i="7"/>
  <c r="AO75" i="7" s="1"/>
  <c r="AN73" i="7"/>
  <c r="AO73" i="7" s="1"/>
  <c r="AN72" i="7"/>
  <c r="AO72" i="7" s="1"/>
  <c r="AN71" i="7"/>
  <c r="AO71" i="7" s="1"/>
  <c r="AN70" i="7"/>
  <c r="AO70" i="7" s="1"/>
  <c r="AN69" i="7"/>
  <c r="AO69" i="7" s="1"/>
  <c r="AN67" i="7"/>
  <c r="AO67" i="7" s="1"/>
  <c r="AN66" i="7"/>
  <c r="AN65" i="7"/>
  <c r="AO65" i="7" s="1"/>
  <c r="AN64" i="7"/>
  <c r="AO64" i="7" s="1"/>
  <c r="AN63" i="7"/>
  <c r="AO63" i="7" s="1"/>
  <c r="AN61" i="7"/>
  <c r="AO61" i="7" s="1"/>
  <c r="AN60" i="7"/>
  <c r="AO60" i="7" s="1"/>
  <c r="AN59" i="7"/>
  <c r="AO59" i="7" s="1"/>
  <c r="AN58" i="7"/>
  <c r="AO58" i="7" s="1"/>
  <c r="AN57" i="7"/>
  <c r="AO57" i="7" s="1"/>
  <c r="AN55" i="7"/>
  <c r="AO55" i="7" s="1"/>
  <c r="AN54" i="7"/>
  <c r="AO54" i="7" s="1"/>
  <c r="AN53" i="7"/>
  <c r="AO53" i="7" s="1"/>
  <c r="AN52" i="7"/>
  <c r="AO52" i="7" s="1"/>
  <c r="AN51" i="7"/>
  <c r="AO51" i="7" s="1"/>
  <c r="AN49" i="7"/>
  <c r="AN48" i="7"/>
  <c r="AN47" i="7"/>
  <c r="AN46" i="7"/>
  <c r="AN45" i="7"/>
  <c r="AN43" i="7"/>
  <c r="AO43" i="7" s="1"/>
  <c r="AN42" i="7"/>
  <c r="AO42" i="7" s="1"/>
  <c r="AN41" i="7"/>
  <c r="AO41" i="7" s="1"/>
  <c r="AN40" i="7"/>
  <c r="AO40" i="7" s="1"/>
  <c r="AN39" i="7"/>
  <c r="AO39" i="7" s="1"/>
  <c r="AN37" i="7"/>
  <c r="AN36" i="7"/>
  <c r="AO36" i="7" s="1"/>
  <c r="AN35" i="7"/>
  <c r="AO35" i="7" s="1"/>
  <c r="AN34" i="7"/>
  <c r="AO34" i="7" s="1"/>
  <c r="AN33" i="7"/>
  <c r="AO33" i="7" s="1"/>
  <c r="AN31" i="7"/>
  <c r="AO31" i="7" s="1"/>
  <c r="AN30" i="7"/>
  <c r="AO30" i="7" s="1"/>
  <c r="AN29" i="7"/>
  <c r="AO29" i="7" s="1"/>
  <c r="AN28" i="7"/>
  <c r="AN27" i="7"/>
  <c r="AO27" i="7" s="1"/>
  <c r="AN25" i="7"/>
  <c r="AO25" i="7" s="1"/>
  <c r="AN24" i="7"/>
  <c r="AO24" i="7" s="1"/>
  <c r="AN23" i="7"/>
  <c r="AO23" i="7" s="1"/>
  <c r="AN22" i="7"/>
  <c r="AO22" i="7" s="1"/>
  <c r="AN21" i="7"/>
  <c r="AO21" i="7" s="1"/>
  <c r="AN19" i="7"/>
  <c r="AO19" i="7" s="1"/>
  <c r="AN18" i="7"/>
  <c r="AO18" i="7" s="1"/>
  <c r="AN17" i="7"/>
  <c r="AO17" i="7" s="1"/>
  <c r="AN16" i="7"/>
  <c r="AO16" i="7" s="1"/>
  <c r="AN15" i="7"/>
  <c r="AO15" i="7" s="1"/>
  <c r="AN10" i="7"/>
  <c r="AO10" i="7" s="1"/>
  <c r="AN11" i="7"/>
  <c r="AN12" i="7"/>
  <c r="AO12" i="7" s="1"/>
  <c r="AN13" i="7"/>
  <c r="AO13" i="7" s="1"/>
  <c r="AN9" i="7"/>
  <c r="AO9" i="7" s="1"/>
  <c r="AA151" i="7"/>
  <c r="AA150" i="7"/>
  <c r="AA149" i="7"/>
  <c r="AA148" i="7"/>
  <c r="AA147" i="7"/>
  <c r="AA145" i="7"/>
  <c r="AO145" i="7" s="1"/>
  <c r="AA144" i="7"/>
  <c r="AO144" i="7" s="1"/>
  <c r="AA143" i="7"/>
  <c r="AO143" i="7" s="1"/>
  <c r="AA142" i="7"/>
  <c r="AA141" i="7"/>
  <c r="AO141" i="7" s="1"/>
  <c r="AA139" i="7"/>
  <c r="AA138" i="7"/>
  <c r="AA137" i="7"/>
  <c r="AA136" i="7"/>
  <c r="AA135" i="7"/>
  <c r="AA133" i="7"/>
  <c r="AA132" i="7"/>
  <c r="AA131" i="7"/>
  <c r="AA130" i="7"/>
  <c r="AA129" i="7"/>
  <c r="AA127" i="7"/>
  <c r="AA126" i="7"/>
  <c r="AA125" i="7"/>
  <c r="AA124" i="7"/>
  <c r="AA123" i="7"/>
  <c r="AA121" i="7"/>
  <c r="AA120" i="7"/>
  <c r="AA119" i="7"/>
  <c r="AA118" i="7"/>
  <c r="AA117" i="7"/>
  <c r="AA115" i="7"/>
  <c r="AA114" i="7"/>
  <c r="AA113" i="7"/>
  <c r="AA112" i="7"/>
  <c r="AA111" i="7"/>
  <c r="AA109" i="7"/>
  <c r="AO109" i="7" s="1"/>
  <c r="AA108" i="7"/>
  <c r="AO108" i="7" s="1"/>
  <c r="AA107" i="7"/>
  <c r="AO107" i="7" s="1"/>
  <c r="AA106" i="7"/>
  <c r="AO106" i="7" s="1"/>
  <c r="AA105" i="7"/>
  <c r="AO105" i="7" s="1"/>
  <c r="AA103" i="7"/>
  <c r="AO103" i="7" s="1"/>
  <c r="AA102" i="7"/>
  <c r="AO102" i="7" s="1"/>
  <c r="AA101" i="7"/>
  <c r="AO101" i="7" s="1"/>
  <c r="AA100" i="7"/>
  <c r="AO100" i="7" s="1"/>
  <c r="AA99" i="7"/>
  <c r="AO99" i="7" s="1"/>
  <c r="AA97" i="7"/>
  <c r="AA96" i="7"/>
  <c r="AA95" i="7"/>
  <c r="AA94" i="7"/>
  <c r="AA93" i="7"/>
  <c r="AA91" i="7"/>
  <c r="AA90" i="7"/>
  <c r="AA89" i="7"/>
  <c r="AA88" i="7"/>
  <c r="AA87" i="7"/>
  <c r="AA85" i="7"/>
  <c r="AA84" i="7"/>
  <c r="AA83" i="7"/>
  <c r="AA82" i="7"/>
  <c r="AA81" i="7"/>
  <c r="AA79" i="7"/>
  <c r="AA78" i="7"/>
  <c r="AA77" i="7"/>
  <c r="AA76" i="7"/>
  <c r="AA75" i="7"/>
  <c r="AA73" i="7"/>
  <c r="AA72" i="7"/>
  <c r="AA71" i="7"/>
  <c r="AA70" i="7"/>
  <c r="AA69" i="7"/>
  <c r="AA67" i="7"/>
  <c r="AA66" i="7"/>
  <c r="AA65" i="7"/>
  <c r="AA64" i="7"/>
  <c r="AA63" i="7"/>
  <c r="AA61" i="7"/>
  <c r="AA60" i="7"/>
  <c r="AA59" i="7"/>
  <c r="AA58" i="7"/>
  <c r="AA57" i="7"/>
  <c r="AA55" i="7"/>
  <c r="AA54" i="7"/>
  <c r="AA53" i="7"/>
  <c r="AA52" i="7"/>
  <c r="AA51" i="7"/>
  <c r="AA49" i="7"/>
  <c r="AO49" i="7" s="1"/>
  <c r="AA48" i="7"/>
  <c r="AO48" i="7" s="1"/>
  <c r="AA47" i="7"/>
  <c r="AO47" i="7" s="1"/>
  <c r="AA46" i="7"/>
  <c r="AO46" i="7" s="1"/>
  <c r="AA45" i="7"/>
  <c r="AO45" i="7" s="1"/>
  <c r="AA43" i="7"/>
  <c r="AA42" i="7"/>
  <c r="AA41" i="7"/>
  <c r="AA40" i="7"/>
  <c r="AA39" i="7"/>
  <c r="AA37" i="7"/>
  <c r="AA36" i="7"/>
  <c r="AA35" i="7"/>
  <c r="AA34" i="7"/>
  <c r="AA33" i="7"/>
  <c r="AA31" i="7"/>
  <c r="AA30" i="7"/>
  <c r="AA29" i="7"/>
  <c r="AA28" i="7"/>
  <c r="AA27" i="7"/>
  <c r="AA15" i="7"/>
  <c r="AA25" i="7"/>
  <c r="AA24" i="7"/>
  <c r="AA23" i="7"/>
  <c r="AA22" i="7"/>
  <c r="AA21" i="7"/>
  <c r="AA19" i="7"/>
  <c r="AA18" i="7"/>
  <c r="AA17" i="7"/>
  <c r="AA16" i="7"/>
  <c r="AA10" i="7"/>
  <c r="AA11" i="7"/>
  <c r="AA12" i="7"/>
  <c r="AA13" i="7"/>
  <c r="AA9" i="7"/>
  <c r="AA10" i="9"/>
  <c r="AO33" i="9"/>
  <c r="AO77" i="9"/>
  <c r="AO37" i="9"/>
  <c r="AO35" i="9"/>
  <c r="AA6" i="9"/>
  <c r="AA7" i="9"/>
  <c r="AA8" i="9"/>
  <c r="AA9" i="9"/>
  <c r="AO9" i="9" s="1"/>
  <c r="AA11" i="9"/>
  <c r="AA12" i="9"/>
  <c r="AA13" i="9"/>
  <c r="AO13" i="9" s="1"/>
  <c r="AA14" i="9"/>
  <c r="AA15" i="9"/>
  <c r="AA16" i="9"/>
  <c r="AA17" i="9"/>
  <c r="AO17" i="9" s="1"/>
  <c r="AA18" i="9"/>
  <c r="AA19" i="9"/>
  <c r="AA20" i="9"/>
  <c r="AA21" i="9"/>
  <c r="AO21" i="9" s="1"/>
  <c r="AA22" i="9"/>
  <c r="AA23" i="9"/>
  <c r="AA24" i="9"/>
  <c r="AA25" i="9"/>
  <c r="AO25" i="9" s="1"/>
  <c r="AA26" i="9"/>
  <c r="AA27" i="9"/>
  <c r="AA28" i="9"/>
  <c r="AA29" i="9"/>
  <c r="AO29" i="9" s="1"/>
  <c r="AA30" i="9"/>
  <c r="AA31" i="9"/>
  <c r="AA32" i="9"/>
  <c r="AA33" i="9"/>
  <c r="AA34" i="9"/>
  <c r="AA35" i="9"/>
  <c r="AA36" i="9"/>
  <c r="AA37" i="9"/>
  <c r="AA38" i="9"/>
  <c r="AA39" i="9"/>
  <c r="AA40" i="9"/>
  <c r="AA41" i="9"/>
  <c r="AA42" i="9"/>
  <c r="AA43" i="9"/>
  <c r="AA44" i="9"/>
  <c r="AA45" i="9"/>
  <c r="AA46" i="9"/>
  <c r="AA47" i="9"/>
  <c r="AA48" i="9"/>
  <c r="AA49" i="9"/>
  <c r="AA50" i="9"/>
  <c r="AA51" i="9"/>
  <c r="AA52" i="9"/>
  <c r="AA53" i="9"/>
  <c r="AA54" i="9"/>
  <c r="AA55" i="9"/>
  <c r="AA56" i="9"/>
  <c r="AA57" i="9"/>
  <c r="AA58" i="9"/>
  <c r="AA59" i="9"/>
  <c r="AA60" i="9"/>
  <c r="AA61" i="9"/>
  <c r="AA62" i="9"/>
  <c r="AA63" i="9"/>
  <c r="AA64" i="9"/>
  <c r="AA65" i="9"/>
  <c r="AA66" i="9"/>
  <c r="AA67" i="9"/>
  <c r="AA68" i="9"/>
  <c r="AA69" i="9"/>
  <c r="AA70" i="9"/>
  <c r="AA71" i="9"/>
  <c r="AA72" i="9"/>
  <c r="AA73" i="9"/>
  <c r="AA74" i="9"/>
  <c r="AA75" i="9"/>
  <c r="AA76" i="9"/>
  <c r="AA77" i="9"/>
  <c r="AA78" i="9"/>
  <c r="AA79" i="9"/>
  <c r="AA80" i="9"/>
  <c r="AA81" i="9"/>
  <c r="AA82" i="9"/>
  <c r="AA83" i="9"/>
  <c r="AA84" i="9"/>
  <c r="AA85" i="9"/>
  <c r="AA86" i="9"/>
  <c r="AA87" i="9"/>
  <c r="AA88" i="9"/>
  <c r="AA89" i="9"/>
  <c r="AA90" i="9"/>
  <c r="AA91" i="9"/>
  <c r="AA92" i="9"/>
  <c r="AA93" i="9"/>
  <c r="AA94" i="9"/>
  <c r="AA95" i="9"/>
  <c r="AA96" i="9"/>
  <c r="AA97" i="9"/>
  <c r="AA98" i="9"/>
  <c r="AA99" i="9"/>
  <c r="AA100" i="9"/>
  <c r="AA101" i="9"/>
  <c r="AA102" i="9"/>
  <c r="AA103" i="9"/>
  <c r="AA104" i="9"/>
  <c r="AA105" i="9"/>
  <c r="AA106" i="9"/>
  <c r="AA107" i="9"/>
  <c r="AA108" i="9"/>
  <c r="AA109" i="9"/>
  <c r="AA110" i="9"/>
  <c r="AA111" i="9"/>
  <c r="AA112" i="9"/>
  <c r="AA113" i="9"/>
  <c r="AA114" i="9"/>
  <c r="AO65" i="9" l="1"/>
  <c r="AO61" i="9"/>
  <c r="AO57" i="9"/>
  <c r="AO53" i="9"/>
  <c r="AO49" i="9"/>
  <c r="AO45" i="9"/>
  <c r="AO41" i="9"/>
  <c r="AO75" i="9"/>
  <c r="AO71" i="9"/>
  <c r="AO67" i="9"/>
  <c r="AO63" i="9"/>
  <c r="AO59" i="9"/>
  <c r="AO55" i="9"/>
  <c r="AO51" i="9"/>
  <c r="AO47" i="9"/>
  <c r="AO43" i="9"/>
  <c r="AO39" i="9"/>
  <c r="AO6" i="9"/>
  <c r="AO108" i="9"/>
  <c r="AO96" i="9"/>
  <c r="AO88" i="9"/>
  <c r="AO28" i="9"/>
  <c r="AO20" i="9"/>
  <c r="AO12" i="9"/>
  <c r="AO8" i="9"/>
  <c r="AO111" i="9"/>
  <c r="AO107" i="9"/>
  <c r="AO103" i="9"/>
  <c r="AO99" i="9"/>
  <c r="AO95" i="9"/>
  <c r="AO91" i="9"/>
  <c r="AO87" i="9"/>
  <c r="AO83" i="9"/>
  <c r="AO79" i="9"/>
  <c r="AO74" i="9"/>
  <c r="AO70" i="9"/>
  <c r="AO66" i="9"/>
  <c r="AO62" i="9"/>
  <c r="AO58" i="9"/>
  <c r="AO54" i="9"/>
  <c r="AO50" i="9"/>
  <c r="AO46" i="9"/>
  <c r="AO42" i="9"/>
  <c r="AO38" i="9"/>
  <c r="AO31" i="9"/>
  <c r="AO27" i="9"/>
  <c r="AO23" i="9"/>
  <c r="AO19" i="9"/>
  <c r="AO15" i="9"/>
  <c r="AO11" i="9"/>
  <c r="AO7" i="9"/>
  <c r="AO112" i="9"/>
  <c r="AO100" i="9"/>
  <c r="AO84" i="9"/>
  <c r="AO32" i="9"/>
  <c r="AO16" i="9"/>
  <c r="AO114" i="9"/>
  <c r="AO110" i="9"/>
  <c r="AO106" i="9"/>
  <c r="AO102" i="9"/>
  <c r="AO98" i="9"/>
  <c r="AO94" i="9"/>
  <c r="AO90" i="9"/>
  <c r="AO86" i="9"/>
  <c r="AO82" i="9"/>
  <c r="AO78" i="9"/>
  <c r="AO73" i="9"/>
  <c r="AO69" i="9"/>
  <c r="AO36" i="9"/>
  <c r="AO30" i="9"/>
  <c r="AO26" i="9"/>
  <c r="AO22" i="9"/>
  <c r="AO18" i="9"/>
  <c r="AO14" i="9"/>
  <c r="AO10" i="9"/>
  <c r="AO104" i="9"/>
  <c r="AO92" i="9"/>
  <c r="AO80" i="9"/>
  <c r="AO24" i="9"/>
  <c r="AO113" i="9"/>
  <c r="AO109" i="9"/>
  <c r="AO105" i="9"/>
  <c r="AO101" i="9"/>
  <c r="AO97" i="9"/>
  <c r="AO93" i="9"/>
  <c r="AO89" i="9"/>
  <c r="AO85" i="9"/>
  <c r="AO81" i="9"/>
  <c r="AO76" i="9"/>
  <c r="AO72" i="9"/>
  <c r="AO68" i="9"/>
  <c r="AO64" i="9"/>
  <c r="AO60" i="9"/>
  <c r="AO56" i="9"/>
  <c r="AO52" i="9"/>
  <c r="AO48" i="9"/>
  <c r="AO44" i="9"/>
  <c r="AO40" i="9"/>
  <c r="AO34" i="9"/>
  <c r="N71" i="9" l="1"/>
  <c r="N70" i="9"/>
  <c r="AB146" i="7" l="1"/>
  <c r="AN146" i="7" s="1"/>
  <c r="AC146" i="7"/>
  <c r="AD146" i="7"/>
  <c r="AE146" i="7"/>
  <c r="AF146" i="7"/>
  <c r="AG146" i="7"/>
  <c r="AH146" i="7"/>
  <c r="AI146" i="7"/>
  <c r="AJ146" i="7"/>
  <c r="AK146" i="7"/>
  <c r="AL146" i="7"/>
  <c r="AM146" i="7"/>
  <c r="AB140" i="7"/>
  <c r="AN140" i="7" s="1"/>
  <c r="AC140" i="7"/>
  <c r="AD140" i="7"/>
  <c r="AE140" i="7"/>
  <c r="AF140" i="7"/>
  <c r="AG140" i="7"/>
  <c r="AH140" i="7"/>
  <c r="AI140" i="7"/>
  <c r="AJ140" i="7"/>
  <c r="AK140" i="7"/>
  <c r="AL140" i="7"/>
  <c r="AM140" i="7"/>
  <c r="AB134" i="7"/>
  <c r="AN134" i="7" s="1"/>
  <c r="AC134" i="7"/>
  <c r="AD134" i="7"/>
  <c r="AE134" i="7"/>
  <c r="AF134" i="7"/>
  <c r="AG134" i="7"/>
  <c r="AH134" i="7"/>
  <c r="AI134" i="7"/>
  <c r="AJ134" i="7"/>
  <c r="AK134" i="7"/>
  <c r="AL134" i="7"/>
  <c r="AM134" i="7"/>
  <c r="AB128" i="7"/>
  <c r="AN128" i="7" s="1"/>
  <c r="AC128" i="7"/>
  <c r="AD128" i="7"/>
  <c r="AE128" i="7"/>
  <c r="AF128" i="7"/>
  <c r="AG128" i="7"/>
  <c r="AH128" i="7"/>
  <c r="AI128" i="7"/>
  <c r="AJ128" i="7"/>
  <c r="AK128" i="7"/>
  <c r="AL128" i="7"/>
  <c r="AM128" i="7"/>
  <c r="AB122" i="7"/>
  <c r="AN122" i="7" s="1"/>
  <c r="AC122" i="7"/>
  <c r="AD122" i="7"/>
  <c r="AE122" i="7"/>
  <c r="AF122" i="7"/>
  <c r="AG122" i="7"/>
  <c r="AH122" i="7"/>
  <c r="AI122" i="7"/>
  <c r="AJ122" i="7"/>
  <c r="AK122" i="7"/>
  <c r="AL122" i="7"/>
  <c r="AM122" i="7"/>
  <c r="AB116" i="7"/>
  <c r="AN116" i="7" s="1"/>
  <c r="AC116" i="7"/>
  <c r="AD116" i="7"/>
  <c r="AE116" i="7"/>
  <c r="AF116" i="7"/>
  <c r="AG116" i="7"/>
  <c r="AH116" i="7"/>
  <c r="AI116" i="7"/>
  <c r="AJ116" i="7"/>
  <c r="AK116" i="7"/>
  <c r="AL116" i="7"/>
  <c r="AM116" i="7"/>
  <c r="AB110" i="7"/>
  <c r="AN110" i="7" s="1"/>
  <c r="AC110" i="7"/>
  <c r="AD110" i="7"/>
  <c r="AE110" i="7"/>
  <c r="AF110" i="7"/>
  <c r="AG110" i="7"/>
  <c r="AH110" i="7"/>
  <c r="AI110" i="7"/>
  <c r="AJ110" i="7"/>
  <c r="AK110" i="7"/>
  <c r="AL110" i="7"/>
  <c r="AM110" i="7"/>
  <c r="AB104" i="7"/>
  <c r="AN104" i="7" s="1"/>
  <c r="AC104" i="7"/>
  <c r="AD104" i="7"/>
  <c r="AE104" i="7"/>
  <c r="AF104" i="7"/>
  <c r="AG104" i="7"/>
  <c r="AH104" i="7"/>
  <c r="AI104" i="7"/>
  <c r="AJ104" i="7"/>
  <c r="AK104" i="7"/>
  <c r="AL104" i="7"/>
  <c r="AM104" i="7"/>
  <c r="AB98" i="7"/>
  <c r="AN98" i="7" s="1"/>
  <c r="AC98" i="7"/>
  <c r="AD98" i="7"/>
  <c r="AE98" i="7"/>
  <c r="AF98" i="7"/>
  <c r="AG98" i="7"/>
  <c r="AH98" i="7"/>
  <c r="AI98" i="7"/>
  <c r="AJ98" i="7"/>
  <c r="AK98" i="7"/>
  <c r="AL98" i="7"/>
  <c r="AM98" i="7"/>
  <c r="AB92" i="7"/>
  <c r="AN92" i="7" s="1"/>
  <c r="AC92" i="7"/>
  <c r="AD92" i="7"/>
  <c r="AE92" i="7"/>
  <c r="AF92" i="7"/>
  <c r="AG92" i="7"/>
  <c r="AH92" i="7"/>
  <c r="AI92" i="7"/>
  <c r="AJ92" i="7"/>
  <c r="AK92" i="7"/>
  <c r="AL92" i="7"/>
  <c r="AM92" i="7"/>
  <c r="AB86" i="7"/>
  <c r="AN86" i="7" s="1"/>
  <c r="AC86" i="7"/>
  <c r="AD86" i="7"/>
  <c r="AE86" i="7"/>
  <c r="AF86" i="7"/>
  <c r="AG86" i="7"/>
  <c r="AH86" i="7"/>
  <c r="AI86" i="7"/>
  <c r="AJ86" i="7"/>
  <c r="AK86" i="7"/>
  <c r="AL86" i="7"/>
  <c r="AM86" i="7"/>
  <c r="AB80" i="7"/>
  <c r="AN80" i="7" s="1"/>
  <c r="AC80" i="7"/>
  <c r="AD80" i="7"/>
  <c r="AE80" i="7"/>
  <c r="AF80" i="7"/>
  <c r="AG80" i="7"/>
  <c r="AH80" i="7"/>
  <c r="AI80" i="7"/>
  <c r="AJ80" i="7"/>
  <c r="AK80" i="7"/>
  <c r="AL80" i="7"/>
  <c r="AM80" i="7"/>
  <c r="AB74" i="7"/>
  <c r="AN74" i="7" s="1"/>
  <c r="AC74" i="7"/>
  <c r="AD74" i="7"/>
  <c r="AE74" i="7"/>
  <c r="AF74" i="7"/>
  <c r="AG74" i="7"/>
  <c r="AH74" i="7"/>
  <c r="AI74" i="7"/>
  <c r="AJ74" i="7"/>
  <c r="AK74" i="7"/>
  <c r="AL74" i="7"/>
  <c r="AM74" i="7"/>
  <c r="AM68" i="7"/>
  <c r="AB68" i="7"/>
  <c r="AN68" i="7" s="1"/>
  <c r="AC68" i="7"/>
  <c r="AD68" i="7"/>
  <c r="AE68" i="7"/>
  <c r="AF68" i="7"/>
  <c r="AG68" i="7"/>
  <c r="AH68" i="7"/>
  <c r="AI68" i="7"/>
  <c r="AJ68" i="7"/>
  <c r="AK68" i="7"/>
  <c r="AL68" i="7"/>
  <c r="AB62" i="7"/>
  <c r="AN62" i="7" s="1"/>
  <c r="AC62" i="7"/>
  <c r="AD62" i="7"/>
  <c r="AE62" i="7"/>
  <c r="AF62" i="7"/>
  <c r="AG62" i="7"/>
  <c r="AH62" i="7"/>
  <c r="AI62" i="7"/>
  <c r="AJ62" i="7"/>
  <c r="AK62" i="7"/>
  <c r="AL62" i="7"/>
  <c r="AM62" i="7"/>
  <c r="AB56" i="7"/>
  <c r="AN56" i="7" s="1"/>
  <c r="AC56" i="7"/>
  <c r="AD56" i="7"/>
  <c r="AE56" i="7"/>
  <c r="AF56" i="7"/>
  <c r="AG56" i="7"/>
  <c r="AH56" i="7"/>
  <c r="AI56" i="7"/>
  <c r="AJ56" i="7"/>
  <c r="AK56" i="7"/>
  <c r="AL56" i="7"/>
  <c r="AM56" i="7"/>
  <c r="AB50" i="7"/>
  <c r="AN50" i="7" s="1"/>
  <c r="AC50" i="7"/>
  <c r="AD50" i="7"/>
  <c r="AE50" i="7"/>
  <c r="AF50" i="7"/>
  <c r="AG50" i="7"/>
  <c r="AH50" i="7"/>
  <c r="AI50" i="7"/>
  <c r="AJ50" i="7"/>
  <c r="AK50" i="7"/>
  <c r="AL50" i="7"/>
  <c r="AM50" i="7"/>
  <c r="AB44" i="7"/>
  <c r="AN44" i="7" s="1"/>
  <c r="AC44" i="7"/>
  <c r="AD44" i="7"/>
  <c r="AE44" i="7"/>
  <c r="AF44" i="7"/>
  <c r="AG44" i="7"/>
  <c r="AH44" i="7"/>
  <c r="AI44" i="7"/>
  <c r="AJ44" i="7"/>
  <c r="AK44" i="7"/>
  <c r="AL44" i="7"/>
  <c r="AM44" i="7"/>
  <c r="AB38" i="7"/>
  <c r="AN38" i="7" s="1"/>
  <c r="AC38" i="7"/>
  <c r="AD38" i="7"/>
  <c r="AE38" i="7"/>
  <c r="AF38" i="7"/>
  <c r="AG38" i="7"/>
  <c r="AH38" i="7"/>
  <c r="AI38" i="7"/>
  <c r="AJ38" i="7"/>
  <c r="AK38" i="7"/>
  <c r="AL38" i="7"/>
  <c r="AM38" i="7"/>
  <c r="AB32" i="7"/>
  <c r="AN32" i="7" s="1"/>
  <c r="AC32" i="7"/>
  <c r="AD32" i="7"/>
  <c r="AE32" i="7"/>
  <c r="AF32" i="7"/>
  <c r="AG32" i="7"/>
  <c r="AH32" i="7"/>
  <c r="AI32" i="7"/>
  <c r="AJ32" i="7"/>
  <c r="AK32" i="7"/>
  <c r="AL32" i="7"/>
  <c r="AM32" i="7"/>
  <c r="AB26" i="7"/>
  <c r="AN26" i="7" s="1"/>
  <c r="AC26" i="7"/>
  <c r="AD26" i="7"/>
  <c r="AE26" i="7"/>
  <c r="AF26" i="7"/>
  <c r="AG26" i="7"/>
  <c r="AH26" i="7"/>
  <c r="AI26" i="7"/>
  <c r="AJ26" i="7"/>
  <c r="AK26" i="7"/>
  <c r="AL26" i="7"/>
  <c r="AM26" i="7"/>
  <c r="AB20" i="7"/>
  <c r="AN20" i="7" s="1"/>
  <c r="AC20" i="7"/>
  <c r="AD20" i="7"/>
  <c r="AE20" i="7"/>
  <c r="AF20" i="7"/>
  <c r="AG20" i="7"/>
  <c r="AH20" i="7"/>
  <c r="AI20" i="7"/>
  <c r="AJ20" i="7"/>
  <c r="AK20" i="7"/>
  <c r="AL20" i="7"/>
  <c r="AM20" i="7"/>
  <c r="AB14" i="7"/>
  <c r="AN14" i="7" s="1"/>
  <c r="AC14" i="7"/>
  <c r="AD14" i="7"/>
  <c r="AE14" i="7"/>
  <c r="AF14" i="7"/>
  <c r="AG14" i="7"/>
  <c r="AH14" i="7"/>
  <c r="AI14" i="7"/>
  <c r="AJ14" i="7"/>
  <c r="AK14" i="7"/>
  <c r="AL14" i="7"/>
  <c r="AM14" i="7"/>
  <c r="AB8" i="7"/>
  <c r="AN8" i="7" s="1"/>
  <c r="AC8" i="7"/>
  <c r="AD8" i="7"/>
  <c r="AE8" i="7"/>
  <c r="AF8" i="7"/>
  <c r="AG8" i="7"/>
  <c r="AH8" i="7"/>
  <c r="AI8" i="7"/>
  <c r="AJ8" i="7"/>
  <c r="AK8" i="7"/>
  <c r="AL8" i="7"/>
  <c r="AM8" i="7"/>
  <c r="N48" i="9" l="1"/>
  <c r="N72" i="9" l="1"/>
  <c r="N73" i="9"/>
  <c r="N74" i="9"/>
  <c r="N75" i="9"/>
  <c r="N76" i="9"/>
  <c r="N15" i="9" l="1"/>
  <c r="N114" i="9" l="1"/>
  <c r="N113" i="9"/>
  <c r="N112" i="9"/>
  <c r="N69" i="9" l="1"/>
  <c r="N68" i="9"/>
  <c r="N26" i="9" l="1"/>
  <c r="N25" i="9"/>
  <c r="N24" i="9"/>
  <c r="N23" i="9"/>
  <c r="N22" i="9"/>
  <c r="N21" i="9"/>
  <c r="N20" i="9"/>
  <c r="N19" i="9"/>
  <c r="N18" i="9"/>
  <c r="N17" i="9"/>
  <c r="N16" i="9" l="1"/>
  <c r="N14" i="9"/>
  <c r="N13" i="9"/>
  <c r="N12" i="9"/>
  <c r="N11" i="9"/>
  <c r="N10" i="9"/>
  <c r="N9" i="9"/>
  <c r="N8" i="9"/>
  <c r="N7" i="9"/>
  <c r="N6" i="9"/>
  <c r="N116" i="7" l="1"/>
  <c r="Z140" i="7"/>
  <c r="Y140" i="7"/>
  <c r="X140" i="7"/>
  <c r="W140" i="7"/>
  <c r="V140" i="7"/>
  <c r="U140" i="7"/>
  <c r="T140" i="7"/>
  <c r="S140" i="7"/>
  <c r="R140" i="7"/>
  <c r="Q140" i="7"/>
  <c r="P140" i="7"/>
  <c r="O140" i="7"/>
  <c r="N140" i="7"/>
  <c r="Z104" i="7"/>
  <c r="Y104" i="7"/>
  <c r="X104" i="7"/>
  <c r="W104" i="7"/>
  <c r="V104" i="7"/>
  <c r="U104" i="7"/>
  <c r="T104" i="7"/>
  <c r="S104" i="7"/>
  <c r="R104" i="7"/>
  <c r="Q104" i="7"/>
  <c r="P104" i="7"/>
  <c r="O104" i="7"/>
  <c r="N104" i="7"/>
  <c r="Z98" i="7"/>
  <c r="Y98" i="7"/>
  <c r="X98" i="7"/>
  <c r="W98" i="7"/>
  <c r="V98" i="7"/>
  <c r="U98" i="7"/>
  <c r="T98" i="7"/>
  <c r="S98" i="7"/>
  <c r="R98" i="7"/>
  <c r="Q98" i="7"/>
  <c r="P98" i="7"/>
  <c r="O98" i="7"/>
  <c r="N98" i="7"/>
  <c r="Z44" i="7"/>
  <c r="Y44" i="7"/>
  <c r="X44" i="7"/>
  <c r="W44" i="7"/>
  <c r="V44" i="7"/>
  <c r="U44" i="7"/>
  <c r="T44" i="7"/>
  <c r="S44" i="7"/>
  <c r="R44" i="7"/>
  <c r="Q44" i="7"/>
  <c r="P44" i="7"/>
  <c r="O44" i="7"/>
  <c r="N44" i="7"/>
  <c r="Z122" i="7"/>
  <c r="Y122" i="7"/>
  <c r="X122" i="7"/>
  <c r="W122" i="7"/>
  <c r="V122" i="7"/>
  <c r="U122" i="7"/>
  <c r="T122" i="7"/>
  <c r="S122" i="7"/>
  <c r="R122" i="7"/>
  <c r="Q122" i="7"/>
  <c r="P122" i="7"/>
  <c r="O122" i="7"/>
  <c r="AA122" i="7" s="1"/>
  <c r="AO122" i="7" s="1"/>
  <c r="N122" i="7"/>
  <c r="Z116" i="7"/>
  <c r="Y116" i="7"/>
  <c r="X116" i="7"/>
  <c r="W116" i="7"/>
  <c r="V116" i="7"/>
  <c r="U116" i="7"/>
  <c r="T116" i="7"/>
  <c r="S116" i="7"/>
  <c r="R116" i="7"/>
  <c r="Q116" i="7"/>
  <c r="P116" i="7"/>
  <c r="O116" i="7"/>
  <c r="AA116" i="7" s="1"/>
  <c r="AO116" i="7" s="1"/>
  <c r="Z110" i="7"/>
  <c r="Y110" i="7"/>
  <c r="X110" i="7"/>
  <c r="W110" i="7"/>
  <c r="V110" i="7"/>
  <c r="U110" i="7"/>
  <c r="T110" i="7"/>
  <c r="S110" i="7"/>
  <c r="R110" i="7"/>
  <c r="Q110" i="7"/>
  <c r="P110" i="7"/>
  <c r="O110" i="7"/>
  <c r="AA110" i="7" s="1"/>
  <c r="AO110" i="7" s="1"/>
  <c r="N110" i="7"/>
  <c r="Z62" i="7"/>
  <c r="Y62" i="7"/>
  <c r="X62" i="7"/>
  <c r="W62" i="7"/>
  <c r="V62" i="7"/>
  <c r="U62" i="7"/>
  <c r="T62" i="7"/>
  <c r="S62" i="7"/>
  <c r="R62" i="7"/>
  <c r="Q62" i="7"/>
  <c r="P62" i="7"/>
  <c r="O62" i="7"/>
  <c r="AA62" i="7" s="1"/>
  <c r="AO62" i="7" s="1"/>
  <c r="N62" i="7"/>
  <c r="Z32" i="7"/>
  <c r="Y32" i="7"/>
  <c r="X32" i="7"/>
  <c r="W32" i="7"/>
  <c r="V32" i="7"/>
  <c r="U32" i="7"/>
  <c r="T32" i="7"/>
  <c r="S32" i="7"/>
  <c r="R32" i="7"/>
  <c r="Q32" i="7"/>
  <c r="P32" i="7"/>
  <c r="O32" i="7"/>
  <c r="AA32" i="7" s="1"/>
  <c r="AO32" i="7" s="1"/>
  <c r="N32" i="7"/>
  <c r="N14" i="7"/>
  <c r="P14" i="7"/>
  <c r="Q14" i="7"/>
  <c r="R14" i="7"/>
  <c r="S14" i="7"/>
  <c r="T14" i="7"/>
  <c r="U14" i="7"/>
  <c r="V14" i="7"/>
  <c r="W14" i="7"/>
  <c r="X14" i="7"/>
  <c r="Y14" i="7"/>
  <c r="Z14" i="7"/>
  <c r="O14" i="7"/>
  <c r="AA14" i="7" s="1"/>
  <c r="AO14" i="7" s="1"/>
  <c r="Z146" i="7"/>
  <c r="Y146" i="7"/>
  <c r="X146" i="7"/>
  <c r="W146" i="7"/>
  <c r="V146" i="7"/>
  <c r="U146" i="7"/>
  <c r="T146" i="7"/>
  <c r="S146" i="7"/>
  <c r="R146" i="7"/>
  <c r="Q146" i="7"/>
  <c r="P146" i="7"/>
  <c r="O146" i="7"/>
  <c r="AA146" i="7" s="1"/>
  <c r="AO146" i="7" s="1"/>
  <c r="N146" i="7"/>
  <c r="Z134" i="7"/>
  <c r="Y134" i="7"/>
  <c r="X134" i="7"/>
  <c r="W134" i="7"/>
  <c r="V134" i="7"/>
  <c r="U134" i="7"/>
  <c r="T134" i="7"/>
  <c r="S134" i="7"/>
  <c r="R134" i="7"/>
  <c r="Q134" i="7"/>
  <c r="P134" i="7"/>
  <c r="O134" i="7"/>
  <c r="AA134" i="7" s="1"/>
  <c r="AO134" i="7" s="1"/>
  <c r="N134" i="7"/>
  <c r="Z128" i="7"/>
  <c r="Y128" i="7"/>
  <c r="X128" i="7"/>
  <c r="W128" i="7"/>
  <c r="V128" i="7"/>
  <c r="U128" i="7"/>
  <c r="T128" i="7"/>
  <c r="S128" i="7"/>
  <c r="R128" i="7"/>
  <c r="Q128" i="7"/>
  <c r="P128" i="7"/>
  <c r="O128" i="7"/>
  <c r="AA128" i="7" s="1"/>
  <c r="AO128" i="7" s="1"/>
  <c r="N128" i="7"/>
  <c r="Z92" i="7"/>
  <c r="Y92" i="7"/>
  <c r="X92" i="7"/>
  <c r="W92" i="7"/>
  <c r="V92" i="7"/>
  <c r="U92" i="7"/>
  <c r="T92" i="7"/>
  <c r="S92" i="7"/>
  <c r="R92" i="7"/>
  <c r="Q92" i="7"/>
  <c r="P92" i="7"/>
  <c r="O92" i="7"/>
  <c r="AA92" i="7" s="1"/>
  <c r="AO92" i="7" s="1"/>
  <c r="N92" i="7"/>
  <c r="Z86" i="7"/>
  <c r="Y86" i="7"/>
  <c r="X86" i="7"/>
  <c r="W86" i="7"/>
  <c r="V86" i="7"/>
  <c r="U86" i="7"/>
  <c r="T86" i="7"/>
  <c r="S86" i="7"/>
  <c r="R86" i="7"/>
  <c r="Q86" i="7"/>
  <c r="P86" i="7"/>
  <c r="O86" i="7"/>
  <c r="AA86" i="7" s="1"/>
  <c r="AO86" i="7" s="1"/>
  <c r="N86" i="7"/>
  <c r="Z80" i="7"/>
  <c r="Y80" i="7"/>
  <c r="X80" i="7"/>
  <c r="W80" i="7"/>
  <c r="V80" i="7"/>
  <c r="U80" i="7"/>
  <c r="T80" i="7"/>
  <c r="S80" i="7"/>
  <c r="R80" i="7"/>
  <c r="Q80" i="7"/>
  <c r="P80" i="7"/>
  <c r="O80" i="7"/>
  <c r="AA80" i="7" s="1"/>
  <c r="AO80" i="7" s="1"/>
  <c r="N80" i="7"/>
  <c r="Z74" i="7"/>
  <c r="Y74" i="7"/>
  <c r="X74" i="7"/>
  <c r="W74" i="7"/>
  <c r="V74" i="7"/>
  <c r="U74" i="7"/>
  <c r="T74" i="7"/>
  <c r="S74" i="7"/>
  <c r="R74" i="7"/>
  <c r="Q74" i="7"/>
  <c r="P74" i="7"/>
  <c r="O74" i="7"/>
  <c r="AA74" i="7" s="1"/>
  <c r="AO74" i="7" s="1"/>
  <c r="N74" i="7"/>
  <c r="Z68" i="7"/>
  <c r="Y68" i="7"/>
  <c r="X68" i="7"/>
  <c r="W68" i="7"/>
  <c r="V68" i="7"/>
  <c r="U68" i="7"/>
  <c r="T68" i="7"/>
  <c r="S68" i="7"/>
  <c r="R68" i="7"/>
  <c r="Q68" i="7"/>
  <c r="P68" i="7"/>
  <c r="O68" i="7"/>
  <c r="AA68" i="7" s="1"/>
  <c r="AO68" i="7" s="1"/>
  <c r="N68" i="7"/>
  <c r="Z56" i="7"/>
  <c r="Y56" i="7"/>
  <c r="X56" i="7"/>
  <c r="W56" i="7"/>
  <c r="V56" i="7"/>
  <c r="U56" i="7"/>
  <c r="T56" i="7"/>
  <c r="S56" i="7"/>
  <c r="R56" i="7"/>
  <c r="Q56" i="7"/>
  <c r="P56" i="7"/>
  <c r="O56" i="7"/>
  <c r="AA56" i="7" s="1"/>
  <c r="AO56" i="7" s="1"/>
  <c r="N56" i="7"/>
  <c r="Z50" i="7"/>
  <c r="Y50" i="7"/>
  <c r="X50" i="7"/>
  <c r="W50" i="7"/>
  <c r="V50" i="7"/>
  <c r="U50" i="7"/>
  <c r="T50" i="7"/>
  <c r="S50" i="7"/>
  <c r="R50" i="7"/>
  <c r="Q50" i="7"/>
  <c r="P50" i="7"/>
  <c r="O50" i="7"/>
  <c r="AA50" i="7" s="1"/>
  <c r="AO50" i="7" s="1"/>
  <c r="N50" i="7"/>
  <c r="Z38" i="7"/>
  <c r="Y38" i="7"/>
  <c r="X38" i="7"/>
  <c r="W38" i="7"/>
  <c r="V38" i="7"/>
  <c r="U38" i="7"/>
  <c r="T38" i="7"/>
  <c r="S38" i="7"/>
  <c r="R38" i="7"/>
  <c r="Q38" i="7"/>
  <c r="P38" i="7"/>
  <c r="O38" i="7"/>
  <c r="AA38" i="7" s="1"/>
  <c r="AO38" i="7" s="1"/>
  <c r="N38" i="7"/>
  <c r="Z26" i="7"/>
  <c r="Y26" i="7"/>
  <c r="X26" i="7"/>
  <c r="W26" i="7"/>
  <c r="V26" i="7"/>
  <c r="U26" i="7"/>
  <c r="T26" i="7"/>
  <c r="S26" i="7"/>
  <c r="R26" i="7"/>
  <c r="Q26" i="7"/>
  <c r="P26" i="7"/>
  <c r="O26" i="7"/>
  <c r="AA26" i="7" s="1"/>
  <c r="AO26" i="7" s="1"/>
  <c r="N26" i="7"/>
  <c r="Z20" i="7"/>
  <c r="Y20" i="7"/>
  <c r="X20" i="7"/>
  <c r="W20" i="7"/>
  <c r="V20" i="7"/>
  <c r="U20" i="7"/>
  <c r="T20" i="7"/>
  <c r="S20" i="7"/>
  <c r="R20" i="7"/>
  <c r="Q20" i="7"/>
  <c r="P20" i="7"/>
  <c r="O20" i="7"/>
  <c r="AA20" i="7" s="1"/>
  <c r="AO20" i="7" s="1"/>
  <c r="N20" i="7"/>
  <c r="N8" i="7"/>
  <c r="P8" i="7"/>
  <c r="Q8" i="7"/>
  <c r="R8" i="7"/>
  <c r="S8" i="7"/>
  <c r="T8" i="7"/>
  <c r="U8" i="7"/>
  <c r="V8" i="7"/>
  <c r="W8" i="7"/>
  <c r="X8" i="7"/>
  <c r="Y8" i="7"/>
  <c r="Z8" i="7"/>
  <c r="O8" i="7"/>
  <c r="AA8" i="7" s="1"/>
  <c r="AO8" i="7" s="1"/>
  <c r="AA44" i="7" l="1"/>
  <c r="AO44" i="7" s="1"/>
  <c r="AA104" i="7"/>
  <c r="AO104" i="7" s="1"/>
  <c r="AA98" i="7"/>
  <c r="AO98" i="7" s="1"/>
  <c r="AA140" i="7"/>
  <c r="AO140" i="7" s="1"/>
  <c r="N92" i="9"/>
  <c r="N91" i="9"/>
  <c r="N89" i="9"/>
  <c r="N86" i="9"/>
</calcChain>
</file>

<file path=xl/comments1.xml><?xml version="1.0" encoding="utf-8"?>
<comments xmlns="http://schemas.openxmlformats.org/spreadsheetml/2006/main">
  <authors>
    <author>Autor</author>
  </authors>
  <commentList>
    <comment ref="V6" authorId="0" shapeId="0">
      <text>
        <r>
          <rPr>
            <b/>
            <sz val="9"/>
            <color indexed="81"/>
            <rFont val="Tahoma"/>
            <family val="2"/>
          </rPr>
          <t>Avance de las pruebas del desarrollo, evidenciado mediante correo.</t>
        </r>
      </text>
    </comment>
    <comment ref="W6" authorId="0" shapeId="0">
      <text>
        <r>
          <rPr>
            <b/>
            <sz val="9"/>
            <color indexed="81"/>
            <rFont val="Tahoma"/>
            <family val="2"/>
          </rPr>
          <t>Avance de las pruebas del desarrollo, evidenciado mediante correo.</t>
        </r>
      </text>
    </comment>
    <comment ref="X6" authorId="0" shapeId="0">
      <text>
        <r>
          <rPr>
            <b/>
            <sz val="9"/>
            <color indexed="81"/>
            <rFont val="Tahoma"/>
            <family val="2"/>
          </rPr>
          <t>Correo de cierre de la implementación</t>
        </r>
      </text>
    </comment>
    <comment ref="T8" authorId="0" shapeId="0">
      <text>
        <r>
          <rPr>
            <b/>
            <sz val="14"/>
            <color indexed="81"/>
            <rFont val="Tahoma"/>
            <family val="2"/>
          </rPr>
          <t>Solicitud e interacción para la Instalacion de la Boveda</t>
        </r>
      </text>
    </comment>
    <comment ref="U8" authorId="0" shapeId="0">
      <text>
        <r>
          <rPr>
            <b/>
            <sz val="16"/>
            <color indexed="81"/>
            <rFont val="Tahoma"/>
            <family val="2"/>
          </rPr>
          <t>Avance de la instalación, evidenciada mediante correo.</t>
        </r>
      </text>
    </comment>
    <comment ref="V8" authorId="0" shapeId="0">
      <text>
        <r>
          <rPr>
            <b/>
            <sz val="16"/>
            <color indexed="81"/>
            <rFont val="Tahoma"/>
            <family val="2"/>
          </rPr>
          <t>Avance de la instalación, evidenciada mediante correo.</t>
        </r>
      </text>
    </comment>
    <comment ref="W8" authorId="0" shapeId="0">
      <text>
        <r>
          <rPr>
            <b/>
            <sz val="16"/>
            <color indexed="81"/>
            <rFont val="Tahoma"/>
            <family val="2"/>
          </rPr>
          <t>Correo de cierre de la instalación</t>
        </r>
      </text>
    </comment>
    <comment ref="U9" authorId="0" shapeId="0">
      <text>
        <r>
          <rPr>
            <b/>
            <sz val="9"/>
            <color indexed="81"/>
            <rFont val="Tahoma"/>
            <family val="2"/>
          </rPr>
          <t>Avance de las pruebas del desarrollo, evidenciado mediante correo.</t>
        </r>
      </text>
    </comment>
    <comment ref="V9" authorId="0" shapeId="0">
      <text>
        <r>
          <rPr>
            <b/>
            <sz val="9"/>
            <color indexed="81"/>
            <rFont val="Tahoma"/>
            <family val="2"/>
          </rPr>
          <t>Correo de cierre de la implementación</t>
        </r>
      </text>
    </comment>
    <comment ref="AS9" authorId="0" shapeId="0">
      <text>
        <r>
          <rPr>
            <b/>
            <sz val="9"/>
            <color indexed="81"/>
            <rFont val="Tahoma"/>
            <family val="2"/>
          </rPr>
          <t>COMUNICACIONES</t>
        </r>
      </text>
    </comment>
    <comment ref="Y16" authorId="0" shapeId="0">
      <text>
        <r>
          <rPr>
            <b/>
            <sz val="9"/>
            <color indexed="81"/>
            <rFont val="Tahoma"/>
            <family val="2"/>
          </rPr>
          <t>Avance de las pruebas del desarrollo, evidenciado mediante correo.</t>
        </r>
      </text>
    </comment>
    <comment ref="Z16" authorId="0" shapeId="0">
      <text>
        <r>
          <rPr>
            <b/>
            <sz val="9"/>
            <color indexed="81"/>
            <rFont val="Tahoma"/>
            <family val="2"/>
          </rPr>
          <t>Correo de cierre de la implementación</t>
        </r>
      </text>
    </comment>
    <comment ref="T21" authorId="0" shapeId="0">
      <text>
        <r>
          <rPr>
            <b/>
            <sz val="9"/>
            <color indexed="81"/>
            <rFont val="Tahoma"/>
            <family val="2"/>
          </rPr>
          <t>Definicion de Requerimientos</t>
        </r>
      </text>
    </comment>
    <comment ref="Z21" authorId="0" shapeId="0">
      <text>
        <r>
          <rPr>
            <b/>
            <sz val="9"/>
            <color indexed="81"/>
            <rFont val="Tahoma"/>
            <family val="2"/>
          </rPr>
          <t>Cierre del desarrollo</t>
        </r>
      </text>
    </comment>
    <comment ref="O25" authorId="0" shapeId="0">
      <text>
        <r>
          <rPr>
            <b/>
            <sz val="9"/>
            <color indexed="81"/>
            <rFont val="Tahoma"/>
            <family val="2"/>
          </rPr>
          <t xml:space="preserve">Levantamiento del proceso
Revision del proceso operativo 
</t>
        </r>
      </text>
    </comment>
    <comment ref="P25" authorId="0" shapeId="0">
      <text>
        <r>
          <rPr>
            <b/>
            <sz val="9"/>
            <color indexed="81"/>
            <rFont val="Tahoma"/>
            <family val="2"/>
          </rPr>
          <t xml:space="preserve">Definicion de Requerimientos
Coordinacion con las Areas de Apoyo
</t>
        </r>
      </text>
    </comment>
    <comment ref="Q25" authorId="0" shapeId="0">
      <text>
        <r>
          <rPr>
            <b/>
            <sz val="9"/>
            <color indexed="81"/>
            <rFont val="Tahoma"/>
            <family val="2"/>
          </rPr>
          <t xml:space="preserve">Inicio del Desarrollo
Conclusión del Desarrollo
</t>
        </r>
      </text>
    </comment>
    <comment ref="D48" authorId="0" shapeId="0">
      <text>
        <r>
          <rPr>
            <b/>
            <sz val="9"/>
            <color indexed="81"/>
            <rFont val="Tahoma"/>
            <family val="2"/>
          </rPr>
          <t>Estas bombillas deben ser colocadas en el plan de abastecimiento de GS</t>
        </r>
      </text>
    </comment>
    <comment ref="R67" authorId="0" shapeId="0">
      <text>
        <r>
          <rPr>
            <b/>
            <sz val="9"/>
            <color indexed="81"/>
            <rFont val="Tahoma"/>
            <family val="2"/>
          </rPr>
          <t>Pruebas y Cierre de Implementacion</t>
        </r>
      </text>
    </comment>
    <comment ref="D84" authorId="0" shapeId="0">
      <text>
        <r>
          <rPr>
            <b/>
            <sz val="9"/>
            <color indexed="81"/>
            <rFont val="Tahoma"/>
            <family val="2"/>
          </rPr>
          <t>coordinar con DD (mantenimiento)</t>
        </r>
      </text>
    </comment>
    <comment ref="AS92" authorId="0" shapeId="0">
      <text>
        <r>
          <rPr>
            <b/>
            <sz val="9"/>
            <color indexed="81"/>
            <rFont val="Tahoma"/>
            <family val="2"/>
          </rPr>
          <t>IFRAESTRUCTURA</t>
        </r>
      </text>
    </comment>
    <comment ref="D109" authorId="0" shapeId="0">
      <text>
        <r>
          <rPr>
            <b/>
            <sz val="9"/>
            <color indexed="81"/>
            <rFont val="Tahoma"/>
            <family val="2"/>
          </rPr>
          <t>Reevaluar con actividad anterior CtrT</t>
        </r>
      </text>
    </comment>
  </commentList>
</comments>
</file>

<file path=xl/comments10.xml><?xml version="1.0" encoding="utf-8"?>
<comments xmlns="http://schemas.openxmlformats.org/spreadsheetml/2006/main">
  <authors>
    <author>Autor</author>
  </authors>
  <commentList>
    <comment ref="R22" authorId="0" shapeId="0">
      <text>
        <r>
          <rPr>
            <b/>
            <sz val="9"/>
            <color indexed="81"/>
            <rFont val="Tahoma"/>
            <family val="2"/>
          </rPr>
          <t>Autor:</t>
        </r>
        <r>
          <rPr>
            <sz val="9"/>
            <color indexed="81"/>
            <rFont val="Tahoma"/>
            <family val="2"/>
          </rPr>
          <t xml:space="preserve">
Diagramación</t>
        </r>
      </text>
    </comment>
    <comment ref="S22" authorId="0" shapeId="0">
      <text>
        <r>
          <rPr>
            <b/>
            <sz val="9"/>
            <color indexed="81"/>
            <rFont val="Tahoma"/>
            <family val="2"/>
          </rPr>
          <t>Autor:</t>
        </r>
        <r>
          <rPr>
            <sz val="9"/>
            <color indexed="81"/>
            <rFont val="Tahoma"/>
            <family val="2"/>
          </rPr>
          <t xml:space="preserve">
Diagramación</t>
        </r>
      </text>
    </comment>
    <comment ref="T22" authorId="0" shapeId="0">
      <text>
        <r>
          <rPr>
            <b/>
            <sz val="9"/>
            <color indexed="81"/>
            <rFont val="Tahoma"/>
            <family val="2"/>
          </rPr>
          <t>Autor:</t>
        </r>
        <r>
          <rPr>
            <sz val="9"/>
            <color indexed="81"/>
            <rFont val="Tahoma"/>
            <family val="2"/>
          </rPr>
          <t xml:space="preserve">
Diagramación</t>
        </r>
      </text>
    </comment>
    <comment ref="U22" authorId="0" shapeId="0">
      <text>
        <r>
          <rPr>
            <b/>
            <sz val="9"/>
            <color indexed="81"/>
            <rFont val="Tahoma"/>
            <family val="2"/>
          </rPr>
          <t>Autor:</t>
        </r>
        <r>
          <rPr>
            <sz val="9"/>
            <color indexed="81"/>
            <rFont val="Tahoma"/>
            <family val="2"/>
          </rPr>
          <t xml:space="preserve">
Impresión</t>
        </r>
      </text>
    </comment>
    <comment ref="I72" authorId="0" shapeId="0">
      <text>
        <r>
          <rPr>
            <b/>
            <sz val="20"/>
            <color indexed="81"/>
            <rFont val="Tahoma"/>
            <family val="2"/>
          </rPr>
          <t>Cantidad de Planillas?</t>
        </r>
      </text>
    </comment>
    <comment ref="S90" authorId="0" shapeId="0">
      <text>
        <r>
          <rPr>
            <b/>
            <sz val="9"/>
            <color indexed="81"/>
            <rFont val="Tahoma"/>
            <family val="2"/>
          </rPr>
          <t>Autor:</t>
        </r>
        <r>
          <rPr>
            <sz val="9"/>
            <color indexed="81"/>
            <rFont val="Tahoma"/>
            <family val="2"/>
          </rPr>
          <t xml:space="preserve">
Y el tiempo de la diagramación???</t>
        </r>
      </text>
    </comment>
    <comment ref="E96" authorId="0" shapeId="0">
      <text>
        <r>
          <rPr>
            <b/>
            <sz val="9"/>
            <color indexed="81"/>
            <rFont val="Tahoma"/>
            <family val="2"/>
          </rPr>
          <t>Autor:</t>
        </r>
        <r>
          <rPr>
            <sz val="9"/>
            <color indexed="81"/>
            <rFont val="Tahoma"/>
            <family val="2"/>
          </rPr>
          <t xml:space="preserve">
</t>
        </r>
        <r>
          <rPr>
            <sz val="14"/>
            <color indexed="81"/>
            <rFont val="Tahoma"/>
            <family val="2"/>
          </rPr>
          <t xml:space="preserve">Tiene que programarse a mas tardar febrero e incluir a Rosa para que lo planifique en su POA. 
Hecho
</t>
        </r>
      </text>
    </comment>
    <comment ref="F96" authorId="0" shapeId="0">
      <text>
        <r>
          <rPr>
            <b/>
            <sz val="9"/>
            <color indexed="81"/>
            <rFont val="Tahoma"/>
            <family val="2"/>
          </rPr>
          <t>Autor:</t>
        </r>
        <r>
          <rPr>
            <sz val="9"/>
            <color indexed="81"/>
            <rFont val="Tahoma"/>
            <family val="2"/>
          </rPr>
          <t xml:space="preserve">
Que tanto cambio la norma??</t>
        </r>
      </text>
    </comment>
    <comment ref="D100" authorId="0" shapeId="0">
      <text>
        <r>
          <rPr>
            <b/>
            <sz val="9"/>
            <color indexed="81"/>
            <rFont val="Tahoma"/>
            <family val="2"/>
          </rPr>
          <t>Autor:</t>
        </r>
        <r>
          <rPr>
            <sz val="9"/>
            <color indexed="81"/>
            <rFont val="Tahoma"/>
            <family val="2"/>
          </rPr>
          <t xml:space="preserve">
Ver con Yina cuantas encuestas tiene programada.</t>
        </r>
      </text>
    </comment>
    <comment ref="D102" authorId="0" shapeId="0">
      <text>
        <r>
          <rPr>
            <b/>
            <sz val="9"/>
            <color indexed="81"/>
            <rFont val="Tahoma"/>
            <family val="2"/>
          </rPr>
          <t>Autor:</t>
        </r>
        <r>
          <rPr>
            <sz val="9"/>
            <color indexed="81"/>
            <rFont val="Tahoma"/>
            <family val="2"/>
          </rPr>
          <t xml:space="preserve">
Detallar mas las actividades por cada acapcite de la norma.</t>
        </r>
      </text>
    </comment>
    <comment ref="E102" authorId="0" shapeId="0">
      <text>
        <r>
          <rPr>
            <b/>
            <sz val="9"/>
            <color indexed="81"/>
            <rFont val="Tahoma"/>
            <family val="2"/>
          </rPr>
          <t>Autor:</t>
        </r>
        <r>
          <rPr>
            <sz val="9"/>
            <color indexed="81"/>
            <rFont val="Tahoma"/>
            <family val="2"/>
          </rPr>
          <t xml:space="preserve">
Verificar si podemos planificar en base a los concpetos generales de las norma e ubicar estas actividades como entragables.</t>
        </r>
      </text>
    </comment>
  </commentList>
</comments>
</file>

<file path=xl/comments11.xml><?xml version="1.0" encoding="utf-8"?>
<comments xmlns="http://schemas.openxmlformats.org/spreadsheetml/2006/main">
  <authors>
    <author>Autor</author>
  </authors>
  <commentList>
    <comment ref="B8" authorId="0" shapeId="0">
      <text>
        <r>
          <rPr>
            <b/>
            <sz val="12"/>
            <color indexed="81"/>
            <rFont val="Tahoma"/>
            <family val="2"/>
          </rPr>
          <t>Deben colocarse los indicadores Estrategicos enviados.</t>
        </r>
      </text>
    </comment>
  </commentList>
</comments>
</file>

<file path=xl/comments12.xml><?xml version="1.0" encoding="utf-8"?>
<comments xmlns="http://schemas.openxmlformats.org/spreadsheetml/2006/main">
  <authors>
    <author>Autor</author>
  </authors>
  <commentList>
    <comment ref="D6" authorId="0" shapeId="0">
      <text>
        <r>
          <rPr>
            <b/>
            <sz val="14"/>
            <color indexed="81"/>
            <rFont val="Tahoma"/>
            <family val="2"/>
          </rPr>
          <t>7 Actividades 2019</t>
        </r>
      </text>
    </comment>
    <comment ref="B18" authorId="0" shapeId="0">
      <text>
        <r>
          <rPr>
            <b/>
            <sz val="12"/>
            <color indexed="81"/>
            <rFont val="Tahoma"/>
            <family val="2"/>
          </rPr>
          <t>indicadores estrategicos</t>
        </r>
      </text>
    </comment>
    <comment ref="N18" authorId="0" shapeId="0">
      <text>
        <r>
          <rPr>
            <b/>
            <sz val="14"/>
            <color indexed="81"/>
            <rFont val="Tahoma"/>
            <family val="2"/>
          </rPr>
          <t>ver posibilidad de medir en cantidades o con una meta planificable.</t>
        </r>
      </text>
    </comment>
    <comment ref="I19" authorId="0" shapeId="0">
      <text>
        <r>
          <rPr>
            <b/>
            <sz val="12"/>
            <color indexed="81"/>
            <rFont val="Tahoma"/>
            <family val="2"/>
          </rPr>
          <t>% de cobros?</t>
        </r>
      </text>
    </comment>
    <comment ref="N19" authorId="0" shapeId="0">
      <text>
        <r>
          <rPr>
            <b/>
            <sz val="14"/>
            <color indexed="81"/>
            <rFont val="Tahoma"/>
            <family val="2"/>
          </rPr>
          <t>ver posibilidad de medir en cantidades o con una meta planificable.</t>
        </r>
      </text>
    </comment>
    <comment ref="B20" authorId="0" shapeId="0">
      <text>
        <r>
          <rPr>
            <b/>
            <sz val="12"/>
            <color indexed="81"/>
            <rFont val="Tahoma"/>
            <family val="2"/>
          </rPr>
          <t>indicadores estrategicos</t>
        </r>
      </text>
    </comment>
    <comment ref="N20" authorId="0" shapeId="0">
      <text>
        <r>
          <rPr>
            <b/>
            <sz val="14"/>
            <color indexed="81"/>
            <rFont val="Tahoma"/>
            <family val="2"/>
          </rPr>
          <t>ver posibilidad de medir en cantidades o con una meta planificable.</t>
        </r>
      </text>
    </comment>
    <comment ref="B22" authorId="0" shapeId="0">
      <text>
        <r>
          <rPr>
            <b/>
            <sz val="14"/>
            <color indexed="81"/>
            <rFont val="Tahoma"/>
            <family val="2"/>
          </rPr>
          <t>Indicadores</t>
        </r>
      </text>
    </comment>
  </commentList>
</comments>
</file>

<file path=xl/comments13.xml><?xml version="1.0" encoding="utf-8"?>
<comments xmlns="http://schemas.openxmlformats.org/spreadsheetml/2006/main">
  <authors>
    <author>Autor</author>
  </authors>
  <commentList>
    <comment ref="N8" authorId="0" shapeId="0">
      <text>
        <r>
          <rPr>
            <b/>
            <sz val="9"/>
            <color indexed="81"/>
            <rFont val="Tahoma"/>
            <family val="2"/>
          </rPr>
          <t>entregables por mes</t>
        </r>
      </text>
    </comment>
    <comment ref="P8" authorId="0" shapeId="0">
      <text>
        <r>
          <rPr>
            <b/>
            <sz val="9"/>
            <color indexed="81"/>
            <rFont val="Tahoma"/>
            <family val="2"/>
          </rPr>
          <t>Autor:</t>
        </r>
        <r>
          <rPr>
            <sz val="9"/>
            <color indexed="81"/>
            <rFont val="Tahoma"/>
            <family val="2"/>
          </rPr>
          <t xml:space="preserve">
    El 50% corresponde a iniciar proceso de Compras (Crear SolPed con sus correspondientes requisitos)</t>
        </r>
      </text>
    </comment>
    <comment ref="T8" authorId="0" shapeId="0">
      <text>
        <r>
          <rPr>
            <b/>
            <sz val="9"/>
            <color indexed="81"/>
            <rFont val="Tahoma"/>
            <family val="2"/>
          </rPr>
          <t>Autor:</t>
        </r>
        <r>
          <rPr>
            <sz val="9"/>
            <color indexed="81"/>
            <rFont val="Tahoma"/>
            <family val="2"/>
          </rPr>
          <t xml:space="preserve">
    El 50% corresponde a la implementación completada (equipos adquiridos)</t>
        </r>
      </text>
    </comment>
    <comment ref="N9" authorId="0" shapeId="0">
      <text>
        <r>
          <rPr>
            <b/>
            <sz val="9"/>
            <color indexed="81"/>
            <rFont val="Tahoma"/>
            <family val="2"/>
          </rPr>
          <t>entregables por mes</t>
        </r>
      </text>
    </comment>
    <comment ref="U9" authorId="0" shapeId="0">
      <text>
        <r>
          <rPr>
            <b/>
            <sz val="9"/>
            <color indexed="81"/>
            <rFont val="Tahoma"/>
            <family val="2"/>
          </rPr>
          <t>Autor:</t>
        </r>
        <r>
          <rPr>
            <sz val="9"/>
            <color indexed="81"/>
            <rFont val="Tahoma"/>
            <family val="2"/>
          </rPr>
          <t xml:space="preserve">
25% corresponde a configurar DataDomain principal.</t>
        </r>
      </text>
    </comment>
    <comment ref="V9" authorId="0" shapeId="0">
      <text>
        <r>
          <rPr>
            <b/>
            <sz val="9"/>
            <color indexed="81"/>
            <rFont val="Tahoma"/>
            <family val="2"/>
          </rPr>
          <t>Autor:</t>
        </r>
        <r>
          <rPr>
            <sz val="9"/>
            <color indexed="81"/>
            <rFont val="Tahoma"/>
            <family val="2"/>
          </rPr>
          <t xml:space="preserve">
25% corresponde a configurar DataDomain secundario en sitio alterno.</t>
        </r>
      </text>
    </comment>
    <comment ref="W9" authorId="0" shapeId="0">
      <text>
        <r>
          <rPr>
            <b/>
            <sz val="9"/>
            <color indexed="81"/>
            <rFont val="Tahoma"/>
            <family val="2"/>
          </rPr>
          <t>Autor:</t>
        </r>
        <r>
          <rPr>
            <sz val="9"/>
            <color indexed="81"/>
            <rFont val="Tahoma"/>
            <family val="2"/>
          </rPr>
          <t xml:space="preserve">
 50% corresponde a habilitar replicación entre los 2 DataDomain y replicar hacia CDEEE.
</t>
        </r>
      </text>
    </comment>
    <comment ref="N10" authorId="0" shapeId="0">
      <text>
        <r>
          <rPr>
            <b/>
            <sz val="9"/>
            <color indexed="81"/>
            <rFont val="Tahoma"/>
            <family val="2"/>
          </rPr>
          <t>entregables por mes</t>
        </r>
      </text>
    </comment>
    <comment ref="P10" authorId="0" shapeId="0">
      <text>
        <r>
          <rPr>
            <b/>
            <sz val="9"/>
            <color indexed="81"/>
            <rFont val="Tahoma"/>
            <family val="2"/>
          </rPr>
          <t>Autor:</t>
        </r>
        <r>
          <rPr>
            <sz val="9"/>
            <color indexed="81"/>
            <rFont val="Tahoma"/>
            <family val="2"/>
          </rPr>
          <t xml:space="preserve">
50% corresponde a iniciar el proceso de Compras (solicitar activos fijos, crear SolPed y pasar a Compras).</t>
        </r>
      </text>
    </comment>
    <comment ref="U10" authorId="0" shapeId="0">
      <text>
        <r>
          <rPr>
            <b/>
            <sz val="9"/>
            <color indexed="81"/>
            <rFont val="Tahoma"/>
            <family val="2"/>
          </rPr>
          <t>Autor:</t>
        </r>
        <r>
          <rPr>
            <sz val="9"/>
            <color indexed="81"/>
            <rFont val="Tahoma"/>
            <family val="2"/>
          </rPr>
          <t xml:space="preserve">
 25% corresponde a la instalación física de los nuevos equipos.</t>
        </r>
      </text>
    </comment>
    <comment ref="V10" authorId="0" shapeId="0">
      <text>
        <r>
          <rPr>
            <b/>
            <sz val="9"/>
            <color indexed="81"/>
            <rFont val="Tahoma"/>
            <family val="2"/>
          </rPr>
          <t>Autor:</t>
        </r>
        <r>
          <rPr>
            <sz val="9"/>
            <color indexed="81"/>
            <rFont val="Tahoma"/>
            <family val="2"/>
          </rPr>
          <t xml:space="preserve">
25% corresponde a la configuración de los equipos nuevos y su integración con la plataforma Nutanix existente.</t>
        </r>
      </text>
    </comment>
    <comment ref="N11" authorId="0" shapeId="0">
      <text>
        <r>
          <rPr>
            <b/>
            <sz val="9"/>
            <color indexed="81"/>
            <rFont val="Tahoma"/>
            <family val="2"/>
          </rPr>
          <t>entregables por mes</t>
        </r>
      </text>
    </comment>
    <comment ref="P11" authorId="0" shapeId="0">
      <text>
        <r>
          <rPr>
            <b/>
            <sz val="9"/>
            <color indexed="81"/>
            <rFont val="Tahoma"/>
            <family val="2"/>
          </rPr>
          <t>Autor:</t>
        </r>
        <r>
          <rPr>
            <sz val="9"/>
            <color indexed="81"/>
            <rFont val="Tahoma"/>
            <family val="2"/>
          </rPr>
          <t xml:space="preserve">
50% corresponde a iniciar el proceso de Compras (crear Activos, crear SolPed, apoyar a Compras en Pliego, apoyar a Legal en correcciones a Pliego, etc.).</t>
        </r>
      </text>
    </comment>
    <comment ref="U11" authorId="0" shapeId="0">
      <text>
        <r>
          <rPr>
            <b/>
            <sz val="9"/>
            <color indexed="81"/>
            <rFont val="Tahoma"/>
            <family val="2"/>
          </rPr>
          <t>Autor:</t>
        </r>
        <r>
          <rPr>
            <sz val="9"/>
            <color indexed="81"/>
            <rFont val="Tahoma"/>
            <family val="2"/>
          </rPr>
          <t xml:space="preserve">
  15% corresponde a realizar conexiones físicas de los equipos.</t>
        </r>
      </text>
    </comment>
    <comment ref="V11" authorId="0" shapeId="0">
      <text>
        <r>
          <rPr>
            <b/>
            <sz val="9"/>
            <color indexed="81"/>
            <rFont val="Tahoma"/>
            <family val="2"/>
          </rPr>
          <t>Autor:</t>
        </r>
        <r>
          <rPr>
            <sz val="9"/>
            <color indexed="81"/>
            <rFont val="Tahoma"/>
            <family val="2"/>
          </rPr>
          <t xml:space="preserve">
 15% corresponde a configuraciones de todos los equipos nuevos.</t>
        </r>
      </text>
    </comment>
    <comment ref="W11" authorId="0" shapeId="0">
      <text>
        <r>
          <rPr>
            <b/>
            <sz val="9"/>
            <color indexed="81"/>
            <rFont val="Tahoma"/>
            <family val="2"/>
          </rPr>
          <t>Autor:</t>
        </r>
        <r>
          <rPr>
            <sz val="9"/>
            <color indexed="81"/>
            <rFont val="Tahoma"/>
            <family val="2"/>
          </rPr>
          <t xml:space="preserve">
  20% integración de nueva plataforma VXRails a plataforma VMWARE existente.</t>
        </r>
      </text>
    </comment>
    <comment ref="V12" authorId="0" shapeId="0">
      <text>
        <r>
          <rPr>
            <b/>
            <sz val="9"/>
            <color indexed="81"/>
            <rFont val="Tahoma"/>
            <family val="2"/>
          </rPr>
          <t>Autor:</t>
        </r>
        <r>
          <rPr>
            <sz val="9"/>
            <color indexed="81"/>
            <rFont val="Tahoma"/>
            <family val="2"/>
          </rPr>
          <t xml:space="preserve">
Migrar 14 máquinas virtuales desde servidores Blade hacia VXRails.</t>
        </r>
      </text>
    </comment>
    <comment ref="W12" authorId="0" shapeId="0">
      <text>
        <r>
          <rPr>
            <b/>
            <sz val="9"/>
            <color indexed="81"/>
            <rFont val="Tahoma"/>
            <family val="2"/>
          </rPr>
          <t>Autor:</t>
        </r>
        <r>
          <rPr>
            <sz val="9"/>
            <color indexed="81"/>
            <rFont val="Tahoma"/>
            <family val="2"/>
          </rPr>
          <t xml:space="preserve">
Migrar 20 máquinas virtuales desde servidores Blade hacia VXRails.</t>
        </r>
      </text>
    </comment>
    <comment ref="W13" authorId="0" shapeId="0">
      <text>
        <r>
          <rPr>
            <b/>
            <sz val="9"/>
            <color indexed="81"/>
            <rFont val="Tahoma"/>
            <family val="2"/>
          </rPr>
          <t>Autor:</t>
        </r>
        <r>
          <rPr>
            <sz val="9"/>
            <color indexed="81"/>
            <rFont val="Tahoma"/>
            <family val="2"/>
          </rPr>
          <t xml:space="preserve">
 Migrar 16 máquinas virtuales desde Nutanix1 hacia VXRails.</t>
        </r>
      </text>
    </comment>
    <comment ref="X13" authorId="0" shapeId="0">
      <text>
        <r>
          <rPr>
            <b/>
            <sz val="9"/>
            <color indexed="81"/>
            <rFont val="Tahoma"/>
            <family val="2"/>
          </rPr>
          <t>Autor:</t>
        </r>
        <r>
          <rPr>
            <sz val="9"/>
            <color indexed="81"/>
            <rFont val="Tahoma"/>
            <family val="2"/>
          </rPr>
          <t xml:space="preserve">
  Migrar 30 máquinas virtuales desde Nutanix1 hacia VXRails.
</t>
        </r>
      </text>
    </comment>
    <comment ref="Y13" authorId="0" shapeId="0">
      <text>
        <r>
          <rPr>
            <b/>
            <sz val="9"/>
            <color indexed="81"/>
            <rFont val="Tahoma"/>
            <family val="2"/>
          </rPr>
          <t>Autor:</t>
        </r>
        <r>
          <rPr>
            <sz val="9"/>
            <color indexed="81"/>
            <rFont val="Tahoma"/>
            <family val="2"/>
          </rPr>
          <t xml:space="preserve">
  Migrar 30 máquinas virtuales desde Nutanix1 hacia VXRails.</t>
        </r>
      </text>
    </comment>
    <comment ref="Z13" authorId="0" shapeId="0">
      <text>
        <r>
          <rPr>
            <b/>
            <sz val="9"/>
            <color indexed="81"/>
            <rFont val="Tahoma"/>
            <family val="2"/>
          </rPr>
          <t>Autor:</t>
        </r>
        <r>
          <rPr>
            <sz val="9"/>
            <color indexed="81"/>
            <rFont val="Tahoma"/>
            <family val="2"/>
          </rPr>
          <t xml:space="preserve">
 Migrar 20 máquinas virtuales desde Nutanix1 hacia VXRails.</t>
        </r>
      </text>
    </comment>
    <comment ref="N14" authorId="0" shapeId="0">
      <text>
        <r>
          <rPr>
            <b/>
            <sz val="9"/>
            <color indexed="81"/>
            <rFont val="Tahoma"/>
            <family val="2"/>
          </rPr>
          <t>entregables por mes</t>
        </r>
      </text>
    </comment>
    <comment ref="N15" authorId="0" shapeId="0">
      <text>
        <r>
          <rPr>
            <b/>
            <sz val="9"/>
            <color indexed="81"/>
            <rFont val="Tahoma"/>
            <family val="2"/>
          </rPr>
          <t>entregables por mes</t>
        </r>
      </text>
    </comment>
    <comment ref="O15" authorId="0" shapeId="0">
      <text>
        <r>
          <rPr>
            <b/>
            <sz val="9"/>
            <color indexed="81"/>
            <rFont val="Tahoma"/>
            <family val="2"/>
          </rPr>
          <t>Autor:</t>
        </r>
        <r>
          <rPr>
            <sz val="9"/>
            <color indexed="81"/>
            <rFont val="Tahoma"/>
            <family val="2"/>
          </rPr>
          <t xml:space="preserve">
 30% corresponde a Realizar evaluación en productos del Mercado y elegir el que convenga a EDENORTE.</t>
        </r>
      </text>
    </comment>
    <comment ref="Q15" authorId="0" shapeId="0">
      <text>
        <r>
          <rPr>
            <b/>
            <sz val="9"/>
            <color indexed="81"/>
            <rFont val="Tahoma"/>
            <family val="2"/>
          </rPr>
          <t>Autor:</t>
        </r>
        <r>
          <rPr>
            <sz val="9"/>
            <color indexed="81"/>
            <rFont val="Tahoma"/>
            <family val="2"/>
          </rPr>
          <t xml:space="preserve">
 30% corresponde a iniciar proceso de Compras (crear SolPed, informe justificando el software seleccionado, cadena de autorizaciones, etc.).</t>
        </r>
      </text>
    </comment>
    <comment ref="S15" authorId="0" shapeId="0">
      <text>
        <r>
          <rPr>
            <b/>
            <sz val="9"/>
            <color indexed="81"/>
            <rFont val="Tahoma"/>
            <family val="2"/>
          </rPr>
          <t>Autor:</t>
        </r>
        <r>
          <rPr>
            <sz val="9"/>
            <color indexed="81"/>
            <rFont val="Tahoma"/>
            <family val="2"/>
          </rPr>
          <t xml:space="preserve">
40% representa la Implementación del software adquirido.</t>
        </r>
      </text>
    </comment>
    <comment ref="N16" authorId="0" shapeId="0">
      <text>
        <r>
          <rPr>
            <b/>
            <sz val="9"/>
            <color indexed="81"/>
            <rFont val="Tahoma"/>
            <family val="2"/>
          </rPr>
          <t>entregables por mes</t>
        </r>
      </text>
    </comment>
    <comment ref="O16" authorId="0" shapeId="0">
      <text>
        <r>
          <rPr>
            <b/>
            <sz val="9"/>
            <color indexed="81"/>
            <rFont val="Tahoma"/>
            <family val="2"/>
          </rPr>
          <t>Autor:</t>
        </r>
        <r>
          <rPr>
            <sz val="9"/>
            <color indexed="81"/>
            <rFont val="Tahoma"/>
            <family val="2"/>
          </rPr>
          <t xml:space="preserve">
 20% Evaluar opciones disponibles de sistemas de monitoreo que se ajusten al presupuesto asignado.</t>
        </r>
      </text>
    </comment>
    <comment ref="Q16" authorId="0" shapeId="0">
      <text>
        <r>
          <rPr>
            <b/>
            <sz val="9"/>
            <color indexed="81"/>
            <rFont val="Tahoma"/>
            <family val="2"/>
          </rPr>
          <t>Autor:</t>
        </r>
        <r>
          <rPr>
            <sz val="9"/>
            <color indexed="81"/>
            <rFont val="Tahoma"/>
            <family val="2"/>
          </rPr>
          <t xml:space="preserve">
20% Iniciar proceso de Compras (Crear SolPed, etc.).</t>
        </r>
      </text>
    </comment>
    <comment ref="S16" authorId="0" shapeId="0">
      <text>
        <r>
          <rPr>
            <b/>
            <sz val="9"/>
            <color indexed="81"/>
            <rFont val="Tahoma"/>
            <family val="2"/>
          </rPr>
          <t>Autor:</t>
        </r>
        <r>
          <rPr>
            <sz val="9"/>
            <color indexed="81"/>
            <rFont val="Tahoma"/>
            <family val="2"/>
          </rPr>
          <t xml:space="preserve">
  20% Instalación y configuración del software.</t>
        </r>
      </text>
    </comment>
    <comment ref="T16" authorId="0" shapeId="0">
      <text>
        <r>
          <rPr>
            <b/>
            <sz val="9"/>
            <color indexed="81"/>
            <rFont val="Tahoma"/>
            <family val="2"/>
          </rPr>
          <t>Autor:</t>
        </r>
        <r>
          <rPr>
            <sz val="9"/>
            <color indexed="81"/>
            <rFont val="Tahoma"/>
            <family val="2"/>
          </rPr>
          <t xml:space="preserve">
 30% Agregar equipos y servicios al monitoreo.</t>
        </r>
      </text>
    </comment>
    <comment ref="N17" authorId="0" shapeId="0">
      <text>
        <r>
          <rPr>
            <b/>
            <sz val="9"/>
            <color indexed="81"/>
            <rFont val="Tahoma"/>
            <family val="2"/>
          </rPr>
          <t>entregables por mes</t>
        </r>
      </text>
    </comment>
    <comment ref="P17" authorId="0" shapeId="0">
      <text>
        <r>
          <rPr>
            <b/>
            <sz val="9"/>
            <color indexed="81"/>
            <rFont val="Tahoma"/>
            <family val="2"/>
          </rPr>
          <t>Autor:</t>
        </r>
        <r>
          <rPr>
            <sz val="9"/>
            <color indexed="81"/>
            <rFont val="Tahoma"/>
            <family val="2"/>
          </rPr>
          <t xml:space="preserve">
 50% Crear SolPed e iniciar proceso de Compras por los recursos requeridos (Memoria RAM)
</t>
        </r>
      </text>
    </comment>
    <comment ref="T17" authorId="0" shapeId="0">
      <text>
        <r>
          <rPr>
            <b/>
            <sz val="9"/>
            <color indexed="81"/>
            <rFont val="Tahoma"/>
            <family val="2"/>
          </rPr>
          <t>Autor:</t>
        </r>
        <r>
          <rPr>
            <sz val="9"/>
            <color indexed="81"/>
            <rFont val="Tahoma"/>
            <family val="2"/>
          </rPr>
          <t xml:space="preserve">
50% corresponde a instalar los recursos a los servidores Oracle SPARC
</t>
        </r>
      </text>
    </comment>
    <comment ref="N18" authorId="0" shapeId="0">
      <text>
        <r>
          <rPr>
            <b/>
            <sz val="9"/>
            <color indexed="81"/>
            <rFont val="Tahoma"/>
            <family val="2"/>
          </rPr>
          <t>Autor:</t>
        </r>
        <r>
          <rPr>
            <sz val="9"/>
            <color indexed="81"/>
            <rFont val="Tahoma"/>
            <family val="2"/>
          </rPr>
          <t xml:space="preserve">
Esto es mantener los sistemas de almacenamiento por debajo del 80% de uso (siguiendo las mejores prácticas)
</t>
        </r>
      </text>
    </comment>
    <comment ref="P19" authorId="0" shapeId="0">
      <text>
        <r>
          <rPr>
            <b/>
            <sz val="9"/>
            <color indexed="81"/>
            <rFont val="Tahoma"/>
            <family val="2"/>
          </rPr>
          <t>Autor:</t>
        </r>
        <r>
          <rPr>
            <sz val="9"/>
            <color indexed="81"/>
            <rFont val="Tahoma"/>
            <family val="2"/>
          </rPr>
          <t xml:space="preserve">
1 cada vez que el inventario es actualizado con los cambios hasta la fecha de actualización
</t>
        </r>
      </text>
    </comment>
    <comment ref="Q20" authorId="0" shapeId="0">
      <text>
        <r>
          <rPr>
            <b/>
            <sz val="9"/>
            <color indexed="81"/>
            <rFont val="Tahoma"/>
            <family val="2"/>
          </rPr>
          <t>Autor:</t>
        </r>
        <r>
          <rPr>
            <sz val="9"/>
            <color indexed="81"/>
            <rFont val="Tahoma"/>
            <family val="2"/>
          </rPr>
          <t xml:space="preserve">
 1 representa 1 operativo de actualizaciones en las que se actualizan y/o parchan servidores y aplicaciones
</t>
        </r>
      </text>
    </comment>
    <comment ref="P22" authorId="0" shapeId="0">
      <text>
        <r>
          <rPr>
            <b/>
            <sz val="9"/>
            <color indexed="81"/>
            <rFont val="Tahoma"/>
            <family val="2"/>
          </rPr>
          <t>Autor:</t>
        </r>
        <r>
          <rPr>
            <sz val="9"/>
            <color indexed="81"/>
            <rFont val="Tahoma"/>
            <family val="2"/>
          </rPr>
          <t xml:space="preserve">
  30% corresponde a iniciar proceso de contratación de suplidor cualificado
</t>
        </r>
      </text>
    </comment>
    <comment ref="R22" authorId="0" shapeId="0">
      <text>
        <r>
          <rPr>
            <b/>
            <sz val="9"/>
            <color indexed="81"/>
            <rFont val="Tahoma"/>
            <family val="2"/>
          </rPr>
          <t>Autor:</t>
        </r>
        <r>
          <rPr>
            <sz val="9"/>
            <color indexed="81"/>
            <rFont val="Tahoma"/>
            <family val="2"/>
          </rPr>
          <t xml:space="preserve">
30% Corresponde a Instalación y configuración de la nueva versión Citrix
</t>
        </r>
      </text>
    </comment>
    <comment ref="T22" authorId="0" shapeId="0">
      <text>
        <r>
          <rPr>
            <b/>
            <sz val="9"/>
            <color indexed="81"/>
            <rFont val="Tahoma"/>
            <family val="2"/>
          </rPr>
          <t>Autor:</t>
        </r>
        <r>
          <rPr>
            <sz val="9"/>
            <color indexed="81"/>
            <rFont val="Tahoma"/>
            <family val="2"/>
          </rPr>
          <t xml:space="preserve">
40% corresponde a la migración desde versión anterior a versión nueva de Citrix
</t>
        </r>
      </text>
    </comment>
    <comment ref="N23" authorId="0" shapeId="0">
      <text>
        <r>
          <rPr>
            <b/>
            <sz val="9"/>
            <color indexed="81"/>
            <rFont val="Tahoma"/>
            <family val="2"/>
          </rPr>
          <t>entregables por mes</t>
        </r>
      </text>
    </comment>
    <comment ref="Q23" authorId="0" shapeId="0">
      <text>
        <r>
          <rPr>
            <b/>
            <sz val="9"/>
            <color indexed="81"/>
            <rFont val="Tahoma"/>
            <family val="2"/>
          </rPr>
          <t>Autor:</t>
        </r>
        <r>
          <rPr>
            <sz val="9"/>
            <color indexed="81"/>
            <rFont val="Tahoma"/>
            <family val="2"/>
          </rPr>
          <t xml:space="preserve">
20% corresponde a realizar inventario general de servidores y filtrar por versiones inferiores a 2016</t>
        </r>
      </text>
    </comment>
    <comment ref="S23" authorId="0" shapeId="0">
      <text>
        <r>
          <rPr>
            <b/>
            <sz val="9"/>
            <color indexed="81"/>
            <rFont val="Tahoma"/>
            <family val="2"/>
          </rPr>
          <t>Autor:</t>
        </r>
        <r>
          <rPr>
            <sz val="9"/>
            <color indexed="81"/>
            <rFont val="Tahoma"/>
            <family val="2"/>
          </rPr>
          <t xml:space="preserve">
20% corresponde a operativo de actualizar una cuarta parte de los servidores hallados en el inventario inicial
</t>
        </r>
      </text>
    </comment>
    <comment ref="U23" authorId="0" shapeId="0">
      <text>
        <r>
          <rPr>
            <b/>
            <sz val="9"/>
            <color indexed="81"/>
            <rFont val="Tahoma"/>
            <family val="2"/>
          </rPr>
          <t>Autor:</t>
        </r>
        <r>
          <rPr>
            <sz val="9"/>
            <color indexed="81"/>
            <rFont val="Tahoma"/>
            <family val="2"/>
          </rPr>
          <t xml:space="preserve">
20% corresponde a operativo de actualizar una cuarta parte de los servidores hallados en el inventario inicial</t>
        </r>
      </text>
    </comment>
    <comment ref="W23" authorId="0" shapeId="0">
      <text>
        <r>
          <rPr>
            <b/>
            <sz val="9"/>
            <color indexed="81"/>
            <rFont val="Tahoma"/>
            <family val="2"/>
          </rPr>
          <t>Autor:</t>
        </r>
        <r>
          <rPr>
            <sz val="9"/>
            <color indexed="81"/>
            <rFont val="Tahoma"/>
            <family val="2"/>
          </rPr>
          <t xml:space="preserve">
 20% corresponde a operativo de actualizar una cuarta parte de los servidores hallados en el inventario inicial</t>
        </r>
      </text>
    </comment>
    <comment ref="Y23" authorId="0" shapeId="0">
      <text>
        <r>
          <rPr>
            <b/>
            <sz val="9"/>
            <color indexed="81"/>
            <rFont val="Tahoma"/>
            <family val="2"/>
          </rPr>
          <t>Autor:</t>
        </r>
        <r>
          <rPr>
            <sz val="9"/>
            <color indexed="81"/>
            <rFont val="Tahoma"/>
            <family val="2"/>
          </rPr>
          <t xml:space="preserve">
20% corresponde a operativo de actualizar una cuarta parte de los servidores hallados en el inventario inicial</t>
        </r>
      </text>
    </comment>
    <comment ref="P24" authorId="0" shapeId="0">
      <text>
        <r>
          <rPr>
            <b/>
            <sz val="9"/>
            <color indexed="81"/>
            <rFont val="Tahoma"/>
            <family val="2"/>
          </rPr>
          <t>Autor:</t>
        </r>
        <r>
          <rPr>
            <sz val="9"/>
            <color indexed="81"/>
            <rFont val="Tahoma"/>
            <family val="2"/>
          </rPr>
          <t xml:space="preserve">
30% corresponde a crear SolPed e iniciar proceso de Compras para contratar suplidor que pueda realizar la migración</t>
        </r>
      </text>
    </comment>
    <comment ref="S24" authorId="0" shapeId="0">
      <text>
        <r>
          <rPr>
            <b/>
            <sz val="9"/>
            <color indexed="81"/>
            <rFont val="Tahoma"/>
            <family val="2"/>
          </rPr>
          <t>Autor:</t>
        </r>
        <r>
          <rPr>
            <sz val="9"/>
            <color indexed="81"/>
            <rFont val="Tahoma"/>
            <family val="2"/>
          </rPr>
          <t xml:space="preserve">
30% corresponde a trabajo junto a suplidor contratado para instalar nueva versión Control-M</t>
        </r>
      </text>
    </comment>
    <comment ref="T24" authorId="0" shapeId="0">
      <text>
        <r>
          <rPr>
            <b/>
            <sz val="9"/>
            <color indexed="81"/>
            <rFont val="Tahoma"/>
            <family val="2"/>
          </rPr>
          <t>Autor:</t>
        </r>
        <r>
          <rPr>
            <sz val="9"/>
            <color indexed="81"/>
            <rFont val="Tahoma"/>
            <family val="2"/>
          </rPr>
          <t xml:space="preserve">
30% corresponde a migración completa de la plataforma Control-M a la versión más reciente disponible.
</t>
        </r>
      </text>
    </comment>
    <comment ref="U24" authorId="0" shapeId="0">
      <text>
        <r>
          <rPr>
            <b/>
            <sz val="9"/>
            <color indexed="81"/>
            <rFont val="Tahoma"/>
            <family val="2"/>
          </rPr>
          <t>Autor:</t>
        </r>
        <r>
          <rPr>
            <sz val="9"/>
            <color indexed="81"/>
            <rFont val="Tahoma"/>
            <family val="2"/>
          </rPr>
          <t xml:space="preserve">
10% corresponde a migración completa de la plataforma Control-M a la versión más reciente disponible.
</t>
        </r>
      </text>
    </comment>
    <comment ref="N25" authorId="0" shapeId="0">
      <text>
        <r>
          <rPr>
            <b/>
            <sz val="9"/>
            <color indexed="81"/>
            <rFont val="Tahoma"/>
            <family val="2"/>
          </rPr>
          <t>entregables por mes</t>
        </r>
      </text>
    </comment>
    <comment ref="N26" authorId="0" shapeId="0">
      <text>
        <r>
          <rPr>
            <b/>
            <sz val="9"/>
            <color indexed="81"/>
            <rFont val="Tahoma"/>
            <family val="2"/>
          </rPr>
          <t>entregables por mes</t>
        </r>
      </text>
    </comment>
    <comment ref="Q26" authorId="0" shapeId="0">
      <text>
        <r>
          <rPr>
            <b/>
            <sz val="9"/>
            <color indexed="81"/>
            <rFont val="Tahoma"/>
            <family val="2"/>
          </rPr>
          <t>Autor:</t>
        </r>
        <r>
          <rPr>
            <sz val="9"/>
            <color indexed="81"/>
            <rFont val="Tahoma"/>
            <family val="2"/>
          </rPr>
          <t xml:space="preserve">
30% corresponde a contactar suplidor y coordinar fecha para el upgrade
</t>
        </r>
      </text>
    </comment>
    <comment ref="R26" authorId="0" shapeId="0">
      <text>
        <r>
          <rPr>
            <b/>
            <sz val="9"/>
            <color indexed="81"/>
            <rFont val="Tahoma"/>
            <family val="2"/>
          </rPr>
          <t>Autor:</t>
        </r>
        <r>
          <rPr>
            <sz val="9"/>
            <color indexed="81"/>
            <rFont val="Tahoma"/>
            <family val="2"/>
          </rPr>
          <t xml:space="preserve">
30% corresponde a revisión del equipo EMC Unity e instalar prerequisitos si fuera necesario
</t>
        </r>
      </text>
    </comment>
    <comment ref="S26" authorId="0" shapeId="0">
      <text>
        <r>
          <rPr>
            <b/>
            <sz val="9"/>
            <color indexed="81"/>
            <rFont val="Tahoma"/>
            <family val="2"/>
          </rPr>
          <t>Autor:</t>
        </r>
        <r>
          <rPr>
            <sz val="9"/>
            <color indexed="81"/>
            <rFont val="Tahoma"/>
            <family val="2"/>
          </rPr>
          <t xml:space="preserve">
40% corresponde a instalar la actualización y de ser necesarrio, reiniciar el equipo actualizado y sus correspondientes aplicativos asociados
</t>
        </r>
      </text>
    </comment>
    <comment ref="N27" authorId="0" shapeId="0">
      <text>
        <r>
          <rPr>
            <b/>
            <sz val="9"/>
            <color indexed="81"/>
            <rFont val="Tahoma"/>
            <family val="2"/>
          </rPr>
          <t>entregables por mes</t>
        </r>
      </text>
    </comment>
    <comment ref="Q27" authorId="0" shapeId="0">
      <text>
        <r>
          <rPr>
            <b/>
            <sz val="9"/>
            <color indexed="81"/>
            <rFont val="Tahoma"/>
            <family val="2"/>
          </rPr>
          <t>Autor:</t>
        </r>
        <r>
          <rPr>
            <sz val="9"/>
            <color indexed="81"/>
            <rFont val="Tahoma"/>
            <family val="2"/>
          </rPr>
          <t xml:space="preserve">
30% corresponde a contactar suplidor y coordinar actualización
</t>
        </r>
      </text>
    </comment>
    <comment ref="R27" authorId="0" shapeId="0">
      <text>
        <r>
          <rPr>
            <b/>
            <sz val="9"/>
            <color indexed="81"/>
            <rFont val="Tahoma"/>
            <family val="2"/>
          </rPr>
          <t>Autor:</t>
        </r>
        <r>
          <rPr>
            <sz val="9"/>
            <color indexed="81"/>
            <rFont val="Tahoma"/>
            <family val="2"/>
          </rPr>
          <t xml:space="preserve">
30% corresponde a adecuar plataforma actual para poder actualizarla
</t>
        </r>
      </text>
    </comment>
    <comment ref="S27" authorId="0" shapeId="0">
      <text>
        <r>
          <rPr>
            <b/>
            <sz val="9"/>
            <color indexed="81"/>
            <rFont val="Tahoma"/>
            <family val="2"/>
          </rPr>
          <t>Autor:</t>
        </r>
        <r>
          <rPr>
            <sz val="9"/>
            <color indexed="81"/>
            <rFont val="Tahoma"/>
            <family val="2"/>
          </rPr>
          <t xml:space="preserve">
40% corresponde a realizar la actualización del sistema PRISM de Nutanix
</t>
        </r>
      </text>
    </comment>
    <comment ref="N28" authorId="0" shapeId="0">
      <text>
        <r>
          <rPr>
            <b/>
            <sz val="9"/>
            <color indexed="81"/>
            <rFont val="Tahoma"/>
            <family val="2"/>
          </rPr>
          <t>entregables por mes</t>
        </r>
      </text>
    </comment>
    <comment ref="T28" authorId="0" shapeId="0">
      <text>
        <r>
          <rPr>
            <b/>
            <sz val="9"/>
            <color indexed="81"/>
            <rFont val="Tahoma"/>
            <family val="2"/>
          </rPr>
          <t>Autor:</t>
        </r>
        <r>
          <rPr>
            <sz val="9"/>
            <color indexed="81"/>
            <rFont val="Tahoma"/>
            <family val="2"/>
          </rPr>
          <t xml:space="preserve">
Realizar inventario general de servidores Linux e iniciar proceso de estandarizar a que sean 2 o máximo 3 tipos de Linux en la empresa (Oracle Linux, CentOS siendo los 2 principales).
</t>
        </r>
      </text>
    </comment>
    <comment ref="X28" authorId="0" shapeId="0">
      <text>
        <r>
          <rPr>
            <b/>
            <sz val="9"/>
            <color indexed="81"/>
            <rFont val="Tahoma"/>
            <family val="2"/>
          </rPr>
          <t>Autor:</t>
        </r>
        <r>
          <rPr>
            <sz val="9"/>
            <color indexed="81"/>
            <rFont val="Tahoma"/>
            <family val="2"/>
          </rPr>
          <t xml:space="preserve">
 Realizar inventario nuevo y comparar con el inicial para ver que todos los Linux existentes se ajusten a: Oracle Linux, CentOS y, en caso de haber excepciones, otra edición de Linux (máximo 1 excepción).
</t>
        </r>
      </text>
    </comment>
    <comment ref="N29" authorId="0" shapeId="0">
      <text>
        <r>
          <rPr>
            <b/>
            <sz val="9"/>
            <color indexed="81"/>
            <rFont val="Tahoma"/>
            <family val="2"/>
          </rPr>
          <t>entregables por mes</t>
        </r>
      </text>
    </comment>
    <comment ref="P29" authorId="0" shapeId="0">
      <text>
        <r>
          <rPr>
            <b/>
            <sz val="9"/>
            <color indexed="81"/>
            <rFont val="Tahoma"/>
            <family val="2"/>
          </rPr>
          <t>Autor:</t>
        </r>
        <r>
          <rPr>
            <sz val="9"/>
            <color indexed="81"/>
            <rFont val="Tahoma"/>
            <family val="2"/>
          </rPr>
          <t xml:space="preserve">
 15% Inventario de bases de datos, filtrando por versiones anteriores a Oracle 12c
</t>
        </r>
      </text>
    </comment>
    <comment ref="Q29" authorId="0" shapeId="0">
      <text>
        <r>
          <rPr>
            <b/>
            <sz val="9"/>
            <color indexed="81"/>
            <rFont val="Tahoma"/>
            <family val="2"/>
          </rPr>
          <t>Autor:</t>
        </r>
        <r>
          <rPr>
            <sz val="9"/>
            <color indexed="81"/>
            <rFont val="Tahoma"/>
            <family val="2"/>
          </rPr>
          <t xml:space="preserve">
30% corresponde a realizar planificación de migración Oracle a 12c o superior, de las bases de datos halladas en el inventario anterior.
</t>
        </r>
      </text>
    </comment>
    <comment ref="S29" authorId="0" shapeId="0">
      <text>
        <r>
          <rPr>
            <b/>
            <sz val="9"/>
            <color indexed="81"/>
            <rFont val="Tahoma"/>
            <family val="2"/>
          </rPr>
          <t>Autor:</t>
        </r>
        <r>
          <rPr>
            <sz val="9"/>
            <color indexed="81"/>
            <rFont val="Tahoma"/>
            <family val="2"/>
          </rPr>
          <t xml:space="preserve">
Avance de migración de Bases de datos.</t>
        </r>
      </text>
    </comment>
    <comment ref="V29" authorId="0" shapeId="0">
      <text>
        <r>
          <rPr>
            <b/>
            <sz val="9"/>
            <color indexed="81"/>
            <rFont val="Tahoma"/>
            <family val="2"/>
          </rPr>
          <t>Autor:</t>
        </r>
        <r>
          <rPr>
            <sz val="9"/>
            <color indexed="81"/>
            <rFont val="Tahoma"/>
            <family val="2"/>
          </rPr>
          <t xml:space="preserve">
Avance de migración de Bases de datos.</t>
        </r>
      </text>
    </comment>
    <comment ref="X29" authorId="0" shapeId="0">
      <text>
        <r>
          <rPr>
            <b/>
            <sz val="9"/>
            <color indexed="81"/>
            <rFont val="Tahoma"/>
            <family val="2"/>
          </rPr>
          <t>Autor:</t>
        </r>
        <r>
          <rPr>
            <sz val="9"/>
            <color indexed="81"/>
            <rFont val="Tahoma"/>
            <family val="2"/>
          </rPr>
          <t xml:space="preserve">
Avance de migración de Bases de datos.</t>
        </r>
      </text>
    </comment>
    <comment ref="Y29" authorId="0" shapeId="0">
      <text>
        <r>
          <rPr>
            <b/>
            <sz val="9"/>
            <color indexed="81"/>
            <rFont val="Tahoma"/>
            <family val="2"/>
          </rPr>
          <t>Autor:</t>
        </r>
        <r>
          <rPr>
            <sz val="9"/>
            <color indexed="81"/>
            <rFont val="Tahoma"/>
            <family val="2"/>
          </rPr>
          <t xml:space="preserve">
nventario actualizado de Bases de datos mostrando estado actual de versiones Oracle
</t>
        </r>
      </text>
    </comment>
    <comment ref="N30" authorId="0" shapeId="0">
      <text>
        <r>
          <rPr>
            <b/>
            <sz val="9"/>
            <color indexed="81"/>
            <rFont val="Tahoma"/>
            <family val="2"/>
          </rPr>
          <t>entregables por mes</t>
        </r>
      </text>
    </comment>
    <comment ref="Q30" authorId="0" shapeId="0">
      <text>
        <r>
          <rPr>
            <b/>
            <sz val="9"/>
            <color indexed="81"/>
            <rFont val="Tahoma"/>
            <family val="2"/>
          </rPr>
          <t>Autor:</t>
        </r>
        <r>
          <rPr>
            <sz val="9"/>
            <color indexed="81"/>
            <rFont val="Tahoma"/>
            <family val="2"/>
          </rPr>
          <t xml:space="preserve">
 Contactar suplidor para que nos ayude a configurar Microsoft System Center para parchar Windows 10 
</t>
        </r>
      </text>
    </comment>
    <comment ref="R30" authorId="0" shapeId="0">
      <text>
        <r>
          <rPr>
            <b/>
            <sz val="9"/>
            <color indexed="81"/>
            <rFont val="Tahoma"/>
            <family val="2"/>
          </rPr>
          <t>Autor:</t>
        </r>
        <r>
          <rPr>
            <sz val="9"/>
            <color indexed="81"/>
            <rFont val="Tahoma"/>
            <family val="2"/>
          </rPr>
          <t xml:space="preserve">
 Realizar Configuraciones en MSCM y garantizar que permita enviar parches y actualizaciones a Windows 10
</t>
        </r>
      </text>
    </comment>
    <comment ref="S30" authorId="0" shapeId="0">
      <text>
        <r>
          <rPr>
            <b/>
            <sz val="9"/>
            <color indexed="81"/>
            <rFont val="Tahoma"/>
            <family val="2"/>
          </rPr>
          <t>Autor:</t>
        </r>
        <r>
          <rPr>
            <sz val="9"/>
            <color indexed="81"/>
            <rFont val="Tahoma"/>
            <family val="2"/>
          </rPr>
          <t xml:space="preserve">
 Parchar realizar parchados en ambiente de pruebas controlado
</t>
        </r>
      </text>
    </comment>
    <comment ref="T30" authorId="0" shapeId="0">
      <text>
        <r>
          <rPr>
            <b/>
            <sz val="9"/>
            <color indexed="81"/>
            <rFont val="Tahoma"/>
            <family val="2"/>
          </rPr>
          <t>Autor:</t>
        </r>
        <r>
          <rPr>
            <sz val="9"/>
            <color indexed="81"/>
            <rFont val="Tahoma"/>
            <family val="2"/>
          </rPr>
          <t xml:space="preserve">
  Realizar parchados en ambiente Producción.
</t>
        </r>
      </text>
    </comment>
    <comment ref="N31" authorId="0" shapeId="0">
      <text>
        <r>
          <rPr>
            <b/>
            <sz val="9"/>
            <color indexed="81"/>
            <rFont val="Tahoma"/>
            <family val="2"/>
          </rPr>
          <t>entregables por mes</t>
        </r>
      </text>
    </comment>
    <comment ref="N32" authorId="0" shapeId="0">
      <text>
        <r>
          <rPr>
            <b/>
            <sz val="9"/>
            <color indexed="81"/>
            <rFont val="Tahoma"/>
            <family val="2"/>
          </rPr>
          <t>entregables por mes</t>
        </r>
      </text>
    </comment>
    <comment ref="N33" authorId="0" shapeId="0">
      <text>
        <r>
          <rPr>
            <b/>
            <sz val="9"/>
            <color indexed="81"/>
            <rFont val="Tahoma"/>
            <family val="2"/>
          </rPr>
          <t>entregables por mes</t>
        </r>
      </text>
    </comment>
    <comment ref="R33" authorId="0" shapeId="0">
      <text>
        <r>
          <rPr>
            <b/>
            <sz val="9"/>
            <color indexed="81"/>
            <rFont val="Tahoma"/>
            <family val="2"/>
          </rPr>
          <t>Autor:</t>
        </r>
        <r>
          <rPr>
            <sz val="9"/>
            <color indexed="81"/>
            <rFont val="Tahoma"/>
            <family val="2"/>
          </rPr>
          <t xml:space="preserve">
 20% corresponde a inventariar todos los SQL Server filtrando por versiones 2008 o inferiores
</t>
        </r>
      </text>
    </comment>
    <comment ref="T33" authorId="0" shapeId="0">
      <text>
        <r>
          <rPr>
            <b/>
            <sz val="9"/>
            <color indexed="81"/>
            <rFont val="Tahoma"/>
            <family val="2"/>
          </rPr>
          <t>Autor:</t>
        </r>
        <r>
          <rPr>
            <sz val="9"/>
            <color indexed="81"/>
            <rFont val="Tahoma"/>
            <family val="2"/>
          </rPr>
          <t xml:space="preserve">
 20% corresponde a migrar una cuarta parte de los SQL Server encontrados en inventario inicial que fueran 2008 o inferiores.</t>
        </r>
      </text>
    </comment>
    <comment ref="V33" authorId="0" shapeId="0">
      <text>
        <r>
          <rPr>
            <b/>
            <sz val="9"/>
            <color indexed="81"/>
            <rFont val="Tahoma"/>
            <family val="2"/>
          </rPr>
          <t>Autor:</t>
        </r>
        <r>
          <rPr>
            <sz val="9"/>
            <color indexed="81"/>
            <rFont val="Tahoma"/>
            <family val="2"/>
          </rPr>
          <t xml:space="preserve">
20% corresponde a migrar una cuarta parte de los SQL Server encontrados en inventario inicial que fueran 2008 o inferiores.
</t>
        </r>
      </text>
    </comment>
    <comment ref="X33" authorId="0" shapeId="0">
      <text>
        <r>
          <rPr>
            <b/>
            <sz val="9"/>
            <color indexed="81"/>
            <rFont val="Tahoma"/>
            <family val="2"/>
          </rPr>
          <t>Autor:</t>
        </r>
        <r>
          <rPr>
            <sz val="9"/>
            <color indexed="81"/>
            <rFont val="Tahoma"/>
            <family val="2"/>
          </rPr>
          <t xml:space="preserve">
20% corresponde a migrar una cuarta parte de los SQL Server encontrados en inventario inicial que fueran 2008 o inferiores.
</t>
        </r>
      </text>
    </comment>
    <comment ref="N34" authorId="0" shapeId="0">
      <text>
        <r>
          <rPr>
            <b/>
            <sz val="9"/>
            <color indexed="81"/>
            <rFont val="Tahoma"/>
            <family val="2"/>
          </rPr>
          <t>entregables por mes</t>
        </r>
      </text>
    </comment>
    <comment ref="N35" authorId="0" shapeId="0">
      <text>
        <r>
          <rPr>
            <b/>
            <sz val="9"/>
            <color indexed="81"/>
            <rFont val="Tahoma"/>
            <family val="2"/>
          </rPr>
          <t>entregables por mes</t>
        </r>
      </text>
    </comment>
    <comment ref="N36" authorId="0" shapeId="0">
      <text>
        <r>
          <rPr>
            <b/>
            <sz val="9"/>
            <color indexed="81"/>
            <rFont val="Tahoma"/>
            <family val="2"/>
          </rPr>
          <t>entregables por mes</t>
        </r>
      </text>
    </comment>
    <comment ref="N37" authorId="0" shapeId="0">
      <text>
        <r>
          <rPr>
            <b/>
            <sz val="9"/>
            <color indexed="81"/>
            <rFont val="Tahoma"/>
            <family val="2"/>
          </rPr>
          <t>entregables por mes</t>
        </r>
      </text>
    </comment>
    <comment ref="N38" authorId="0" shapeId="0">
      <text>
        <r>
          <rPr>
            <b/>
            <sz val="9"/>
            <color indexed="81"/>
            <rFont val="Tahoma"/>
            <family val="2"/>
          </rPr>
          <t>entregables por mes</t>
        </r>
      </text>
    </comment>
    <comment ref="N39" authorId="0" shapeId="0">
      <text>
        <r>
          <rPr>
            <b/>
            <sz val="9"/>
            <color indexed="81"/>
            <rFont val="Tahoma"/>
            <family val="2"/>
          </rPr>
          <t>entregables por mes</t>
        </r>
      </text>
    </comment>
    <comment ref="N40" authorId="0" shapeId="0">
      <text>
        <r>
          <rPr>
            <b/>
            <sz val="9"/>
            <color indexed="81"/>
            <rFont val="Tahoma"/>
            <family val="2"/>
          </rPr>
          <t>entregables por mes</t>
        </r>
      </text>
    </comment>
    <comment ref="N41" authorId="0" shapeId="0">
      <text>
        <r>
          <rPr>
            <b/>
            <sz val="9"/>
            <color indexed="81"/>
            <rFont val="Tahoma"/>
            <family val="2"/>
          </rPr>
          <t>entregables por mes</t>
        </r>
      </text>
    </comment>
    <comment ref="N42" authorId="0" shapeId="0">
      <text>
        <r>
          <rPr>
            <b/>
            <sz val="9"/>
            <color indexed="81"/>
            <rFont val="Tahoma"/>
            <family val="2"/>
          </rPr>
          <t>entregables por mes</t>
        </r>
      </text>
    </comment>
    <comment ref="N43" authorId="0" shapeId="0">
      <text>
        <r>
          <rPr>
            <b/>
            <sz val="9"/>
            <color indexed="81"/>
            <rFont val="Tahoma"/>
            <family val="2"/>
          </rPr>
          <t>entregables por mes</t>
        </r>
      </text>
    </comment>
    <comment ref="N44" authorId="0" shapeId="0">
      <text>
        <r>
          <rPr>
            <b/>
            <sz val="9"/>
            <color indexed="81"/>
            <rFont val="Tahoma"/>
            <family val="2"/>
          </rPr>
          <t>entregables por mes</t>
        </r>
      </text>
    </comment>
    <comment ref="B56" authorId="0" shapeId="0">
      <text>
        <r>
          <rPr>
            <b/>
            <sz val="9"/>
            <color indexed="81"/>
            <rFont val="Tahoma"/>
            <family val="2"/>
          </rPr>
          <t>Indicador Estratégico</t>
        </r>
      </text>
    </comment>
    <comment ref="B57" authorId="0" shapeId="0">
      <text>
        <r>
          <rPr>
            <b/>
            <sz val="9"/>
            <color indexed="81"/>
            <rFont val="Tahoma"/>
            <family val="2"/>
          </rPr>
          <t>Indicador Estratégico</t>
        </r>
      </text>
    </comment>
    <comment ref="N57" authorId="0" shapeId="0">
      <text>
        <r>
          <rPr>
            <b/>
            <sz val="9"/>
            <color indexed="81"/>
            <rFont val="Tahoma"/>
            <family val="2"/>
          </rPr>
          <t>a que corresponde cada procentaje?</t>
        </r>
      </text>
    </comment>
    <comment ref="O57" authorId="0" shapeId="0">
      <text>
        <r>
          <rPr>
            <b/>
            <sz val="9"/>
            <color indexed="81"/>
            <rFont val="Tahoma"/>
            <family val="2"/>
          </rPr>
          <t>DETALLE:Continuacion de la implementacion del CORE 2019. Revision de estatus a esa fecha,Reuniones con el encargado de proyecto Cisco</t>
        </r>
      </text>
    </comment>
    <comment ref="P57" authorId="0" shapeId="0">
      <text>
        <r>
          <rPr>
            <b/>
            <sz val="9"/>
            <color indexed="81"/>
            <rFont val="Tahoma"/>
            <family val="2"/>
          </rPr>
          <t>Autor:</t>
        </r>
        <r>
          <rPr>
            <sz val="9"/>
            <color indexed="81"/>
            <rFont val="Tahoma"/>
            <family val="2"/>
          </rPr>
          <t xml:space="preserve">
Revision de las configuaraciones y funcionamientos del proyecto.</t>
        </r>
      </text>
    </comment>
    <comment ref="Q57" authorId="0" shapeId="0">
      <text>
        <r>
          <rPr>
            <b/>
            <sz val="9"/>
            <color indexed="81"/>
            <rFont val="Tahoma"/>
            <family val="2"/>
          </rPr>
          <t>Autor:</t>
        </r>
        <r>
          <rPr>
            <sz val="9"/>
            <color indexed="81"/>
            <rFont val="Tahoma"/>
            <family val="2"/>
          </rPr>
          <t xml:space="preserve">
Entrega y finalizacion del proyecto.</t>
        </r>
      </text>
    </comment>
    <comment ref="B58" authorId="0" shapeId="0">
      <text>
        <r>
          <rPr>
            <b/>
            <sz val="9"/>
            <color indexed="81"/>
            <rFont val="Tahoma"/>
            <family val="2"/>
          </rPr>
          <t>Indicador Estratégico</t>
        </r>
      </text>
    </comment>
    <comment ref="N58" authorId="0" shapeId="0">
      <text>
        <r>
          <rPr>
            <b/>
            <sz val="9"/>
            <color indexed="81"/>
            <rFont val="Tahoma"/>
            <family val="2"/>
          </rPr>
          <t>a que corresponde cada procentaje?</t>
        </r>
      </text>
    </comment>
    <comment ref="T58" authorId="0" shapeId="0">
      <text>
        <r>
          <rPr>
            <b/>
            <sz val="9"/>
            <color indexed="81"/>
            <rFont val="Tahoma"/>
            <family val="2"/>
          </rPr>
          <t xml:space="preserve">DETALLEProcesos iniciales : Levantamiento ,Inicio  Proceso de compras </t>
        </r>
      </text>
    </comment>
    <comment ref="U58" authorId="0" shapeId="0">
      <text>
        <r>
          <rPr>
            <b/>
            <sz val="9"/>
            <color indexed="81"/>
            <rFont val="Tahoma"/>
            <family val="2"/>
          </rPr>
          <t>DETALLEProcesos de compras y estatus procesos legal</t>
        </r>
      </text>
    </comment>
    <comment ref="V58" authorId="0" shapeId="0">
      <text>
        <r>
          <rPr>
            <b/>
            <sz val="9"/>
            <color indexed="81"/>
            <rFont val="Tahoma"/>
            <family val="2"/>
          </rPr>
          <t>DETALLEA:
Finalizzacion de Proceso de compras Adjudicacion y firma de contratos</t>
        </r>
      </text>
    </comment>
    <comment ref="W58" authorId="0" shapeId="0">
      <text>
        <r>
          <rPr>
            <b/>
            <sz val="9"/>
            <color indexed="81"/>
            <rFont val="Tahoma"/>
            <family val="2"/>
          </rPr>
          <t>DETALLE:
Inicio de implementeacion del proyecto</t>
        </r>
      </text>
    </comment>
    <comment ref="X58" authorId="0" shapeId="0">
      <text>
        <r>
          <rPr>
            <b/>
            <sz val="9"/>
            <color indexed="81"/>
            <rFont val="Tahoma"/>
            <family val="2"/>
          </rPr>
          <t>DETALLE Inicio de rutas para las instalaciones y configuaciones de las centrales en las priemras oficinas</t>
        </r>
      </text>
    </comment>
    <comment ref="Y58" authorId="0" shapeId="0">
      <text>
        <r>
          <rPr>
            <b/>
            <sz val="9"/>
            <color indexed="81"/>
            <rFont val="Tahoma"/>
            <family val="2"/>
          </rPr>
          <t xml:space="preserve">DETALLE:
Continuacion de las rutas segundo grupo de ofcinas a instalar centrales </t>
        </r>
      </text>
    </comment>
    <comment ref="Z58" authorId="0" shapeId="0">
      <text>
        <r>
          <rPr>
            <b/>
            <sz val="9"/>
            <color indexed="81"/>
            <rFont val="Tahoma"/>
            <family val="2"/>
          </rPr>
          <t>DETALLE:
Tercer grupo de oficinas a instalar las centarles , finalizacion y entrega del proyecto</t>
        </r>
      </text>
    </comment>
    <comment ref="B59" authorId="0" shapeId="0">
      <text>
        <r>
          <rPr>
            <b/>
            <sz val="9"/>
            <color indexed="81"/>
            <rFont val="Tahoma"/>
            <family val="2"/>
          </rPr>
          <t>Indicador Estratégico</t>
        </r>
      </text>
    </comment>
    <comment ref="B60" authorId="0" shapeId="0">
      <text>
        <r>
          <rPr>
            <b/>
            <sz val="9"/>
            <color indexed="81"/>
            <rFont val="Tahoma"/>
            <family val="2"/>
          </rPr>
          <t>Indicador Estratégico</t>
        </r>
      </text>
    </comment>
    <comment ref="N60" authorId="0" shapeId="0">
      <text>
        <r>
          <rPr>
            <b/>
            <sz val="9"/>
            <color indexed="81"/>
            <rFont val="Tahoma"/>
            <family val="2"/>
          </rPr>
          <t>a que corresponde cada procentaje?</t>
        </r>
      </text>
    </comment>
    <comment ref="O60" authorId="0" shapeId="0">
      <text>
        <r>
          <rPr>
            <b/>
            <sz val="9"/>
            <color indexed="81"/>
            <rFont val="Tahoma"/>
            <family val="2"/>
          </rPr>
          <t>Autor:
Fase 1 configurar servidore e instalacion de la paltaforma Zabbix</t>
        </r>
      </text>
    </comment>
    <comment ref="P60" authorId="0" shapeId="0">
      <text>
        <r>
          <rPr>
            <b/>
            <sz val="9"/>
            <color indexed="81"/>
            <rFont val="Tahoma"/>
            <family val="2"/>
          </rPr>
          <t>Autor:</t>
        </r>
        <r>
          <rPr>
            <sz val="9"/>
            <color indexed="81"/>
            <rFont val="Tahoma"/>
            <family val="2"/>
          </rPr>
          <t xml:space="preserve">
configurar las oficinas por sector</t>
        </r>
      </text>
    </comment>
    <comment ref="R60" authorId="0" shapeId="0">
      <text>
        <r>
          <rPr>
            <b/>
            <sz val="9"/>
            <color indexed="81"/>
            <rFont val="Tahoma"/>
            <family val="2"/>
          </rPr>
          <t>Autor:</t>
        </r>
        <r>
          <rPr>
            <sz val="9"/>
            <color indexed="81"/>
            <rFont val="Tahoma"/>
            <family val="2"/>
          </rPr>
          <t xml:space="preserve">
configrar funcionamiento del sistema de monitoreo</t>
        </r>
      </text>
    </comment>
    <comment ref="S60" authorId="0" shapeId="0">
      <text>
        <r>
          <rPr>
            <b/>
            <sz val="9"/>
            <color indexed="81"/>
            <rFont val="Tahoma"/>
            <family val="2"/>
          </rPr>
          <t>Autor:</t>
        </r>
        <r>
          <rPr>
            <sz val="9"/>
            <color indexed="81"/>
            <rFont val="Tahoma"/>
            <family val="2"/>
          </rPr>
          <t xml:space="preserve">
Finalizar con la implementacion y confirmar su funcionamiento</t>
        </r>
      </text>
    </comment>
    <comment ref="B61" authorId="0" shapeId="0">
      <text>
        <r>
          <rPr>
            <b/>
            <sz val="9"/>
            <color indexed="81"/>
            <rFont val="Tahoma"/>
            <family val="2"/>
          </rPr>
          <t>Indicador Estratégico</t>
        </r>
      </text>
    </comment>
    <comment ref="N61" authorId="0" shapeId="0">
      <text>
        <r>
          <rPr>
            <b/>
            <sz val="9"/>
            <color indexed="81"/>
            <rFont val="Tahoma"/>
            <family val="2"/>
          </rPr>
          <t>a que corresponde cada procentaje?Actualizaciones de los servidores de comunicaciones, se realizan según se van actualizando los logs y Backup</t>
        </r>
      </text>
    </comment>
    <comment ref="B62" authorId="0" shapeId="0">
      <text>
        <r>
          <rPr>
            <b/>
            <sz val="9"/>
            <color indexed="81"/>
            <rFont val="Tahoma"/>
            <family val="2"/>
          </rPr>
          <t>Indicador Estratégico</t>
        </r>
      </text>
    </comment>
    <comment ref="N62" authorId="0" shapeId="0">
      <text>
        <r>
          <rPr>
            <b/>
            <sz val="9"/>
            <color indexed="81"/>
            <rFont val="Tahoma"/>
            <family val="2"/>
          </rPr>
          <t>a que corresponde cada procentaje?Correponde alos levantaminetos de las ofcinas para las estandarizaciones a nivel de comunicaciones Tipo A</t>
        </r>
      </text>
    </comment>
    <comment ref="B63" authorId="0" shapeId="0">
      <text>
        <r>
          <rPr>
            <b/>
            <sz val="9"/>
            <color indexed="81"/>
            <rFont val="Tahoma"/>
            <family val="2"/>
          </rPr>
          <t>Indicador Estratégico</t>
        </r>
      </text>
    </comment>
    <comment ref="D63" authorId="0" shapeId="0">
      <text>
        <r>
          <rPr>
            <b/>
            <sz val="9"/>
            <color indexed="81"/>
            <rFont val="Tahoma"/>
            <family val="2"/>
          </rPr>
          <t>soporte Calidad y Procesos</t>
        </r>
      </text>
    </comment>
    <comment ref="B64" authorId="0" shapeId="0">
      <text>
        <r>
          <rPr>
            <b/>
            <sz val="9"/>
            <color indexed="81"/>
            <rFont val="Tahoma"/>
            <family val="2"/>
          </rPr>
          <t>Indicador Estratégico</t>
        </r>
      </text>
    </comment>
    <comment ref="N64" authorId="0" shapeId="0">
      <text>
        <r>
          <rPr>
            <b/>
            <sz val="9"/>
            <color indexed="81"/>
            <rFont val="Tahoma"/>
            <family val="2"/>
          </rPr>
          <t>a que corresponden los porcientos. Los primeros 5 meses corresponden a procesos de compras y legal, el resto implementacion.</t>
        </r>
      </text>
    </comment>
    <comment ref="B65" authorId="0" shapeId="0">
      <text>
        <r>
          <rPr>
            <b/>
            <sz val="9"/>
            <color indexed="81"/>
            <rFont val="Tahoma"/>
            <family val="2"/>
          </rPr>
          <t>Indicador Estratégico</t>
        </r>
      </text>
    </comment>
    <comment ref="B66" authorId="0" shapeId="0">
      <text>
        <r>
          <rPr>
            <b/>
            <sz val="9"/>
            <color indexed="81"/>
            <rFont val="Tahoma"/>
            <family val="2"/>
          </rPr>
          <t>Indicador Estratégico</t>
        </r>
      </text>
    </comment>
    <comment ref="N66" authorId="0" shapeId="0">
      <text>
        <r>
          <rPr>
            <b/>
            <sz val="12"/>
            <color indexed="81"/>
            <rFont val="Tahoma"/>
            <family val="2"/>
          </rPr>
          <t>a que corresponden los porcientos
1.Los 4 primeros meses corresponden a los procesos de compra :Asignacion ,terminos de referencias adjudicacion y contrato.
2. Los demas entraga de materiales e inicio de implementacion en cada localidad .
En caso de complicarce el proyecto se trabajaria un 75%2020 y un 25%2021</t>
        </r>
      </text>
    </comment>
    <comment ref="B67" authorId="0" shapeId="0">
      <text>
        <r>
          <rPr>
            <b/>
            <sz val="9"/>
            <color indexed="81"/>
            <rFont val="Tahoma"/>
            <family val="2"/>
          </rPr>
          <t>Indicador Estratégico</t>
        </r>
      </text>
    </comment>
    <comment ref="B68" authorId="0" shapeId="0">
      <text>
        <r>
          <rPr>
            <b/>
            <sz val="9"/>
            <color indexed="81"/>
            <rFont val="Tahoma"/>
            <family val="2"/>
          </rPr>
          <t>Indicador Estratégico</t>
        </r>
      </text>
    </comment>
    <comment ref="B69" authorId="0" shapeId="0">
      <text>
        <r>
          <rPr>
            <b/>
            <sz val="9"/>
            <color indexed="81"/>
            <rFont val="Tahoma"/>
            <family val="2"/>
          </rPr>
          <t>Indicador Estratégico</t>
        </r>
      </text>
    </comment>
    <comment ref="N69" authorId="0" shapeId="0">
      <text>
        <r>
          <rPr>
            <b/>
            <sz val="9"/>
            <color indexed="81"/>
            <rFont val="Tahoma"/>
            <family val="2"/>
          </rPr>
          <t>a</t>
        </r>
        <r>
          <rPr>
            <b/>
            <sz val="14"/>
            <color indexed="81"/>
            <rFont val="Tahoma"/>
            <family val="2"/>
          </rPr>
          <t xml:space="preserve"> que corresponden los porcientos. Estos porcientos corresponden a los avances de mejora a nivel de seguridad en la red de scada . Hallazgos encontrados enconjunto con el area de Seguridad y solucionados. </t>
        </r>
      </text>
    </comment>
    <comment ref="B70" authorId="0" shapeId="0">
      <text>
        <r>
          <rPr>
            <b/>
            <sz val="9"/>
            <color indexed="81"/>
            <rFont val="Tahoma"/>
            <family val="2"/>
          </rPr>
          <t>Indicador Estratégico</t>
        </r>
      </text>
    </comment>
    <comment ref="B71" authorId="0" shapeId="0">
      <text>
        <r>
          <rPr>
            <b/>
            <sz val="9"/>
            <color indexed="81"/>
            <rFont val="Tahoma"/>
            <family val="2"/>
          </rPr>
          <t>Indicador Estratégico</t>
        </r>
      </text>
    </comment>
    <comment ref="B72" authorId="0" shapeId="0">
      <text>
        <r>
          <rPr>
            <b/>
            <sz val="9"/>
            <color indexed="81"/>
            <rFont val="Tahoma"/>
            <family val="2"/>
          </rPr>
          <t>Indicador Estratégico</t>
        </r>
      </text>
    </comment>
    <comment ref="B73" authorId="0" shapeId="0">
      <text>
        <r>
          <rPr>
            <b/>
            <sz val="9"/>
            <color indexed="81"/>
            <rFont val="Tahoma"/>
            <family val="2"/>
          </rPr>
          <t>Indicador Estratégico</t>
        </r>
      </text>
    </comment>
    <comment ref="B74" authorId="0" shapeId="0">
      <text>
        <r>
          <rPr>
            <b/>
            <sz val="9"/>
            <color indexed="81"/>
            <rFont val="Tahoma"/>
            <family val="2"/>
          </rPr>
          <t>Indicador Estratégico</t>
        </r>
      </text>
    </comment>
    <comment ref="B75" authorId="0" shapeId="0">
      <text>
        <r>
          <rPr>
            <b/>
            <sz val="9"/>
            <color indexed="81"/>
            <rFont val="Tahoma"/>
            <family val="2"/>
          </rPr>
          <t>Indicador Estratégico</t>
        </r>
      </text>
    </comment>
    <comment ref="N75" authorId="0" shapeId="0">
      <text>
        <r>
          <rPr>
            <b/>
            <sz val="9"/>
            <color indexed="81"/>
            <rFont val="Tahoma"/>
            <family val="2"/>
          </rPr>
          <t>a que corresponden los porcientos:10% 20% 20%procesos inicales de  levantaminetos de los requerimientos a solicitud y demanda , procesos de compras: Asigancion , Pliegos de condiciones ,terminos de referencias adjudicacion y contrato. Los ultimos 3 meses  inicia  las implementaciones de salidas de data y electricas identificadas y las que surgan.</t>
        </r>
      </text>
    </comment>
    <comment ref="B76" authorId="0" shapeId="0">
      <text>
        <r>
          <rPr>
            <b/>
            <sz val="9"/>
            <color indexed="81"/>
            <rFont val="Tahoma"/>
            <family val="2"/>
          </rPr>
          <t>Indicador Estratégico</t>
        </r>
      </text>
    </comment>
    <comment ref="B77" authorId="0" shapeId="0">
      <text>
        <r>
          <rPr>
            <b/>
            <sz val="9"/>
            <color indexed="81"/>
            <rFont val="Tahoma"/>
            <family val="2"/>
          </rPr>
          <t>Indicador Estratégico</t>
        </r>
      </text>
    </comment>
    <comment ref="B78" authorId="0" shapeId="0">
      <text>
        <r>
          <rPr>
            <b/>
            <sz val="9"/>
            <color indexed="81"/>
            <rFont val="Tahoma"/>
            <family val="2"/>
          </rPr>
          <t>Indicador Estratégico</t>
        </r>
      </text>
    </comment>
    <comment ref="B79" authorId="0" shapeId="0">
      <text>
        <r>
          <rPr>
            <b/>
            <sz val="9"/>
            <color indexed="81"/>
            <rFont val="Tahoma"/>
            <family val="2"/>
          </rPr>
          <t>Indicador Estratégico</t>
        </r>
      </text>
    </comment>
    <comment ref="B80" authorId="0" shapeId="0">
      <text>
        <r>
          <rPr>
            <b/>
            <sz val="9"/>
            <color indexed="81"/>
            <rFont val="Tahoma"/>
            <family val="2"/>
          </rPr>
          <t>Indicador Estratégico</t>
        </r>
      </text>
    </comment>
    <comment ref="Q84" authorId="0" shapeId="0">
      <text>
        <r>
          <rPr>
            <b/>
            <sz val="9"/>
            <color indexed="81"/>
            <rFont val="Tahoma"/>
            <family val="2"/>
          </rPr>
          <t>Detalle</t>
        </r>
      </text>
    </comment>
    <comment ref="T84" authorId="0" shapeId="0">
      <text>
        <r>
          <rPr>
            <b/>
            <sz val="9"/>
            <color indexed="81"/>
            <rFont val="Tahoma"/>
            <family val="2"/>
          </rPr>
          <t>Detalle</t>
        </r>
      </text>
    </comment>
    <comment ref="W84" authorId="0" shapeId="0">
      <text>
        <r>
          <rPr>
            <b/>
            <sz val="9"/>
            <color indexed="81"/>
            <rFont val="Tahoma"/>
            <family val="2"/>
          </rPr>
          <t>Detalle</t>
        </r>
      </text>
    </comment>
    <comment ref="Z84" authorId="0" shapeId="0">
      <text>
        <r>
          <rPr>
            <b/>
            <sz val="9"/>
            <color indexed="81"/>
            <rFont val="Tahoma"/>
            <family val="2"/>
          </rPr>
          <t>Detalle</t>
        </r>
      </text>
    </comment>
    <comment ref="T99" authorId="0" shapeId="0">
      <text>
        <r>
          <rPr>
            <b/>
            <sz val="9"/>
            <color indexed="81"/>
            <rFont val="Tahoma"/>
            <family val="2"/>
          </rPr>
          <t>Autor:</t>
        </r>
        <r>
          <rPr>
            <sz val="9"/>
            <color indexed="81"/>
            <rFont val="Tahoma"/>
            <family val="2"/>
          </rPr>
          <t xml:space="preserve">
1- diseño
2- prueba</t>
        </r>
      </text>
    </comment>
  </commentList>
</comments>
</file>

<file path=xl/comments2.xml><?xml version="1.0" encoding="utf-8"?>
<comments xmlns="http://schemas.openxmlformats.org/spreadsheetml/2006/main">
  <authors>
    <author>Autor</author>
  </authors>
  <commentList>
    <comment ref="M6" authorId="0" shapeId="0">
      <text>
        <r>
          <rPr>
            <b/>
            <sz val="12"/>
            <color indexed="81"/>
            <rFont val="Tahoma"/>
            <family val="2"/>
          </rPr>
          <t>Si
No</t>
        </r>
      </text>
    </comment>
    <comment ref="AP6" authorId="0" shapeId="0">
      <text>
        <r>
          <rPr>
            <b/>
            <sz val="11"/>
            <color indexed="81"/>
            <rFont val="Tahoma"/>
            <family val="2"/>
          </rPr>
          <t>Informes
Correos Electrónicos
Documentos
Aplicación
Contratos
Formularios
Fotos
Listados de Asistencia</t>
        </r>
        <r>
          <rPr>
            <sz val="10"/>
            <color indexed="81"/>
            <rFont val="Tahoma"/>
            <family val="2"/>
          </rPr>
          <t xml:space="preserve">
</t>
        </r>
      </text>
    </comment>
  </commentList>
</comments>
</file>

<file path=xl/comments3.xml><?xml version="1.0" encoding="utf-8"?>
<comments xmlns="http://schemas.openxmlformats.org/spreadsheetml/2006/main">
  <authors>
    <author>Autor</author>
  </authors>
  <commentList>
    <comment ref="G5" authorId="0" shapeId="0">
      <text>
        <r>
          <rPr>
            <b/>
            <sz val="14"/>
            <color indexed="81"/>
            <rFont val="Tahoma"/>
            <family val="2"/>
          </rPr>
          <t>1-3</t>
        </r>
      </text>
    </comment>
    <comment ref="K5" authorId="0" shapeId="0">
      <text>
        <r>
          <rPr>
            <b/>
            <sz val="12"/>
            <color indexed="81"/>
            <rFont val="Tahoma"/>
            <family val="2"/>
          </rPr>
          <t>1.Más es más
2.Menos es más</t>
        </r>
      </text>
    </comment>
    <comment ref="L5" authorId="0" shapeId="0">
      <text>
        <r>
          <rPr>
            <b/>
            <sz val="12"/>
            <color indexed="81"/>
            <rFont val="Tahoma"/>
            <family val="2"/>
          </rPr>
          <t>1. Acumulado
2. Puntual</t>
        </r>
      </text>
    </comment>
    <comment ref="M5" authorId="0" shapeId="0">
      <text>
        <r>
          <rPr>
            <b/>
            <sz val="12"/>
            <color indexed="81"/>
            <rFont val="Tahoma"/>
            <family val="2"/>
          </rPr>
          <t>Si
No</t>
        </r>
      </text>
    </comment>
    <comment ref="AP5" authorId="0" shapeId="0">
      <text>
        <r>
          <rPr>
            <b/>
            <sz val="11"/>
            <color indexed="81"/>
            <rFont val="Tahoma"/>
            <family val="2"/>
          </rPr>
          <t>Informes
Correos Electrónicos
Documentos
Aplicación
Contratos
Formularios
Fotos
Listados de Asistencia</t>
        </r>
        <r>
          <rPr>
            <sz val="10"/>
            <color indexed="81"/>
            <rFont val="Tahoma"/>
            <family val="2"/>
          </rPr>
          <t xml:space="preserve">
</t>
        </r>
      </text>
    </comment>
    <comment ref="O7" authorId="0" shapeId="0">
      <text>
        <r>
          <rPr>
            <b/>
            <sz val="9"/>
            <color indexed="81"/>
            <rFont val="Tahoma"/>
            <family val="2"/>
          </rPr>
          <t xml:space="preserve">Autor:
</t>
        </r>
      </text>
    </comment>
    <comment ref="P7" authorId="0" shapeId="0">
      <text>
        <r>
          <rPr>
            <b/>
            <sz val="9"/>
            <color indexed="81"/>
            <rFont val="Tahoma"/>
            <family val="2"/>
          </rPr>
          <t xml:space="preserve">Autor:
</t>
        </r>
      </text>
    </comment>
  </commentList>
</comments>
</file>

<file path=xl/comments4.xml><?xml version="1.0" encoding="utf-8"?>
<comments xmlns="http://schemas.openxmlformats.org/spreadsheetml/2006/main">
  <authors>
    <author>Autor</author>
  </authors>
  <commentList>
    <comment ref="G6" authorId="0" shapeId="0">
      <text>
        <r>
          <rPr>
            <b/>
            <sz val="14"/>
            <color indexed="81"/>
            <rFont val="Tahoma"/>
            <family val="2"/>
          </rPr>
          <t>1-3</t>
        </r>
      </text>
    </comment>
    <comment ref="D8" authorId="0" shapeId="0">
      <text>
        <r>
          <rPr>
            <b/>
            <sz val="18"/>
            <color indexed="81"/>
            <rFont val="Tahoma"/>
            <family val="2"/>
          </rPr>
          <t>Coordinación con el POA de Catherine Rodriguez, Cobranza.</t>
        </r>
      </text>
    </comment>
    <comment ref="D11" authorId="0" shapeId="0">
      <text>
        <r>
          <rPr>
            <b/>
            <sz val="12"/>
            <color indexed="81"/>
            <rFont val="Tahoma"/>
            <family val="2"/>
          </rPr>
          <t>Cronograma de lo que representa cada porcentaje de avance.</t>
        </r>
      </text>
    </comment>
    <comment ref="Q11" authorId="0" shapeId="0">
      <text>
        <r>
          <rPr>
            <sz val="11"/>
            <color theme="1"/>
            <rFont val="Calibri"/>
            <family val="2"/>
            <scheme val="minor"/>
          </rPr>
          <t xml:space="preserve">
Comentario:
    Recepción de los materiales POP de la campaña</t>
        </r>
      </text>
    </comment>
    <comment ref="R11" authorId="0" shapeId="0">
      <text>
        <r>
          <rPr>
            <sz val="11"/>
            <color theme="1"/>
            <rFont val="Calibri"/>
            <family val="2"/>
            <scheme val="minor"/>
          </rPr>
          <t xml:space="preserve">
Comentario:
    Publicación bases legales,  rueda de prensa para dar a conocer la campaña</t>
        </r>
      </text>
    </comment>
    <comment ref="S11" authorId="0" shapeId="0">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Primer sorteo de la campaña</t>
        </r>
      </text>
    </comment>
    <comment ref="T11" authorId="0" shapeId="0">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Entrega de premios</t>
        </r>
      </text>
    </comment>
    <comment ref="U11" authorId="0" shapeId="0">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Segundo sorteo de la campaña</t>
        </r>
      </text>
    </comment>
    <comment ref="V11" authorId="0" shapeId="0">
      <text>
        <r>
          <rPr>
            <sz val="11"/>
            <color theme="1"/>
            <rFont val="Calibri"/>
            <family val="2"/>
            <scheme val="minor"/>
          </rPr>
          <t xml:space="preserve">
Comentario:
    Conclusión de entrega de premios</t>
        </r>
      </text>
    </comment>
    <comment ref="O12" authorId="0" shapeId="0">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Colocación de los tips de concienciación en los medios contratados y los medios digitales</t>
        </r>
      </text>
    </comment>
    <comment ref="P12" authorId="0" shapeId="0">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Colocación de los tips de concienciación en los medios contratados y los medios digitales</t>
        </r>
      </text>
    </comment>
    <comment ref="Q12" authorId="0" shapeId="0">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 Gestiones para elaboración del video ( voz en off , software de animación )  - para el video de animación libro de colorear</t>
        </r>
      </text>
    </comment>
    <comment ref="R12" authorId="0" shapeId="0">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Gestiones para elaboración del video - animación libro de colorear</t>
        </r>
      </text>
    </comment>
    <comment ref="U12" authorId="0" shapeId="0">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Entrega de libros de colorear a niños ( junto a la entrega de utiles escolares de RRSS )</t>
        </r>
      </text>
    </comment>
    <comment ref="V12" authorId="0" shapeId="0">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Charlas en coordinación con Gestión Social a niños de escueslas donde se le mostrara el video animado del libro de colorear y se entregaran ejemplares de los mismos</t>
        </r>
      </text>
    </comment>
    <comment ref="W12" authorId="0" shapeId="0">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Charlas en coordinación con Gestión Social a niños de escueslas donde se le mostrara el video animado del libro de colorear y se entregaran ejemplares de los mismos</t>
        </r>
      </text>
    </comment>
    <comment ref="X12" authorId="0" shapeId="0">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Completar las charlas de concienciación</t>
        </r>
      </text>
    </comment>
    <comment ref="S15" authorId="0" shapeId="0">
      <text>
        <r>
          <rPr>
            <b/>
            <sz val="9"/>
            <color indexed="81"/>
            <rFont val="Tahoma"/>
            <family val="2"/>
          </rPr>
          <t>Autor:</t>
        </r>
        <r>
          <rPr>
            <sz val="9"/>
            <color indexed="81"/>
            <rFont val="Tahoma"/>
            <family val="2"/>
          </rPr>
          <t xml:space="preserve">
fue movida en abril</t>
        </r>
      </text>
    </comment>
    <comment ref="AT15" authorId="0" shapeId="0">
      <text>
        <r>
          <rPr>
            <b/>
            <sz val="9"/>
            <color indexed="81"/>
            <rFont val="Tahoma"/>
            <family val="2"/>
          </rPr>
          <t>Autor:</t>
        </r>
        <r>
          <rPr>
            <sz val="9"/>
            <color indexed="81"/>
            <rFont val="Tahoma"/>
            <family val="2"/>
          </rPr>
          <t xml:space="preserve">
GERENCIA COMERCIAL SECTORES</t>
        </r>
      </text>
    </comment>
    <comment ref="O18" authorId="0" shapeId="0">
      <text>
        <r>
          <rPr>
            <b/>
            <sz val="11"/>
            <color indexed="81"/>
            <rFont val="Tahoma"/>
            <family val="2"/>
          </rPr>
          <t>Autor:</t>
        </r>
        <r>
          <rPr>
            <sz val="11"/>
            <color indexed="81"/>
            <rFont val="Tahoma"/>
            <family val="2"/>
          </rPr>
          <t xml:space="preserve">
Envio de requerimiento a Compras</t>
        </r>
      </text>
    </comment>
    <comment ref="P18" authorId="0" shapeId="0">
      <text>
        <r>
          <rPr>
            <b/>
            <sz val="11"/>
            <color indexed="81"/>
            <rFont val="Tahoma"/>
            <family val="2"/>
          </rPr>
          <t>Autor:</t>
        </r>
        <r>
          <rPr>
            <sz val="11"/>
            <color indexed="81"/>
            <rFont val="Tahoma"/>
            <family val="2"/>
          </rPr>
          <t xml:space="preserve">
Seguimiento proceso compras</t>
        </r>
      </text>
    </comment>
    <comment ref="Q18" authorId="0" shapeId="0">
      <text>
        <r>
          <rPr>
            <b/>
            <sz val="12"/>
            <color indexed="81"/>
            <rFont val="Tahoma"/>
            <family val="2"/>
          </rPr>
          <t>Autor:</t>
        </r>
        <r>
          <rPr>
            <sz val="12"/>
            <color indexed="81"/>
            <rFont val="Tahoma"/>
            <family val="2"/>
          </rPr>
          <t xml:space="preserve">
Seguimiento proceso compras</t>
        </r>
      </text>
    </comment>
    <comment ref="R18" authorId="0" shapeId="0">
      <text>
        <r>
          <rPr>
            <b/>
            <sz val="11"/>
            <color indexed="81"/>
            <rFont val="Tahoma"/>
            <family val="2"/>
          </rPr>
          <t>Autor:</t>
        </r>
        <r>
          <rPr>
            <sz val="11"/>
            <color indexed="81"/>
            <rFont val="Tahoma"/>
            <family val="2"/>
          </rPr>
          <t xml:space="preserve">
Seguimiento proceso de compras</t>
        </r>
      </text>
    </comment>
    <comment ref="S18" authorId="0" shapeId="0">
      <text>
        <r>
          <rPr>
            <b/>
            <sz val="14"/>
            <color indexed="81"/>
            <rFont val="Tahoma"/>
            <family val="2"/>
          </rPr>
          <t>Autor:</t>
        </r>
        <r>
          <rPr>
            <sz val="14"/>
            <color indexed="81"/>
            <rFont val="Tahoma"/>
            <family val="2"/>
          </rPr>
          <t xml:space="preserve">
Inicio de aplicación de la encuesta
</t>
        </r>
      </text>
    </comment>
    <comment ref="T18" authorId="0" shapeId="0">
      <text>
        <r>
          <rPr>
            <b/>
            <sz val="11"/>
            <color indexed="81"/>
            <rFont val="Tahoma"/>
            <family val="2"/>
          </rPr>
          <t xml:space="preserve">Yina Maria Rodríguez
</t>
        </r>
        <r>
          <rPr>
            <sz val="11"/>
            <color indexed="81"/>
            <rFont val="Tahoma"/>
            <family val="2"/>
          </rPr>
          <t>Seguimiento proceso de aplicación de la encuesta.            Enviar reporte del personal evaluado.</t>
        </r>
      </text>
    </comment>
    <comment ref="U18" authorId="0" shapeId="0">
      <text>
        <r>
          <rPr>
            <b/>
            <sz val="12"/>
            <color indexed="81"/>
            <rFont val="Tahoma"/>
            <family val="2"/>
          </rPr>
          <t>Autor:</t>
        </r>
        <r>
          <rPr>
            <sz val="12"/>
            <color indexed="81"/>
            <rFont val="Tahoma"/>
            <family val="2"/>
          </rPr>
          <t xml:space="preserve">
Completado la aplicación de la encuesta.  Envio de base de dato del suplidor.                                    Enviar reporte del personal evaluado</t>
        </r>
      </text>
    </comment>
    <comment ref="V18" authorId="0" shapeId="0">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Recibir del suplidor la base de dato final. Enviar reporte del personal que fue evaluado</t>
        </r>
      </text>
    </comment>
    <comment ref="E20" authorId="0" shapeId="0">
      <text>
        <r>
          <rPr>
            <b/>
            <sz val="14"/>
            <color indexed="81"/>
            <rFont val="Tahoma"/>
            <family val="2"/>
          </rPr>
          <t>De realizarse para el proximo año de la misma manera que se ha desarrollado este año, hay que indicar a GGHH que considere la contratación del personal y a TI que considere los equipos que se requieran desde sus presupuestos</t>
        </r>
      </text>
    </comment>
    <comment ref="V20" authorId="0" shapeId="0">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Tener aplicado las evaluaciones completas del 50% del personal aplicable. Sin considerar el personal que estan de vacacione o licencia por largo periodo</t>
        </r>
      </text>
    </comment>
    <comment ref="W20" authorId="0" shapeId="0">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Tener completado el 40% adicional a lo alcanzado en el mes anterior del personal aplicable.  En este mes se debe tener un total logrado de 90% del personal aplicable.                                Sin considerar el personal que estan de vacacione o licencia por largo periodo</t>
        </r>
      </text>
    </comment>
    <comment ref="X20" authorId="0" shapeId="0">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Haber completado el 10% restante del personal aplicable.  Sin considerar el personal que tiene licencia y de vacaciones.</t>
        </r>
      </text>
    </comment>
    <comment ref="N23" authorId="0" shapeId="0">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Una sola jornada en de salud en Abril</t>
        </r>
      </text>
    </comment>
    <comment ref="R31" authorId="0" shapeId="0">
      <text>
        <r>
          <rPr>
            <b/>
            <sz val="9"/>
            <color indexed="81"/>
            <rFont val="Tahoma"/>
            <family val="2"/>
          </rPr>
          <t xml:space="preserve">Maestría de Ceremonia:
 </t>
        </r>
        <r>
          <rPr>
            <sz val="9"/>
            <color indexed="81"/>
            <rFont val="Tahoma"/>
            <family val="2"/>
          </rPr>
          <t>- Actividad con comunicadores.
* Rueda de prensa inicio de campaña Actualizate y Gana</t>
        </r>
      </text>
    </comment>
    <comment ref="T31" authorId="0" shapeId="0">
      <text>
        <r>
          <rPr>
            <b/>
            <sz val="9"/>
            <color indexed="81"/>
            <rFont val="Tahoma"/>
            <family val="2"/>
          </rPr>
          <t xml:space="preserve">MAESTRIA DE CEREMONIA
</t>
        </r>
        <r>
          <rPr>
            <sz val="9"/>
            <color indexed="81"/>
            <rFont val="Tahoma"/>
            <family val="2"/>
          </rPr>
          <t xml:space="preserve">
* Jornada de limpieza de playas o rios
</t>
        </r>
      </text>
    </comment>
    <comment ref="U31" authorId="0" shapeId="0">
      <text>
        <r>
          <rPr>
            <b/>
            <sz val="14"/>
            <color indexed="81"/>
            <rFont val="Tahoma"/>
            <family val="2"/>
          </rPr>
          <t xml:space="preserve">MAESTRIA DE CEREMONIA
</t>
        </r>
        <r>
          <rPr>
            <sz val="14"/>
            <color indexed="81"/>
            <rFont val="Tahoma"/>
            <family val="2"/>
          </rPr>
          <t xml:space="preserve">* Entrega de útiles escolares.
</t>
        </r>
      </text>
    </comment>
    <comment ref="V31" authorId="0" shapeId="0">
      <text>
        <r>
          <rPr>
            <b/>
            <sz val="9"/>
            <color indexed="81"/>
            <rFont val="Tahoma"/>
            <family val="2"/>
          </rPr>
          <t xml:space="preserve">MAESTRIA DE CEREMONIA
</t>
        </r>
        <r>
          <rPr>
            <sz val="9"/>
            <color indexed="81"/>
            <rFont val="Tahoma"/>
            <family val="2"/>
          </rPr>
          <t>* Entrega de útiles escolares</t>
        </r>
      </text>
    </comment>
    <comment ref="W31" authorId="0" shapeId="0">
      <text>
        <r>
          <rPr>
            <b/>
            <sz val="9"/>
            <color indexed="81"/>
            <rFont val="Tahoma"/>
            <family val="2"/>
          </rPr>
          <t xml:space="preserve">MAESTRIA DE CEREMONIA
</t>
        </r>
        <r>
          <rPr>
            <sz val="9"/>
            <color indexed="81"/>
            <rFont val="Tahoma"/>
            <family val="2"/>
          </rPr>
          <t xml:space="preserve">* Jornada de limpieza de playas o rios
</t>
        </r>
      </text>
    </comment>
    <comment ref="X31" authorId="0" shapeId="0">
      <text>
        <r>
          <rPr>
            <b/>
            <sz val="9"/>
            <color indexed="81"/>
            <rFont val="Tahoma"/>
            <family val="2"/>
          </rPr>
          <t>MAESTRIA DE CEREMONIA</t>
        </r>
        <r>
          <rPr>
            <sz val="9"/>
            <color indexed="81"/>
            <rFont val="Tahoma"/>
            <family val="2"/>
          </rPr>
          <t xml:space="preserve">
* Jornada de reforestación
</t>
        </r>
      </text>
    </comment>
    <comment ref="Z31" authorId="0" shapeId="0">
      <text>
        <r>
          <rPr>
            <b/>
            <sz val="9"/>
            <color indexed="81"/>
            <rFont val="Tahoma"/>
            <family val="2"/>
          </rPr>
          <t>Maestría de Ceremonia:
- Fiesta Navidad 2020.</t>
        </r>
      </text>
    </comment>
    <comment ref="E32" authorId="0" shapeId="0">
      <text>
        <r>
          <rPr>
            <b/>
            <sz val="12"/>
            <color indexed="81"/>
            <rFont val="Tahoma"/>
            <family val="2"/>
          </rPr>
          <t>la contratación y colocación en medios esta cargado al presupuesto del AGG</t>
        </r>
      </text>
    </comment>
    <comment ref="R34" authorId="0" shapeId="0">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Bases legales campaña 
Actualizate y Gana</t>
        </r>
      </text>
    </comment>
    <comment ref="S34" authorId="0" shapeId="0">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Campaña actualizate y gana - primer sorteo</t>
        </r>
      </text>
    </comment>
    <comment ref="U34" authorId="0" shapeId="0">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Campaña actualizate y gana - segundo sorteo</t>
        </r>
      </text>
    </comment>
    <comment ref="R36" authorId="0" shapeId="0">
      <text>
        <r>
          <rPr>
            <b/>
            <sz val="9"/>
            <color indexed="81"/>
            <rFont val="Tahoma"/>
            <family val="2"/>
          </rPr>
          <t xml:space="preserve">NOTA DE PRENSA
</t>
        </r>
        <r>
          <rPr>
            <sz val="9"/>
            <color indexed="81"/>
            <rFont val="Tahoma"/>
            <family val="2"/>
          </rPr>
          <t>* Jornada de Salud
* Inicio campaña Actualizate y Gana</t>
        </r>
      </text>
    </comment>
    <comment ref="S36" authorId="0" shapeId="0">
      <text>
        <r>
          <rPr>
            <b/>
            <sz val="9"/>
            <color indexed="81"/>
            <rFont val="Tahoma"/>
            <family val="2"/>
          </rPr>
          <t xml:space="preserve">* NOTAS DE PRENSA 
</t>
        </r>
        <r>
          <rPr>
            <sz val="9"/>
            <color indexed="81"/>
            <rFont val="Tahoma"/>
            <family val="2"/>
          </rPr>
          <t xml:space="preserve">
* Primer sorteo campaña Actualizate y Gana
</t>
        </r>
      </text>
    </comment>
    <comment ref="T36" authorId="0" shapeId="0">
      <text>
        <r>
          <rPr>
            <b/>
            <sz val="9"/>
            <color indexed="81"/>
            <rFont val="Tahoma"/>
            <family val="2"/>
          </rPr>
          <t xml:space="preserve">* NOTAS DE PRENSA 
</t>
        </r>
        <r>
          <rPr>
            <sz val="9"/>
            <color indexed="81"/>
            <rFont val="Tahoma"/>
            <family val="2"/>
          </rPr>
          <t xml:space="preserve">* Limpieza de Playas o Rios.
</t>
        </r>
      </text>
    </comment>
    <comment ref="U36" authorId="0" shapeId="0">
      <text>
        <r>
          <rPr>
            <b/>
            <sz val="9"/>
            <color indexed="81"/>
            <rFont val="Tahoma"/>
            <family val="2"/>
          </rPr>
          <t xml:space="preserve">* NOTAS DE PRENSA 
</t>
        </r>
        <r>
          <rPr>
            <sz val="9"/>
            <color indexed="81"/>
            <rFont val="Tahoma"/>
            <family val="2"/>
          </rPr>
          <t xml:space="preserve">
* Segundo sorteo campaña Actualizate y Gana
</t>
        </r>
      </text>
    </comment>
    <comment ref="V36" authorId="0" shapeId="0">
      <text>
        <r>
          <rPr>
            <b/>
            <sz val="9"/>
            <color indexed="81"/>
            <rFont val="Tahoma"/>
            <family val="2"/>
          </rPr>
          <t xml:space="preserve">NOTA DE PRENSA
</t>
        </r>
        <r>
          <rPr>
            <sz val="9"/>
            <color indexed="81"/>
            <rFont val="Tahoma"/>
            <family val="2"/>
          </rPr>
          <t xml:space="preserve">* Misa aniversario Edenorte
* Entrega de útiles escolares
</t>
        </r>
      </text>
    </comment>
    <comment ref="W36" authorId="0" shapeId="0">
      <text>
        <r>
          <rPr>
            <b/>
            <sz val="9"/>
            <color indexed="81"/>
            <rFont val="Tahoma"/>
            <family val="2"/>
          </rPr>
          <t xml:space="preserve">NOTA DE PRENSA
</t>
        </r>
        <r>
          <rPr>
            <sz val="9"/>
            <color indexed="81"/>
            <rFont val="Tahoma"/>
            <family val="2"/>
          </rPr>
          <t>* Limpieza de Playas o Ríos.</t>
        </r>
      </text>
    </comment>
    <comment ref="X36" authorId="0" shapeId="0">
      <text>
        <r>
          <rPr>
            <b/>
            <sz val="9"/>
            <color indexed="81"/>
            <rFont val="Tahoma"/>
            <family val="2"/>
          </rPr>
          <t xml:space="preserve">NOTA DE PRENSA
</t>
        </r>
        <r>
          <rPr>
            <sz val="9"/>
            <color indexed="81"/>
            <rFont val="Tahoma"/>
            <family val="2"/>
          </rPr>
          <t xml:space="preserve">* Jornada de Reforestación.
</t>
        </r>
      </text>
    </comment>
    <comment ref="Z39" authorId="0" shapeId="0">
      <text>
        <r>
          <rPr>
            <b/>
            <sz val="9"/>
            <color indexed="81"/>
            <rFont val="Tahoma"/>
            <family val="2"/>
          </rPr>
          <t>Autor:</t>
        </r>
        <r>
          <rPr>
            <sz val="9"/>
            <color indexed="81"/>
            <rFont val="Tahoma"/>
            <family val="2"/>
          </rPr>
          <t xml:space="preserve">
Detalles a comunicadores y periodistas ( vino personalizados )               Llegar con aguinaldo
</t>
        </r>
      </text>
    </comment>
    <comment ref="Q40" authorId="0" shapeId="0">
      <text>
        <r>
          <rPr>
            <b/>
            <sz val="9"/>
            <color indexed="81"/>
            <rFont val="Tahoma"/>
            <family val="2"/>
          </rPr>
          <t>Autor:</t>
        </r>
        <r>
          <rPr>
            <sz val="9"/>
            <color indexed="81"/>
            <rFont val="Tahoma"/>
            <family val="2"/>
          </rPr>
          <t xml:space="preserve">
Tarjeta por el dia de la mujer</t>
        </r>
      </text>
    </comment>
    <comment ref="R40" authorId="0" shapeId="0">
      <text>
        <r>
          <rPr>
            <b/>
            <sz val="9"/>
            <color indexed="81"/>
            <rFont val="Tahoma"/>
            <family val="2"/>
          </rPr>
          <t>Día Nacional del Periodista.
Día Nacional del Locutor.</t>
        </r>
      </text>
    </comment>
    <comment ref="Z40" authorId="0" shapeId="0">
      <text>
        <r>
          <rPr>
            <b/>
            <sz val="9"/>
            <color indexed="81"/>
            <rFont val="Tahoma"/>
            <family val="2"/>
          </rPr>
          <t>Navidad.
Año Nuevo.</t>
        </r>
      </text>
    </comment>
    <comment ref="R42" authorId="0" shapeId="0">
      <text>
        <r>
          <rPr>
            <b/>
            <sz val="9"/>
            <color indexed="81"/>
            <rFont val="Tahoma"/>
            <family val="2"/>
          </rPr>
          <t>Autor:
El Caribe</t>
        </r>
      </text>
    </comment>
    <comment ref="S42" authorId="0" shapeId="0">
      <text>
        <r>
          <rPr>
            <b/>
            <sz val="9"/>
            <color indexed="81"/>
            <rFont val="Tahoma"/>
            <family val="2"/>
          </rPr>
          <t>Autor:</t>
        </r>
        <r>
          <rPr>
            <sz val="9"/>
            <color indexed="81"/>
            <rFont val="Tahoma"/>
            <family val="2"/>
          </rPr>
          <t xml:space="preserve">
Diario Libre y Nuevo Diario</t>
        </r>
      </text>
    </comment>
    <comment ref="V42" authorId="0" shapeId="0">
      <text>
        <r>
          <rPr>
            <b/>
            <sz val="9"/>
            <color indexed="81"/>
            <rFont val="Tahoma"/>
            <family val="2"/>
          </rPr>
          <t>Autor:</t>
        </r>
        <r>
          <rPr>
            <sz val="9"/>
            <color indexed="81"/>
            <rFont val="Tahoma"/>
            <family val="2"/>
          </rPr>
          <t xml:space="preserve">
Listin Diario y El Hoy</t>
        </r>
      </text>
    </comment>
    <comment ref="W42" authorId="0" shapeId="0">
      <text>
        <r>
          <rPr>
            <b/>
            <sz val="9"/>
            <color indexed="81"/>
            <rFont val="Tahoma"/>
            <family val="2"/>
          </rPr>
          <t>Autor:</t>
        </r>
        <r>
          <rPr>
            <sz val="9"/>
            <color indexed="81"/>
            <rFont val="Tahoma"/>
            <family val="2"/>
          </rPr>
          <t xml:space="preserve">
El Nacional</t>
        </r>
      </text>
    </comment>
    <comment ref="X42" authorId="0" shapeId="0">
      <text>
        <r>
          <rPr>
            <sz val="11"/>
            <color theme="1"/>
            <rFont val="Calibri"/>
            <family val="2"/>
            <scheme val="minor"/>
          </rPr>
          <t>[
    Aniversario de La Vega News.</t>
        </r>
      </text>
    </comment>
    <comment ref="Y42" authorId="0" shapeId="0">
      <text>
        <r>
          <rPr>
            <b/>
            <sz val="9"/>
            <color indexed="81"/>
            <rFont val="Tahoma"/>
            <family val="2"/>
          </rPr>
          <t>Autor:</t>
        </r>
        <r>
          <rPr>
            <sz val="9"/>
            <color indexed="81"/>
            <rFont val="Tahoma"/>
            <family val="2"/>
          </rPr>
          <t xml:space="preserve">
La Información.
Periódico El Jaya.</t>
        </r>
      </text>
    </comment>
    <comment ref="AU50" authorId="0" shapeId="0">
      <text>
        <r>
          <rPr>
            <b/>
            <sz val="11"/>
            <color indexed="81"/>
            <rFont val="Tahoma"/>
            <family val="2"/>
          </rPr>
          <t>Autor:</t>
        </r>
        <r>
          <rPr>
            <sz val="11"/>
            <color indexed="81"/>
            <rFont val="Tahoma"/>
            <family val="2"/>
          </rPr>
          <t xml:space="preserve">
Adicional requerimos el soporte de Distribución</t>
        </r>
      </text>
    </comment>
    <comment ref="AU52" authorId="0" shapeId="0">
      <text>
        <r>
          <rPr>
            <b/>
            <sz val="9"/>
            <color indexed="81"/>
            <rFont val="Tahoma"/>
            <family val="2"/>
          </rPr>
          <t>Autor:</t>
        </r>
        <r>
          <rPr>
            <sz val="9"/>
            <color indexed="81"/>
            <rFont val="Tahoma"/>
            <family val="2"/>
          </rPr>
          <t xml:space="preserve">
LIBRE ACCESO A LA INFORMACION</t>
        </r>
      </text>
    </comment>
    <comment ref="N54" authorId="0" shapeId="0">
      <text>
        <r>
          <rPr>
            <b/>
            <sz val="14"/>
            <color indexed="81"/>
            <rFont val="Tahoma"/>
            <family val="2"/>
          </rPr>
          <t>No estará incluido el soporte video Jornada de Salud GSSO. 24 videos contemplados</t>
        </r>
      </text>
    </comment>
    <comment ref="O54" authorId="0" shapeId="0">
      <text>
        <r>
          <rPr>
            <b/>
            <sz val="9"/>
            <color indexed="81"/>
            <rFont val="Tahoma"/>
            <family val="2"/>
          </rPr>
          <t>Autor:</t>
        </r>
        <r>
          <rPr>
            <sz val="9"/>
            <color indexed="81"/>
            <rFont val="Tahoma"/>
            <family val="2"/>
          </rPr>
          <t xml:space="preserve">
</t>
        </r>
        <r>
          <rPr>
            <sz val="12"/>
            <color indexed="81"/>
            <rFont val="Tahoma"/>
            <family val="2"/>
          </rPr>
          <t>Valoramos tu Fidelidad</t>
        </r>
      </text>
    </comment>
    <comment ref="R54" authorId="0" shapeId="0">
      <text>
        <r>
          <rPr>
            <b/>
            <sz val="9"/>
            <color indexed="81"/>
            <rFont val="Tahoma"/>
            <family val="2"/>
          </rPr>
          <t>Autor:</t>
        </r>
        <r>
          <rPr>
            <sz val="9"/>
            <color indexed="81"/>
            <rFont val="Tahoma"/>
            <family val="2"/>
          </rPr>
          <t xml:space="preserve">
</t>
        </r>
        <r>
          <rPr>
            <sz val="12"/>
            <color indexed="81"/>
            <rFont val="Tahoma"/>
            <family val="2"/>
          </rPr>
          <t>Gente Brillante
Actividad de comunicadores.
Jornada de la Salud.
Actividad de integración.</t>
        </r>
      </text>
    </comment>
    <comment ref="S54" authorId="0" shapeId="0">
      <text>
        <r>
          <rPr>
            <b/>
            <sz val="12"/>
            <color indexed="81"/>
            <rFont val="Tahoma"/>
            <family val="2"/>
          </rPr>
          <t xml:space="preserve">GRABACION DE VIDEO
</t>
        </r>
        <r>
          <rPr>
            <sz val="9"/>
            <color indexed="81"/>
            <rFont val="Tahoma"/>
            <family val="2"/>
          </rPr>
          <t xml:space="preserve">
* Actividad de integraciòn</t>
        </r>
      </text>
    </comment>
    <comment ref="T54" authorId="0" shapeId="0">
      <text>
        <r>
          <rPr>
            <b/>
            <sz val="9"/>
            <color indexed="81"/>
            <rFont val="Tahoma"/>
            <family val="2"/>
          </rPr>
          <t>GRABACION DE VIDEO</t>
        </r>
        <r>
          <rPr>
            <sz val="9"/>
            <color indexed="81"/>
            <rFont val="Tahoma"/>
            <family val="2"/>
          </rPr>
          <t xml:space="preserve">
</t>
        </r>
        <r>
          <rPr>
            <sz val="12"/>
            <color indexed="81"/>
            <rFont val="Tahoma"/>
            <family val="2"/>
          </rPr>
          <t>* Video promocional de la campaña ACTUALIZATE Y GANA.</t>
        </r>
        <r>
          <rPr>
            <sz val="9"/>
            <color indexed="81"/>
            <rFont val="Tahoma"/>
            <family val="2"/>
          </rPr>
          <t xml:space="preserve">
</t>
        </r>
        <r>
          <rPr>
            <b/>
            <sz val="9"/>
            <color indexed="81"/>
            <rFont val="Tahoma"/>
            <family val="2"/>
          </rPr>
          <t>EDICION DE VIDEO</t>
        </r>
        <r>
          <rPr>
            <sz val="9"/>
            <color indexed="81"/>
            <rFont val="Tahoma"/>
            <family val="2"/>
          </rPr>
          <t xml:space="preserve">
</t>
        </r>
        <r>
          <rPr>
            <sz val="11"/>
            <color indexed="81"/>
            <rFont val="Tahoma"/>
            <family val="2"/>
          </rPr>
          <t>*  Video soporte rueda de prensa campaña ACTUALIZATE Y GANA.</t>
        </r>
        <r>
          <rPr>
            <sz val="12"/>
            <color indexed="81"/>
            <rFont val="Tahoma"/>
            <family val="2"/>
          </rPr>
          <t xml:space="preserve">
* Video para colocar en la Feria </t>
        </r>
        <r>
          <rPr>
            <sz val="9"/>
            <color indexed="81"/>
            <rFont val="Tahoma"/>
            <family val="2"/>
          </rPr>
          <t xml:space="preserve">
</t>
        </r>
        <r>
          <rPr>
            <sz val="12"/>
            <color indexed="81"/>
            <rFont val="Tahoma"/>
            <family val="2"/>
          </rPr>
          <t xml:space="preserve">
</t>
        </r>
        <r>
          <rPr>
            <b/>
            <sz val="12"/>
            <color indexed="81"/>
            <rFont val="Tahoma"/>
            <family val="2"/>
          </rPr>
          <t>Video 10 K de Energìa
Actividad de integraciòn</t>
        </r>
        <r>
          <rPr>
            <sz val="9"/>
            <color indexed="81"/>
            <rFont val="Tahoma"/>
            <family val="2"/>
          </rPr>
          <t xml:space="preserve">
</t>
        </r>
      </text>
    </comment>
    <comment ref="U54" authorId="0" shapeId="0">
      <text>
        <r>
          <rPr>
            <b/>
            <sz val="12"/>
            <color indexed="81"/>
            <rFont val="Tahoma"/>
            <family val="2"/>
          </rPr>
          <t xml:space="preserve">GRABACION DE VIDEO
</t>
        </r>
        <r>
          <rPr>
            <sz val="12"/>
            <color indexed="81"/>
            <rFont val="Tahoma"/>
            <family val="2"/>
          </rPr>
          <t>* Grabación entrega de útiles escolares ( realización de tomas en 3 actividades )
Actividad de integraciòn.
Grabación lanzamiento Actividad Gana con Energía.</t>
        </r>
      </text>
    </comment>
    <comment ref="V54" authorId="0" shapeId="0">
      <text>
        <r>
          <rPr>
            <b/>
            <sz val="9"/>
            <color indexed="81"/>
            <rFont val="Tahoma"/>
            <family val="2"/>
          </rPr>
          <t xml:space="preserve">GRABACION DE VIDEO
</t>
        </r>
        <r>
          <rPr>
            <sz val="12"/>
            <color indexed="81"/>
            <rFont val="Tahoma"/>
            <family val="2"/>
          </rPr>
          <t>* Grabación entrega de útiles escolares ( realización de tomas en 12 actividades )
* Video de la misa aniversario de Edenorte
Actividad de integraciòn</t>
        </r>
      </text>
    </comment>
    <comment ref="W54" authorId="0" shapeId="0">
      <text>
        <r>
          <rPr>
            <b/>
            <sz val="9"/>
            <color indexed="81"/>
            <rFont val="Tahoma"/>
            <family val="2"/>
          </rPr>
          <t xml:space="preserve">GRABACION DE VIDEO
</t>
        </r>
        <r>
          <rPr>
            <sz val="12"/>
            <color indexed="81"/>
            <rFont val="Tahoma"/>
            <family val="2"/>
          </rPr>
          <t>* Video durante el sorteo de la campaña</t>
        </r>
        <r>
          <rPr>
            <sz val="9"/>
            <color indexed="81"/>
            <rFont val="Tahoma"/>
            <family val="2"/>
          </rPr>
          <t xml:space="preserve">
</t>
        </r>
        <r>
          <rPr>
            <b/>
            <sz val="9"/>
            <color indexed="81"/>
            <rFont val="Tahoma"/>
            <family val="2"/>
          </rPr>
          <t>EDICION DE VIDEO</t>
        </r>
        <r>
          <rPr>
            <sz val="9"/>
            <color indexed="81"/>
            <rFont val="Tahoma"/>
            <family val="2"/>
          </rPr>
          <t xml:space="preserve">
</t>
        </r>
        <r>
          <rPr>
            <sz val="12"/>
            <color indexed="81"/>
            <rFont val="Tahoma"/>
            <family val="2"/>
          </rPr>
          <t>* Edición de video de la campaña
Grabación y video Limpieza de Playas o Ríos.</t>
        </r>
      </text>
    </comment>
    <comment ref="X54" authorId="0" shapeId="0">
      <text>
        <r>
          <rPr>
            <b/>
            <sz val="9"/>
            <color indexed="81"/>
            <rFont val="Tahoma"/>
            <family val="2"/>
          </rPr>
          <t xml:space="preserve">GRABACION DE VIDEO
</t>
        </r>
        <r>
          <rPr>
            <sz val="12"/>
            <color indexed="81"/>
            <rFont val="Tahoma"/>
            <family val="2"/>
          </rPr>
          <t>* Video de actividad de cierre de la campaña
* Video de la jornada de reforestación</t>
        </r>
        <r>
          <rPr>
            <sz val="9"/>
            <color indexed="81"/>
            <rFont val="Tahoma"/>
            <family val="2"/>
          </rPr>
          <t xml:space="preserve">
</t>
        </r>
        <r>
          <rPr>
            <b/>
            <sz val="9"/>
            <color indexed="81"/>
            <rFont val="Tahoma"/>
            <family val="2"/>
          </rPr>
          <t>EDICION DE VIDEO</t>
        </r>
        <r>
          <rPr>
            <sz val="9"/>
            <color indexed="81"/>
            <rFont val="Tahoma"/>
            <family val="2"/>
          </rPr>
          <t xml:space="preserve">
</t>
        </r>
        <r>
          <rPr>
            <sz val="12"/>
            <color indexed="81"/>
            <rFont val="Tahoma"/>
            <family val="2"/>
          </rPr>
          <t xml:space="preserve">* Video soporte para la actividad de cierre de la campaña.
</t>
        </r>
      </text>
    </comment>
    <comment ref="Y54" authorId="0" shapeId="0">
      <text>
        <r>
          <rPr>
            <b/>
            <sz val="9"/>
            <color indexed="81"/>
            <rFont val="Tahoma"/>
            <family val="2"/>
          </rPr>
          <t>Autor:</t>
        </r>
        <r>
          <rPr>
            <sz val="9"/>
            <color indexed="81"/>
            <rFont val="Tahoma"/>
            <family val="2"/>
          </rPr>
          <t xml:space="preserve">
Actividad Lìderes en Movimiento.
                                                       Este video no se realizará</t>
        </r>
      </text>
    </comment>
    <comment ref="Z54" authorId="0" shapeId="0">
      <text>
        <r>
          <rPr>
            <b/>
            <sz val="9"/>
            <color indexed="81"/>
            <rFont val="Tahoma"/>
            <family val="2"/>
          </rPr>
          <t>Autor:</t>
        </r>
        <r>
          <rPr>
            <sz val="9"/>
            <color indexed="81"/>
            <rFont val="Tahoma"/>
            <family val="2"/>
          </rPr>
          <t xml:space="preserve">
Fiesta de Navidad.  Se realizará.</t>
        </r>
      </text>
    </comment>
  </commentList>
</comments>
</file>

<file path=xl/comments5.xml><?xml version="1.0" encoding="utf-8"?>
<comments xmlns="http://schemas.openxmlformats.org/spreadsheetml/2006/main">
  <authors>
    <author>Autor</author>
  </authors>
  <commentList>
    <comment ref="B18" authorId="0" shapeId="0">
      <text>
        <r>
          <rPr>
            <b/>
            <sz val="14"/>
            <color indexed="81"/>
            <rFont val="Tahoma"/>
            <family val="2"/>
          </rPr>
          <t>indicador Estrategico que apunta</t>
        </r>
      </text>
    </comment>
    <comment ref="B19" authorId="0" shapeId="0">
      <text>
        <r>
          <rPr>
            <b/>
            <sz val="14"/>
            <color indexed="81"/>
            <rFont val="Tahoma"/>
            <family val="2"/>
          </rPr>
          <t>indicador Estrategico que apunta</t>
        </r>
      </text>
    </comment>
    <comment ref="B20" authorId="0" shapeId="0">
      <text>
        <r>
          <rPr>
            <b/>
            <sz val="14"/>
            <color indexed="81"/>
            <rFont val="Tahoma"/>
            <family val="2"/>
          </rPr>
          <t>indicador Estrategico que apunta</t>
        </r>
      </text>
    </comment>
    <comment ref="B21" authorId="0" shapeId="0">
      <text>
        <r>
          <rPr>
            <b/>
            <sz val="14"/>
            <color indexed="81"/>
            <rFont val="Tahoma"/>
            <family val="2"/>
          </rPr>
          <t>indicador Estrategico que apunta</t>
        </r>
      </text>
    </comment>
  </commentList>
</comments>
</file>

<file path=xl/comments6.xml><?xml version="1.0" encoding="utf-8"?>
<comments xmlns="http://schemas.openxmlformats.org/spreadsheetml/2006/main">
  <authors>
    <author>Autor</author>
  </authors>
  <commentList>
    <comment ref="D14" authorId="0" shapeId="0">
      <text>
        <r>
          <rPr>
            <b/>
            <sz val="14"/>
            <color indexed="81"/>
            <rFont val="Tahoma"/>
            <family val="2"/>
          </rPr>
          <t>Se propone como actividad: 
Cumplimiento de la proyección de la demanda de energía, de acuerdo a los dispuesto en la Resolución SIE-041-2013.</t>
        </r>
      </text>
    </comment>
    <comment ref="AT41" authorId="0" shapeId="0">
      <text>
        <r>
          <rPr>
            <b/>
            <sz val="9"/>
            <color indexed="81"/>
            <rFont val="Tahoma"/>
            <family val="2"/>
          </rPr>
          <t>Autor:</t>
        </r>
        <r>
          <rPr>
            <sz val="9"/>
            <color indexed="81"/>
            <rFont val="Tahoma"/>
            <family val="2"/>
          </rPr>
          <t xml:space="preserve">
Cada caso CTs esta aproximadamente dando unos 800,000 pesos</t>
        </r>
      </text>
    </comment>
  </commentList>
</comments>
</file>

<file path=xl/comments7.xml><?xml version="1.0" encoding="utf-8"?>
<comments xmlns="http://schemas.openxmlformats.org/spreadsheetml/2006/main">
  <authors>
    <author>Autor</author>
  </authors>
  <commentList>
    <comment ref="AS9" authorId="0" shapeId="0">
      <text>
        <r>
          <rPr>
            <b/>
            <sz val="16"/>
            <color indexed="81"/>
            <rFont val="Tahoma"/>
            <family val="2"/>
          </rPr>
          <t>confirmar con catherine</t>
        </r>
      </text>
    </comment>
    <comment ref="E12" authorId="0" shapeId="0">
      <text>
        <r>
          <rPr>
            <b/>
            <sz val="16"/>
            <color indexed="81"/>
            <rFont val="Tahoma"/>
            <family val="2"/>
          </rPr>
          <t>Fue coordinado con cobranza comercial?</t>
        </r>
      </text>
    </comment>
    <comment ref="Q21" authorId="0" shapeId="0">
      <text>
        <r>
          <rPr>
            <b/>
            <sz val="14"/>
            <color indexed="81"/>
            <rFont val="Tahoma"/>
            <family val="2"/>
          </rPr>
          <t>Sector La Vega.</t>
        </r>
      </text>
    </comment>
    <comment ref="S21" authorId="0" shapeId="0">
      <text>
        <r>
          <rPr>
            <b/>
            <sz val="9"/>
            <color indexed="81"/>
            <rFont val="Tahoma"/>
            <family val="2"/>
          </rPr>
          <t>San Francisco</t>
        </r>
      </text>
    </comment>
    <comment ref="U21" authorId="0" shapeId="0">
      <text>
        <r>
          <rPr>
            <b/>
            <sz val="9"/>
            <color indexed="81"/>
            <rFont val="Tahoma"/>
            <family val="2"/>
          </rPr>
          <t>Mao</t>
        </r>
      </text>
    </comment>
    <comment ref="W21" authorId="0" shapeId="0">
      <text>
        <r>
          <rPr>
            <b/>
            <sz val="9"/>
            <color indexed="81"/>
            <rFont val="Tahoma"/>
            <family val="2"/>
          </rPr>
          <t>Puerto Plata</t>
        </r>
      </text>
    </comment>
    <comment ref="R22" authorId="0" shapeId="0">
      <text>
        <r>
          <rPr>
            <b/>
            <sz val="9"/>
            <color indexed="81"/>
            <rFont val="Tahoma"/>
            <family val="2"/>
          </rPr>
          <t>Sector La Vega.</t>
        </r>
      </text>
    </comment>
    <comment ref="T22" authorId="0" shapeId="0">
      <text>
        <r>
          <rPr>
            <b/>
            <sz val="9"/>
            <color indexed="81"/>
            <rFont val="Tahoma"/>
            <family val="2"/>
          </rPr>
          <t>San Francisco</t>
        </r>
      </text>
    </comment>
    <comment ref="V22" authorId="0" shapeId="0">
      <text>
        <r>
          <rPr>
            <b/>
            <sz val="9"/>
            <color indexed="81"/>
            <rFont val="Tahoma"/>
            <family val="2"/>
          </rPr>
          <t>Mao</t>
        </r>
      </text>
    </comment>
    <comment ref="X22" authorId="0" shapeId="0">
      <text>
        <r>
          <rPr>
            <b/>
            <sz val="9"/>
            <color indexed="81"/>
            <rFont val="Tahoma"/>
            <family val="2"/>
          </rPr>
          <t>Puerto Plata</t>
        </r>
      </text>
    </comment>
    <comment ref="R23" authorId="0" shapeId="0">
      <text>
        <r>
          <rPr>
            <b/>
            <sz val="9"/>
            <color indexed="81"/>
            <rFont val="Tahoma"/>
            <family val="2"/>
          </rPr>
          <t>De la actualización de las fichas técnicas.</t>
        </r>
      </text>
    </comment>
    <comment ref="U23" authorId="0" shapeId="0">
      <text>
        <r>
          <rPr>
            <b/>
            <sz val="9"/>
            <color indexed="81"/>
            <rFont val="Tahoma"/>
            <family val="2"/>
          </rPr>
          <t>De la actualización de las fichas técnicas.</t>
        </r>
      </text>
    </comment>
    <comment ref="W23" authorId="0" shapeId="0">
      <text>
        <r>
          <rPr>
            <b/>
            <sz val="9"/>
            <color indexed="81"/>
            <rFont val="Tahoma"/>
            <family val="2"/>
          </rPr>
          <t>De la actualización de las fichas técnicas.</t>
        </r>
      </text>
    </comment>
    <comment ref="S24" authorId="0" shapeId="0">
      <text>
        <r>
          <rPr>
            <b/>
            <sz val="9"/>
            <color indexed="81"/>
            <rFont val="Tahoma"/>
            <family val="2"/>
          </rPr>
          <t>Del levantamiento de mobiliarios y equipos de oficina.</t>
        </r>
      </text>
    </comment>
    <comment ref="V24" authorId="0" shapeId="0">
      <text>
        <r>
          <rPr>
            <b/>
            <sz val="9"/>
            <color indexed="81"/>
            <rFont val="Tahoma"/>
            <family val="2"/>
          </rPr>
          <t>Del levantamiento de mobiliarios y equipos de oficina.</t>
        </r>
      </text>
    </comment>
    <comment ref="X24" authorId="0" shapeId="0">
      <text>
        <r>
          <rPr>
            <b/>
            <sz val="9"/>
            <color indexed="81"/>
            <rFont val="Tahoma"/>
            <family val="2"/>
          </rPr>
          <t>Del levantamiento de mobiliarios y equipos de oficina.</t>
        </r>
      </text>
    </comment>
    <comment ref="O37" authorId="0" shapeId="0">
      <text>
        <r>
          <rPr>
            <b/>
            <sz val="9"/>
            <color indexed="81"/>
            <rFont val="Tahoma"/>
            <family val="2"/>
          </rPr>
          <t>Fonper
Hacienda
DIGECOC</t>
        </r>
      </text>
    </comment>
    <comment ref="P37" authorId="0" shapeId="0">
      <text>
        <r>
          <rPr>
            <b/>
            <sz val="9"/>
            <color indexed="81"/>
            <rFont val="Tahoma"/>
            <family val="2"/>
          </rPr>
          <t>Fonper
Hacienda</t>
        </r>
      </text>
    </comment>
    <comment ref="Q37" authorId="0" shapeId="0">
      <text>
        <r>
          <rPr>
            <b/>
            <sz val="9"/>
            <color indexed="81"/>
            <rFont val="Tahoma"/>
            <family val="2"/>
          </rPr>
          <t>Fonper
Hacienda</t>
        </r>
      </text>
    </comment>
    <comment ref="R37" authorId="0" shapeId="0">
      <text>
        <r>
          <rPr>
            <b/>
            <sz val="9"/>
            <color indexed="81"/>
            <rFont val="Tahoma"/>
            <family val="2"/>
          </rPr>
          <t>Fonper
Hacienda</t>
        </r>
      </text>
    </comment>
    <comment ref="S37" authorId="0" shapeId="0">
      <text>
        <r>
          <rPr>
            <b/>
            <sz val="9"/>
            <color indexed="81"/>
            <rFont val="Tahoma"/>
            <family val="2"/>
          </rPr>
          <t>Fonper
Hacienda</t>
        </r>
      </text>
    </comment>
    <comment ref="T37" authorId="0" shapeId="0">
      <text>
        <r>
          <rPr>
            <b/>
            <sz val="9"/>
            <color indexed="81"/>
            <rFont val="Tahoma"/>
            <family val="2"/>
          </rPr>
          <t>Fonper
Hacienda
DIGECOC</t>
        </r>
      </text>
    </comment>
    <comment ref="U37" authorId="0" shapeId="0">
      <text>
        <r>
          <rPr>
            <b/>
            <sz val="16"/>
            <color indexed="81"/>
            <rFont val="Tahoma"/>
            <family val="2"/>
          </rPr>
          <t xml:space="preserve">Fonper
Hacienda
</t>
        </r>
      </text>
    </comment>
    <comment ref="V37" authorId="0" shapeId="0">
      <text>
        <r>
          <rPr>
            <b/>
            <sz val="9"/>
            <color indexed="81"/>
            <rFont val="Tahoma"/>
            <family val="2"/>
          </rPr>
          <t>Fonper
Hacienda</t>
        </r>
      </text>
    </comment>
    <comment ref="W37" authorId="0" shapeId="0">
      <text>
        <r>
          <rPr>
            <b/>
            <sz val="9"/>
            <color indexed="81"/>
            <rFont val="Tahoma"/>
            <family val="2"/>
          </rPr>
          <t>Fonper
Hacienda</t>
        </r>
      </text>
    </comment>
    <comment ref="X37" authorId="0" shapeId="0">
      <text>
        <r>
          <rPr>
            <b/>
            <sz val="9"/>
            <color indexed="81"/>
            <rFont val="Tahoma"/>
            <family val="2"/>
          </rPr>
          <t>Fonper
Hacienda</t>
        </r>
      </text>
    </comment>
    <comment ref="Y37" authorId="0" shapeId="0">
      <text>
        <r>
          <rPr>
            <b/>
            <sz val="9"/>
            <color indexed="81"/>
            <rFont val="Tahoma"/>
            <family val="2"/>
          </rPr>
          <t>Fonper
Hacienda</t>
        </r>
      </text>
    </comment>
    <comment ref="Z37" authorId="0" shapeId="0">
      <text>
        <r>
          <rPr>
            <b/>
            <sz val="9"/>
            <color indexed="81"/>
            <rFont val="Tahoma"/>
            <family val="2"/>
          </rPr>
          <t>Fonper
Hacienda</t>
        </r>
      </text>
    </comment>
  </commentList>
</comments>
</file>

<file path=xl/comments8.xml><?xml version="1.0" encoding="utf-8"?>
<comments xmlns="http://schemas.openxmlformats.org/spreadsheetml/2006/main">
  <authors>
    <author>Autor</author>
  </authors>
  <commentList>
    <comment ref="O51" authorId="0" shapeId="0">
      <text>
        <r>
          <rPr>
            <b/>
            <sz val="14"/>
            <color indexed="81"/>
            <rFont val="Tahoma"/>
            <family val="2"/>
          </rPr>
          <t xml:space="preserve">Detalle
</t>
        </r>
      </text>
    </comment>
    <comment ref="P51" authorId="0" shapeId="0">
      <text>
        <r>
          <rPr>
            <b/>
            <sz val="14"/>
            <color indexed="81"/>
            <rFont val="Tahoma"/>
            <family val="2"/>
          </rPr>
          <t xml:space="preserve">Detalle
</t>
        </r>
      </text>
    </comment>
    <comment ref="Q51" authorId="0" shapeId="0">
      <text>
        <r>
          <rPr>
            <b/>
            <sz val="14"/>
            <color indexed="81"/>
            <rFont val="Tahoma"/>
            <family val="2"/>
          </rPr>
          <t xml:space="preserve">Detalle
</t>
        </r>
      </text>
    </comment>
    <comment ref="R51" authorId="0" shapeId="0">
      <text>
        <r>
          <rPr>
            <b/>
            <sz val="14"/>
            <color indexed="81"/>
            <rFont val="Tahoma"/>
            <family val="2"/>
          </rPr>
          <t xml:space="preserve">Detalle
</t>
        </r>
      </text>
    </comment>
    <comment ref="S51" authorId="0" shapeId="0">
      <text>
        <r>
          <rPr>
            <b/>
            <sz val="14"/>
            <color indexed="81"/>
            <rFont val="Tahoma"/>
            <family val="2"/>
          </rPr>
          <t xml:space="preserve">Detalle
</t>
        </r>
      </text>
    </comment>
    <comment ref="T51" authorId="0" shapeId="0">
      <text>
        <r>
          <rPr>
            <b/>
            <sz val="14"/>
            <color indexed="81"/>
            <rFont val="Tahoma"/>
            <family val="2"/>
          </rPr>
          <t xml:space="preserve">Detalle
</t>
        </r>
      </text>
    </comment>
    <comment ref="U51" authorId="0" shapeId="0">
      <text>
        <r>
          <rPr>
            <b/>
            <sz val="14"/>
            <color indexed="81"/>
            <rFont val="Tahoma"/>
            <family val="2"/>
          </rPr>
          <t xml:space="preserve">Detalle
</t>
        </r>
      </text>
    </comment>
    <comment ref="V51" authorId="0" shapeId="0">
      <text>
        <r>
          <rPr>
            <b/>
            <sz val="14"/>
            <color indexed="81"/>
            <rFont val="Tahoma"/>
            <family val="2"/>
          </rPr>
          <t xml:space="preserve">Detalle
</t>
        </r>
      </text>
    </comment>
  </commentList>
</comments>
</file>

<file path=xl/comments9.xml><?xml version="1.0" encoding="utf-8"?>
<comments xmlns="http://schemas.openxmlformats.org/spreadsheetml/2006/main">
  <authors>
    <author>Autor</author>
  </authors>
  <commentList>
    <comment ref="G6" authorId="0" shapeId="0">
      <text>
        <r>
          <rPr>
            <b/>
            <sz val="14"/>
            <color indexed="81"/>
            <rFont val="Tahoma"/>
            <family val="2"/>
          </rPr>
          <t>1-3</t>
        </r>
      </text>
    </comment>
    <comment ref="K6" authorId="0" shapeId="0">
      <text>
        <r>
          <rPr>
            <b/>
            <sz val="12"/>
            <color indexed="81"/>
            <rFont val="Tahoma"/>
            <family val="2"/>
          </rPr>
          <t>1.Más es más
2.Menos es más</t>
        </r>
      </text>
    </comment>
    <comment ref="L6" authorId="0" shapeId="0">
      <text>
        <r>
          <rPr>
            <b/>
            <sz val="12"/>
            <color indexed="81"/>
            <rFont val="Tahoma"/>
            <family val="2"/>
          </rPr>
          <t>1. Acumulado
2. Puntual</t>
        </r>
      </text>
    </comment>
    <comment ref="M6" authorId="0" shapeId="0">
      <text>
        <r>
          <rPr>
            <b/>
            <sz val="12"/>
            <color indexed="81"/>
            <rFont val="Tahoma"/>
            <family val="2"/>
          </rPr>
          <t>Si
No</t>
        </r>
      </text>
    </comment>
    <comment ref="AP6" authorId="0" shapeId="0">
      <text>
        <r>
          <rPr>
            <b/>
            <sz val="11"/>
            <color indexed="81"/>
            <rFont val="Tahoma"/>
            <family val="2"/>
          </rPr>
          <t>Informes
Correos Electrónicos
Documentos
Aplicación
Contratos
Formularios
Fotos
Listados de Asistencia</t>
        </r>
        <r>
          <rPr>
            <sz val="10"/>
            <color indexed="81"/>
            <rFont val="Tahoma"/>
            <family val="2"/>
          </rPr>
          <t xml:space="preserve">
</t>
        </r>
      </text>
    </comment>
    <comment ref="D32" authorId="0" shapeId="0">
      <text>
        <r>
          <rPr>
            <b/>
            <sz val="14"/>
            <color indexed="81"/>
            <rFont val="Tahoma"/>
            <family val="2"/>
          </rPr>
          <t>meta-
Entrega de meta a finales de noviembre.</t>
        </r>
      </text>
    </comment>
    <comment ref="C74" authorId="0" shapeId="0">
      <text>
        <r>
          <rPr>
            <b/>
            <sz val="18"/>
            <color indexed="81"/>
            <rFont val="Tahoma"/>
            <family val="2"/>
          </rPr>
          <t>Definición presupuesto total.
Definición identificación gerencia responsable.</t>
        </r>
      </text>
    </comment>
    <comment ref="D74" authorId="0" shapeId="0">
      <text>
        <r>
          <rPr>
            <b/>
            <sz val="16"/>
            <color indexed="81"/>
            <rFont val="Tahoma"/>
            <family val="2"/>
          </rPr>
          <t>Actividad pertecene a SSGG. Dividir subactividades.</t>
        </r>
      </text>
    </comment>
    <comment ref="D82" authorId="0" shapeId="0">
      <text>
        <r>
          <rPr>
            <b/>
            <sz val="9"/>
            <color indexed="81"/>
            <rFont val="Tahoma"/>
            <family val="2"/>
          </rPr>
          <t>a esperas de definición del proceso en curso.</t>
        </r>
      </text>
    </comment>
    <comment ref="D89" authorId="0" shapeId="0">
      <text>
        <r>
          <rPr>
            <sz val="9"/>
            <color indexed="81"/>
            <rFont val="Tahoma"/>
            <family val="2"/>
          </rPr>
          <t xml:space="preserve">Propuesta a reducir cantidades.
</t>
        </r>
      </text>
    </comment>
    <comment ref="D90" authorId="0" shapeId="0">
      <text>
        <r>
          <rPr>
            <sz val="9"/>
            <color indexed="81"/>
            <rFont val="Tahoma"/>
            <family val="2"/>
          </rPr>
          <t xml:space="preserve">Propuesta a reducir cantidades.
</t>
        </r>
      </text>
    </comment>
    <comment ref="D91" authorId="0" shapeId="0">
      <text>
        <r>
          <rPr>
            <sz val="9"/>
            <color indexed="81"/>
            <rFont val="Tahoma"/>
            <family val="2"/>
          </rPr>
          <t xml:space="preserve">Propuesta a reducir cantidades.
</t>
        </r>
      </text>
    </comment>
    <comment ref="B92" authorId="0" shapeId="0">
      <text>
        <r>
          <rPr>
            <b/>
            <sz val="9"/>
            <color indexed="81"/>
            <rFont val="Tahoma"/>
            <family val="2"/>
          </rPr>
          <t>Autor:</t>
        </r>
        <r>
          <rPr>
            <sz val="9"/>
            <color indexed="81"/>
            <rFont val="Tahoma"/>
            <family val="2"/>
          </rPr>
          <t xml:space="preserve">
defibir si afecta más el indicador de mantenimiento integral de las edificaciones</t>
        </r>
      </text>
    </comment>
    <comment ref="D135" authorId="0" shapeId="0">
      <text>
        <r>
          <rPr>
            <b/>
            <sz val="9"/>
            <color indexed="81"/>
            <rFont val="Tahoma"/>
            <family val="2"/>
          </rPr>
          <t>Para Planificación: a espensas de disponibilidad propietario que proceda con la construcción para hacer la ampliación</t>
        </r>
      </text>
    </comment>
    <comment ref="D138" authorId="0" shapeId="0">
      <text>
        <r>
          <rPr>
            <b/>
            <sz val="9"/>
            <color indexed="81"/>
            <rFont val="Tahoma"/>
            <family val="2"/>
          </rPr>
          <t>Para Planificación: a espensas de disponibilidad propietario que proceda con la construcción para hacer la ampliación</t>
        </r>
      </text>
    </comment>
    <comment ref="D159" authorId="0" shapeId="0">
      <text>
        <r>
          <rPr>
            <b/>
            <sz val="9"/>
            <color indexed="81"/>
            <rFont val="Tahoma"/>
            <family val="2"/>
          </rPr>
          <t>Para planificación: Mudanzas internas.</t>
        </r>
      </text>
    </comment>
    <comment ref="X159" authorId="0" shapeId="0">
      <text>
        <r>
          <rPr>
            <b/>
            <sz val="9"/>
            <color indexed="81"/>
            <rFont val="Tahoma"/>
            <family val="2"/>
          </rPr>
          <t>San Marco
Isabella en Puerto PLata</t>
        </r>
      </text>
    </comment>
    <comment ref="Z159" authorId="0" shapeId="0">
      <text>
        <r>
          <rPr>
            <b/>
            <sz val="9"/>
            <color indexed="81"/>
            <rFont val="Tahoma"/>
            <family val="2"/>
          </rPr>
          <t>Santiago Rodriguez, Mao y Maimon Puerto Plata</t>
        </r>
        <r>
          <rPr>
            <sz val="9"/>
            <color indexed="81"/>
            <rFont val="Tahoma"/>
            <family val="2"/>
          </rPr>
          <t xml:space="preserve">
</t>
        </r>
      </text>
    </comment>
    <comment ref="D163" authorId="0" shapeId="0">
      <text>
        <r>
          <rPr>
            <b/>
            <sz val="9"/>
            <color indexed="81"/>
            <rFont val="Tahoma"/>
            <family val="2"/>
          </rPr>
          <t>SSGG enviarnos lo que se enviará a Olga.
Labels también
.</t>
        </r>
      </text>
    </comment>
  </commentList>
</comments>
</file>

<file path=xl/sharedStrings.xml><?xml version="1.0" encoding="utf-8"?>
<sst xmlns="http://schemas.openxmlformats.org/spreadsheetml/2006/main" count="15460" uniqueCount="3374">
  <si>
    <t>Proyecto</t>
  </si>
  <si>
    <t>Actividad</t>
  </si>
  <si>
    <t>Sub Actividad</t>
  </si>
  <si>
    <t>Descripción</t>
  </si>
  <si>
    <t>Valoración</t>
  </si>
  <si>
    <t>Riesgo que mitiga</t>
  </si>
  <si>
    <t>Métrica o Indicador de desempeño</t>
  </si>
  <si>
    <t>Unidad de medida</t>
  </si>
  <si>
    <t>Línea Base</t>
  </si>
  <si>
    <t>Plazo</t>
  </si>
  <si>
    <t>Requiere proceso de Compras</t>
  </si>
  <si>
    <t>OBJETIVOS MENSUALES</t>
  </si>
  <si>
    <t>Medio de Verificación</t>
  </si>
  <si>
    <t>Unidad Responsable</t>
  </si>
  <si>
    <t>Colaborador Responsable</t>
  </si>
  <si>
    <t>Area de la que requiere soporte</t>
  </si>
  <si>
    <t>Presupuesto Total</t>
  </si>
  <si>
    <t>Ene</t>
  </si>
  <si>
    <t>Feb</t>
  </si>
  <si>
    <t>Mar</t>
  </si>
  <si>
    <t>Abr</t>
  </si>
  <si>
    <t>May</t>
  </si>
  <si>
    <t>Jun</t>
  </si>
  <si>
    <t>Jul</t>
  </si>
  <si>
    <t>Ago</t>
  </si>
  <si>
    <t>Sept</t>
  </si>
  <si>
    <t>Oct</t>
  </si>
  <si>
    <t>Nov</t>
  </si>
  <si>
    <t>Dic</t>
  </si>
  <si>
    <t>Mas es mas</t>
  </si>
  <si>
    <t>Acumulado</t>
  </si>
  <si>
    <t>Riesgos</t>
  </si>
  <si>
    <t>Linea Base</t>
  </si>
  <si>
    <t>Proceso de Compras</t>
  </si>
  <si>
    <t>Area Soporte</t>
  </si>
  <si>
    <t>Aumento de las pérdidas por hurto de energía.</t>
  </si>
  <si>
    <t>Cantidad</t>
  </si>
  <si>
    <t>Si</t>
  </si>
  <si>
    <t>DEPARTAMENTO DE SOPORTE TI</t>
  </si>
  <si>
    <t>Daño en las redes debido a fenómenos atmosféricos.</t>
  </si>
  <si>
    <t>Día</t>
  </si>
  <si>
    <t>Menos es mas</t>
  </si>
  <si>
    <t>Puntual</t>
  </si>
  <si>
    <t>No</t>
  </si>
  <si>
    <t>DEPARTAMENTO LEGAL SECTOR</t>
  </si>
  <si>
    <t>Debilitamiento de la imagen de la empresa frente a los clientes, alentando fraudes y situaciones de no pago de compromisos de estos frente a la empresa.</t>
  </si>
  <si>
    <t>Gigawatt Hora</t>
  </si>
  <si>
    <t>GERENCIA DE ALMACEN</t>
  </si>
  <si>
    <t>Falta de alineación e integración de las áreas funcionales y procesos de la empresa, incrementándose con esto los costos operativos y disminuyéndose la velocidad de respuesta.</t>
  </si>
  <si>
    <t>Hora</t>
  </si>
  <si>
    <t>GERENCIA DE ANALISIS Y ESTUDIOS DE REDUCCION DE PERDIDAS</t>
  </si>
  <si>
    <t>Generación de contratos no beneficiosos para la empresa debido al alto poder de negociación y conocimiento de los clientes</t>
  </si>
  <si>
    <t>Kilometro</t>
  </si>
  <si>
    <t>GERENCIA DE ASUNTOS PENALES</t>
  </si>
  <si>
    <t>Impacto negativo en el clima y moral laboral, reduciendo la capacidad de respuesta oportuna de la empresa frente a los requerimientos de servicio de los clientes</t>
  </si>
  <si>
    <t>Kilowatt Hora</t>
  </si>
  <si>
    <t>GERENCIA DE AUDITORIA ADMINISTRATIVA Y FINANCIERA</t>
  </si>
  <si>
    <t>Penalizaciones por incumplimiento a las nuevas regulaciones.</t>
  </si>
  <si>
    <t>Megawatt Hora</t>
  </si>
  <si>
    <t>GERENCIA DE AUDITORIA COMERCIAL Y TECNICA</t>
  </si>
  <si>
    <t>Penalizaciones por incumplimiento y deterioro de la reputación de la empresa frente a sus diferentes grupos de opinión.</t>
  </si>
  <si>
    <t>Metro</t>
  </si>
  <si>
    <t>GERENCIA DE AUDITORIA DE SISTEMAS INFORMATICOS</t>
  </si>
  <si>
    <t>Reducción de ingresos por clientes que deciden utilizar fuentes de energía alternativa.</t>
  </si>
  <si>
    <t>Minuto</t>
  </si>
  <si>
    <t>GERENCIA DE CALIDAD Y PROCESOS</t>
  </si>
  <si>
    <t>Reducción de ingresos y aumento de fraude por parte de clientes no dispuestos a pagar el monto de su factura eléctrica debido a la nueva tarifa aplicada.</t>
  </si>
  <si>
    <t>Monto</t>
  </si>
  <si>
    <t>GERENCIA DE CAPACITACION Y DESARROLLO</t>
  </si>
  <si>
    <t>Reducción de ingresos y aumento de fraude por parte de clientes por el deterioro de las condiciones socio-económicas de las localidades</t>
  </si>
  <si>
    <t>Porciento</t>
  </si>
  <si>
    <t>GERENCIA DE COBRANZAS CENTRALIZADAS</t>
  </si>
  <si>
    <t>Reducción de la tasa de rentabilidad de la empresa debilitando con esto su capacidad de generar valor económico y poder enfrentar compromisos frente a acreedores</t>
  </si>
  <si>
    <t>Segundo</t>
  </si>
  <si>
    <t>GERENCIA DE COMPENSACION Y BENEFICIOS</t>
  </si>
  <si>
    <t>Reducción de los niveles de eficiencia y efectividad operativa</t>
  </si>
  <si>
    <t>GERENCIA DE COMPRA DE ENERGIA</t>
  </si>
  <si>
    <t xml:space="preserve">Reducción de los niveles de entrega, incrementando los errores, encareciendo y disminuyendo los niveles operativos de la empresa </t>
  </si>
  <si>
    <t>GERENCIA DE COMPRAS</t>
  </si>
  <si>
    <t>Reducción de los niveles de generación de flujos de efectivo y deterioro de la imagen de la empresa como proveedor de un servicio de calidad</t>
  </si>
  <si>
    <t>GERENCIA DE COMUNICACION ESTRATEGICA</t>
  </si>
  <si>
    <t>Retrasos en el abastecimiento de materiales por recrudecimiento y burocratización de la ley de compras.</t>
  </si>
  <si>
    <t>GERENCIA DE COMUNICACIONES</t>
  </si>
  <si>
    <t>Revueltas sociales debido al fortalecimiento de los grupos comunitarios.</t>
  </si>
  <si>
    <t>GERENCIA DE CONTABILIDAD</t>
  </si>
  <si>
    <t>GERENCIA DE CONTRATOS, REGULACION Y OPINION</t>
  </si>
  <si>
    <t>GERENCIA DE CONTROL DE GESTION - DP&amp;CG</t>
  </si>
  <si>
    <t>GERENCIA DE CONTROL DE GESTION COMERCIAL</t>
  </si>
  <si>
    <t>GERENCIA DE COOPERATIVAS ELECTRICAS</t>
  </si>
  <si>
    <t>GERENCIA DE DESARROLLO ORGANIZACIONAL</t>
  </si>
  <si>
    <t>GERENCIA DE ENERGIA</t>
  </si>
  <si>
    <t>GERENCIA DE FACTURACION</t>
  </si>
  <si>
    <t>GERENCIA DE GESTION DE NEGOCIOS Y GRANDES CLIENTES</t>
  </si>
  <si>
    <t>GERENCIA DE GESTION Y CONTROL ADMINISTRATIVO</t>
  </si>
  <si>
    <t>GERENCIA DE GRANDES SUMINISTROS</t>
  </si>
  <si>
    <t>GERENCIA DE INFRAESTRUCTURA</t>
  </si>
  <si>
    <t>GERENCIA DE INGENIERIA</t>
  </si>
  <si>
    <t>GERENCIA DE INGENIERIA Y OBRAS</t>
  </si>
  <si>
    <t>GERENCIA DE LITIGIOS</t>
  </si>
  <si>
    <t>GERENCIA DE MEDICION</t>
  </si>
  <si>
    <t>GERENCIA DE OBRAS</t>
  </si>
  <si>
    <t>GERENCIA DE PLANIFICACION Y PRESUPUESTO</t>
  </si>
  <si>
    <t>GERENCIA DE RECLUTAMIENTO Y SELECCION</t>
  </si>
  <si>
    <t>GERENCIA DE REGULACION</t>
  </si>
  <si>
    <t>GERENCIA DE RELACIONES LABORALES Y ATENCION A EMPLEADOS</t>
  </si>
  <si>
    <t>GERENCIA DE SEGURIDAD Y SALUD OCUPACIONAL</t>
  </si>
  <si>
    <t>GERENCIA DE SERVICIOS COMERCIALES CENTRALIZADOS</t>
  </si>
  <si>
    <t>GERENCIA DE SERVICIOS GENERALES</t>
  </si>
  <si>
    <t>GERENCIA DE SISTEMAS</t>
  </si>
  <si>
    <t>GERENCIA DE SUBESTACIONES</t>
  </si>
  <si>
    <t>GERENCIA DE TESORERIA</t>
  </si>
  <si>
    <t>GERENCIA DE TRANSPORTACION</t>
  </si>
  <si>
    <t>GERENCIA DE VALIDACION DE COBRANZAS</t>
  </si>
  <si>
    <t>GERENCIA GESTION COMERCIAL Y REDUCCION DE PERDIDAS</t>
  </si>
  <si>
    <t>GERENCIA GESTION SOCIAL</t>
  </si>
  <si>
    <t>GERENCIA MANTENIMIENTO SECTORES DD</t>
  </si>
  <si>
    <t>GERENCIA TECNICA COMERCIAL</t>
  </si>
  <si>
    <t>GERENCIA TECNICA DE DISTRIBUCION</t>
  </si>
  <si>
    <t>GERENCIA TECNICA DE REDUCCION DE PERDIDAS</t>
  </si>
  <si>
    <t>Previsto 2020</t>
  </si>
  <si>
    <t>Indicador Estratégico</t>
  </si>
  <si>
    <t>PLAN OPERATIVO ANUAL 2020</t>
  </si>
  <si>
    <t>Cantidad de Clientes</t>
  </si>
  <si>
    <t>* Identificar clientes que se encuentran en este rango.</t>
  </si>
  <si>
    <t>Negociación y cobro de clientes que actualmente tienen una deuda mayor o igual a 2 facturas vencidas, con el objetivo de disminuir la misma.</t>
  </si>
  <si>
    <t>Incremento del porcentaje de Actas de Irregularidades Cobradas</t>
  </si>
  <si>
    <t xml:space="preserve">* Indentificar la cantidad de actas  pendientes en el sistema.                         
* Remitir Informe a las oficinas comerciales para gestionar los  clientes que tengan actas pendientes.   
* Ofertar negociacion según los procesos de la empresa.                                                                               
* Realizar operativo de depuración de actas irregularidad. </t>
  </si>
  <si>
    <t>Aseguramiento del cobro de los cargos levantados por situaciones de irregularidades en suministros.</t>
  </si>
  <si>
    <t>Aumentar la Cantidad de Contratos Comercialmente Activos</t>
  </si>
  <si>
    <t xml:space="preserve">* Realizar supervisión de expendientes en las oficinas  para detectar oportunidades de mejora.
* Auditar la aplicación del proceso y remirir el % de error realizado por las oficinas.   
* Los errores identificados se enviarán por usuarios a fin de crear conciencia y motivar a la correcta aplicación.     </t>
  </si>
  <si>
    <t xml:space="preserve">Esta actividad consiste en incrementar la eficiencia en la aplicación del  proceso Contratación Nuevos Clientes </t>
  </si>
  <si>
    <t xml:space="preserve">* Solicitud de Suministro                  
* Verificación Suministro                
* Contratación del nuevo cliente  </t>
  </si>
  <si>
    <t>* Identificar cantidad de clientes en CD con 0 y 1 factura pendiente. 
* Generar o/s para confirmar la situación en el terreno y actualizar la carga.
* Realizar la actualización en el sistema.</t>
  </si>
  <si>
    <t>Esta actividad consiste en actualizar la carga de los clientes en CD, priorizando los que estén pagando menos de 100 kwhs para aumentarles su consumo</t>
  </si>
  <si>
    <t>Cantidad de aumentos de carga</t>
  </si>
  <si>
    <t>*  Identificar % Cantidad Anomalías por oficina.                      
 * Asignación de metas específicas de disminución en términos de % cantidad,  para dichas anomalías                                                                       * Monitoreo constante de los tipos de anomalías, a través de la asignación de responsables.</t>
  </si>
  <si>
    <t xml:space="preserve">Asegurar la aplicación correcta de estos códigos, manteniendo la revisión  de los trabajos de forma diaria, como forma de asegurar tendencia a la disminución.   </t>
  </si>
  <si>
    <t>Realizar Prelecturas para garantizar la calidad de la facturacion</t>
  </si>
  <si>
    <t xml:space="preserve">Selección de suministros * Toma de lectura y preanalisis adoptando las medidas correctivas que garanticen una facturación de calidad.                                                                             </t>
  </si>
  <si>
    <t>Lectura de Suministros previo a la fecha indicada en Calendario para deteccion de errores y corregir a tiempo.</t>
  </si>
  <si>
    <t>Cantidad de Suministros preleidos</t>
  </si>
  <si>
    <t>Seguimiento a los plazos medio de resolución de O/S de lectura y Distribución</t>
  </si>
  <si>
    <t>Mejora en tiempo de respuesta de las O/S</t>
  </si>
  <si>
    <t xml:space="preserve">Seguimiento al plazo medio de resolución de las O/S de servicio de lectura </t>
  </si>
  <si>
    <t xml:space="preserve">Plazo medio </t>
  </si>
  <si>
    <t>Cambio de Tarifa de BTS1 a BTS2 Ejecutadas en SGC</t>
  </si>
  <si>
    <t>* Remitir  a oficinas informe levantado por lectura, con el fin de identificar los posibles clientes que apliquen para BTS2.
* Dar seguimiento continuo a la data remitida a las oficinas.                                               
* Ejecutar proceso de cambio, agotando los pasos normales con el expediente debidamente completado.</t>
  </si>
  <si>
    <t>Esta actividad consiste en sanear la base de datos para que los clientes tengan la tarifa que realmente le corresponde.</t>
  </si>
  <si>
    <t>Cantidad de cambios tarifa</t>
  </si>
  <si>
    <t>Identificar nuevos puntos de cobros para la coordinación con Mercadeo y Gestión Cobranza</t>
  </si>
  <si>
    <t>* Visitar terreno en búsqueda de Nuevos Puntos
* Informar a Mercadeo/Cobranza de los posibles contratos</t>
  </si>
  <si>
    <t>Ubicar comercios y/o negocios que puedan ser contratados como estafetas para el pago del servicio eléctrico.</t>
  </si>
  <si>
    <t>Cantidad a Identificar</t>
  </si>
  <si>
    <t>Aumentar la Cantidad de Transacciones realizadas por Medios Externos (Canales de Pagos Fuera de la Oficina)</t>
  </si>
  <si>
    <t>Incrementar los flujos por canales de pagos</t>
  </si>
  <si>
    <t>Promover entre los Clientes que visitan las Oficinas o gestionados por llamadas telefónicas el uso de los canales de pagos.</t>
  </si>
  <si>
    <t>Incremento envío Factura Ecológica</t>
  </si>
  <si>
    <t xml:space="preserve">* Ofrecer al cliente esta modalidad de envío de facturas, durante su visita a las oficinas, tanto para contratos vigentes, como para los nuevos contratos                     * Continuar promocionando esta importante herramienta.                </t>
  </si>
  <si>
    <t xml:space="preserve"> Inscribir los clientes en  modalidad de envío factura ecológica, para recibirla sólo por medio de correo electrónico, no físicamente.</t>
  </si>
  <si>
    <t>Cantidad Clientes Incorporados al Sistema Distribución Factura Ecológica</t>
  </si>
  <si>
    <t>Incremento del Cobro Automático</t>
  </si>
  <si>
    <t xml:space="preserve">* Ofrecer al cliente que posee tarjetas de crédito, el servicio mediante esta modalidad de cobros, durante su visita a las oficinas.                                           * Continuar promocionando esta importante herramienta.                  </t>
  </si>
  <si>
    <t>Asegurar el cobro de la factura antes de su vencimiento, incorporando al cliente al formato de cobro automático, evitando al mismo tener que trasladarse hasta la oficina para efecturar su pago. Evitar además que por un olvido o descuido del cliente, la factura caiga en morosidad y genere suspensión de servicio. Como consecuencia se descongestionan las oficinas.</t>
  </si>
  <si>
    <t>Cantidad Clientes Incorporados al Sistema Cobro Automático</t>
  </si>
  <si>
    <t xml:space="preserve">Incrementar Gestión Operativos Cobros Móviles </t>
  </si>
  <si>
    <t>* Realizar Cronograma con las localidades a gestionar durante el mes .                                           
* Identificar zonas estratégicas de difícil gestión y bajos índices de cobranza.
* Unificar criterios de acciones a realizar en el terreno al momento de realizar la gestión Móvil</t>
  </si>
  <si>
    <t>Evitar el desplazamiento de los clientes desde zonas distantes a realizar sus requerimientos o cumplir con su pago. Agregar más comunidades para visitar en los operativos, garantizando la presencia de la Empresa en toda su zona de influencia.</t>
  </si>
  <si>
    <t>MMRD$</t>
  </si>
  <si>
    <t>Reconocimiento Semestral a las Oficinas Comerciales (Ene y Jul).</t>
  </si>
  <si>
    <t>* Efectuar la entrega del reconocimiento durante la reunión del Sector en cada uno de semestres. 
* Procurar que la información se publique en intranet y comunicación con empleados, para motivar a todos.</t>
  </si>
  <si>
    <t xml:space="preserve">Reconocimiento semestral a las Oficinas Comerciales por resultados alcanzados en indicadores comerciales </t>
  </si>
  <si>
    <t>Cantidad Reconocimientos</t>
  </si>
  <si>
    <t xml:space="preserve">Realizar formaciones continuas para reforzar los conocimientos de procesos comerciales.       </t>
  </si>
  <si>
    <t>* Identificar puntos en los cuales se requiere el reforzamiento
* Impartir la enseñanza
* Retroalimentación con GGHH</t>
  </si>
  <si>
    <t>Fortalecer las debilidades encontradas en el personal comercial, en aras de mejorar la calidad del servicio, y la aplicación de los procesos comerciales.</t>
  </si>
  <si>
    <t>Cantidad Formaciones</t>
  </si>
  <si>
    <t>TMR en Días</t>
  </si>
  <si>
    <t>Brindar seguimiento a la ejecución de las instalaciones realizadas por el personal de la Dirección Comercial para asegurar que se realicen durante los plazos establecidos por el órgano regulador.</t>
  </si>
  <si>
    <t>Asegurar la atención de las Reconexiones y Reanudaciones dentro de los plazos establecidos por el órgano regulador.</t>
  </si>
  <si>
    <t>Brindar seguimiento a las Reconexiones por impago que estos queden normalizados dentro de los parámetros establecidos por el órganos regulador.</t>
  </si>
  <si>
    <t>TMR en Horas</t>
  </si>
  <si>
    <t>Seguimiento a la calidad de las órdenes de servicio.</t>
  </si>
  <si>
    <t>Análisis masivo en sistemas, quincenal, de la calidad de las órdenes de servicio.</t>
  </si>
  <si>
    <t xml:space="preserve">Brindar seguimiento a la buena ejecución las órdenes de servicio en los sistemas que empleados por el área. </t>
  </si>
  <si>
    <t>Porcentaje de Calidad Alcanzado</t>
  </si>
  <si>
    <t>Seguimiento a la calidad de las supervisiones.</t>
  </si>
  <si>
    <t>Asegurar que las supervisiones realizadas por el personal, cumplan con los parámetros establecidos por las normas y procedimientos.</t>
  </si>
  <si>
    <t>Brindar seguimiento a que las supervisiones realizadas, cumplan y traigan consigo las informaciones básicas esperadas en cada caso.</t>
  </si>
  <si>
    <t>*  Identificar % Cantidad Anomalías por oficina.                       * Asignación de metas específicas de disminución en términos de % cantidad,  para dichas anomalías                                                                       * Monitoreo constante de los tipos de anomalías, a través de la asignación de responsables.</t>
  </si>
  <si>
    <t>Actualización de datos de clientes</t>
  </si>
  <si>
    <t xml:space="preserve">* Recordar al cliente actualizar sus datos durante su visita a las oficinas.                                                              *Continuar promocionando esta importante herramienta.     </t>
  </si>
  <si>
    <t>Aprovechar cada contacto con el cliente para solicitarle actualizar sus datos (Teléfonos y compañía)</t>
  </si>
  <si>
    <t>Cantidad Actualizaciones Datos</t>
  </si>
  <si>
    <t>Realizar Supervisiones de Corte y Campo</t>
  </si>
  <si>
    <t>* Asignación de cantidad de supervisiones específicas por cada Supervisor, a través de la orden TO 110.                                                                                                                    * Seguimiento a la ejecución de dichas o/s.                                    * Supervisión de todas las órdenes TO 713, 3ra. Revision de Corte.</t>
  </si>
  <si>
    <t>Asegurar que un % representativo de las o/s que se trabajan, sea supervisadas en el terreno, para asi garantizar la correcta ejecución con la calidad requerida y plazos establecidos.</t>
  </si>
  <si>
    <t>Cantidad de O/S TO110 y TO713 Ejecutadas</t>
  </si>
  <si>
    <t>Seguimiento al plazo medio de atención de las órdenes de servicio (Diferentes a cortes, reconexiones e instalaciones)</t>
  </si>
  <si>
    <t>Asegurar que el tiempo promedio de atención de las órdenes de servicio se encuentre dentro de los plazos establecidos por el órgano regulador.</t>
  </si>
  <si>
    <t>Brindar seguimiento para que el plazo medio de atención a las órdenes de servicio que no sean de Corte, Reconexión ni Instalación (Se miden aparte) se realicen dentro de plazo</t>
  </si>
  <si>
    <t>Plazo medio de atención de las órdenes de servicio en días laborables.</t>
  </si>
  <si>
    <t>Realizar Toma de Lectura junto a los clientes</t>
  </si>
  <si>
    <t>Informe Mensual</t>
  </si>
  <si>
    <t>Sectores</t>
  </si>
  <si>
    <t>Gerentes Sectores</t>
  </si>
  <si>
    <t>Santiago</t>
  </si>
  <si>
    <t>Carlos Cruz</t>
  </si>
  <si>
    <t>Puerto Plata</t>
  </si>
  <si>
    <t>Eliezert Núñez</t>
  </si>
  <si>
    <t>La Vega</t>
  </si>
  <si>
    <t>Zoé Ya Rodríguez</t>
  </si>
  <si>
    <t>San Francisco</t>
  </si>
  <si>
    <t>Felix Minaya</t>
  </si>
  <si>
    <t>Valverde Mao</t>
  </si>
  <si>
    <t>Jose Rafael Acosta</t>
  </si>
  <si>
    <t>Informes</t>
  </si>
  <si>
    <t>Consulta en la aplicación</t>
  </si>
  <si>
    <t>% de Perdidas</t>
  </si>
  <si>
    <t>Calidad de Servicio</t>
  </si>
  <si>
    <t xml:space="preserve">Informes </t>
  </si>
  <si>
    <t>Correos Electrónicos</t>
  </si>
  <si>
    <t>Correo</t>
  </si>
  <si>
    <t>Correos</t>
  </si>
  <si>
    <t>Optimizacion de costos</t>
  </si>
  <si>
    <t>Informes, Correos Electrónicos</t>
  </si>
  <si>
    <t>Fotos e Indicadores del reconocimiento</t>
  </si>
  <si>
    <t>Imagen Corporativa</t>
  </si>
  <si>
    <t>Fotos e Indicadores del Reconconocimiento</t>
  </si>
  <si>
    <t>Fotos, Correos Electrónicos</t>
  </si>
  <si>
    <t>Fotos</t>
  </si>
  <si>
    <t>Fotos e Indicadores del reconconocimiento</t>
  </si>
  <si>
    <t>Fotos, Lista de Participacion</t>
  </si>
  <si>
    <t>Fotos y Lista de Participantes</t>
  </si>
  <si>
    <t xml:space="preserve">Listados Asistencia, Correo Electrónico </t>
  </si>
  <si>
    <t>Informe Mensuales</t>
  </si>
  <si>
    <t>Consulta aplicación</t>
  </si>
  <si>
    <t>% de Cobranza</t>
  </si>
  <si>
    <t>Aumentar la Cantidad de Clientes Activos Recuperados, de 2+Fact</t>
  </si>
  <si>
    <t>Aumento de Carga en Clientes en Conexión Directa</t>
  </si>
  <si>
    <t>Porcentaje de Clientes con Anomalias</t>
  </si>
  <si>
    <t>Porciento de Clientes que Pagan fuera de la oficina</t>
  </si>
  <si>
    <t>Mantener el plazo medio de atención a las instalaciones realizadas por la DC dentro del tiempo establecido en la Norma de Calidad</t>
  </si>
  <si>
    <t>Mantener el plazo medio de atención de las reconexiones dentro del tiempo establecido en la Norma de Calidad</t>
  </si>
  <si>
    <t>Invitar a los clientes a realizar la toma de lectura para que conozcan el proceso</t>
  </si>
  <si>
    <t>* Identificar Rutas e Itinerarios a Ser Trabajados</t>
  </si>
  <si>
    <t>Cantidad de clientes</t>
  </si>
  <si>
    <t>acumulado</t>
  </si>
  <si>
    <t>no</t>
  </si>
  <si>
    <t xml:space="preserve">Fotos </t>
  </si>
  <si>
    <t>Porciento avance implementación</t>
  </si>
  <si>
    <t>Correo electrónico</t>
  </si>
  <si>
    <t>Cobranzas Centralizadas</t>
  </si>
  <si>
    <t>Catherine Rodríguez</t>
  </si>
  <si>
    <t>Instalación de Bóveda Electrónica (Banco de Reservas) Oficina 2337 La Vega I</t>
  </si>
  <si>
    <t>Informe, correo electrónico</t>
  </si>
  <si>
    <t>Incluir la caja 2601 y 2603 (Canales de Pagos / Control de Cajas Comerciales) al sistema Cobrus</t>
  </si>
  <si>
    <t>Cantidad de Auditoria</t>
  </si>
  <si>
    <t xml:space="preserve">Informe </t>
  </si>
  <si>
    <t>Formación al personal de Cobranzas en las oficinas comerciales.</t>
  </si>
  <si>
    <t>Cantidad Formación</t>
  </si>
  <si>
    <t>Formación Estafetas Comerciales y Corporativas</t>
  </si>
  <si>
    <t>Cantidad de reunión</t>
  </si>
  <si>
    <t>Informe</t>
  </si>
  <si>
    <t>Cantidad de Informes</t>
  </si>
  <si>
    <t>Remisión de cartera de clientes reportados en el buró de crédito.</t>
  </si>
  <si>
    <t>Cantidad de reportes</t>
  </si>
  <si>
    <t>Implementar pago de facturas a través de aplcación Código USSD.</t>
  </si>
  <si>
    <t>Compensación de Fianzas Vencidas que cumplan con los parámetros regulatorios</t>
  </si>
  <si>
    <t>Cantidad de Compensaciones</t>
  </si>
  <si>
    <t>Control de Gestion Comercial</t>
  </si>
  <si>
    <t>Julio Alexander Almonte</t>
  </si>
  <si>
    <t>Ejecución de las Bajas Masivas por Impago</t>
  </si>
  <si>
    <t>Cantidad de Procesos de Bajas</t>
  </si>
  <si>
    <t>Calidad de servicio</t>
  </si>
  <si>
    <t>Levantamiento de los Errores de Asociacion de los clientes para la actualizacion de sus datos en el SGC</t>
  </si>
  <si>
    <t>Cantidad de Extracciones</t>
  </si>
  <si>
    <t>Elaboracion de Informes de Resultados e Indicadores Comerciales</t>
  </si>
  <si>
    <t>Aplicación, Correos, Documentos, Reuniones</t>
  </si>
  <si>
    <t>Generacion de la Cartera para el Cobro Compulsivo a clientes morosos</t>
  </si>
  <si>
    <t>Cantidad de Carteras Generadas</t>
  </si>
  <si>
    <t>Generacion de la Cartera para la Gestion Legal Interna</t>
  </si>
  <si>
    <t>Cantidad de Carteras Procesadas</t>
  </si>
  <si>
    <t>Generacion y Medición de la Cartera para la Gestion Legal de los Abogados Externos Contratistas</t>
  </si>
  <si>
    <t>Porcentaje de Ejecucion</t>
  </si>
  <si>
    <t>Actualizacion y Seguimiento de la Cartera de Empleados</t>
  </si>
  <si>
    <t>Cantidad de clientes del proyecto</t>
  </si>
  <si>
    <t>Valerio Rozon</t>
  </si>
  <si>
    <t>Incrementar la gestión de cobros en las cooperativas eléctricas.</t>
  </si>
  <si>
    <t>Pesos RD$ cobrados</t>
  </si>
  <si>
    <t>Realizar reuniones con los Lideres Comunitarios, para la Apertura de Cooperativas Elétricas y/o Centros de Gestion en lugares Remotos</t>
  </si>
  <si>
    <t>Cantidad de reuniones</t>
  </si>
  <si>
    <t>Remitir informe de los contratos dados de alta en conexión directa con un consumo mayor o igual a 200 kilos, para gestionar su normalización con la Dirección de Pérdidas.</t>
  </si>
  <si>
    <t>Cantidad de Procesos de Identificacion</t>
  </si>
  <si>
    <t>Informe de altas de contrato</t>
  </si>
  <si>
    <t>Facturacion</t>
  </si>
  <si>
    <t>Rosy Cabrera</t>
  </si>
  <si>
    <t>GERENCIA TECNICA DRP SECTORES</t>
  </si>
  <si>
    <t>Mantener el nivel de calidad de la Facturacion en un 99% tomando como referencia clientes medidos vs clientes estimados</t>
  </si>
  <si>
    <t>% Calidad de la Facturaciom</t>
  </si>
  <si>
    <t>Informe de Facturacion</t>
  </si>
  <si>
    <t>Cantidad de informes</t>
  </si>
  <si>
    <t>Informe de Refacturas</t>
  </si>
  <si>
    <t>Asegurar que las estimaciones de un mes no sobrepasen el 5% indicado en la Norma de Calidad.</t>
  </si>
  <si>
    <t>% de clientes estimados</t>
  </si>
  <si>
    <t>Informe de Estimaciones/Norma de Calidad</t>
  </si>
  <si>
    <t>Identificar los suministros con medida industrial y tarifa regular que tenga potencia leida mayor a 10kW y remitir a Grandes Clientes y Sectores.</t>
  </si>
  <si>
    <t>Mantener por debajo del 10% las estimaciones consecutivas Vs la estimacion del primer mes.</t>
  </si>
  <si>
    <t>% Estimaciones reiteradas repetitivas</t>
  </si>
  <si>
    <t>Asegurar que las facturas incorrectas vs las facturas emitidas no sobrepasen el 4% indicado en la Norma de Calidad.</t>
  </si>
  <si>
    <t>% de facturas de consumo incorrectas</t>
  </si>
  <si>
    <t>Informe de refacturas</t>
  </si>
  <si>
    <t>Remitir informe de los contratos en estado de Alta sin facturar que esten en ruta no facturable, para gestionar con Enc. De lectura Sectores su ubicación correcta.</t>
  </si>
  <si>
    <t>Informe de clientes dados de alta</t>
  </si>
  <si>
    <t>Formar lideres de entrenamiento en las oficinas tipo A de los Sectores para la negociacion de las actas de irregularidad.</t>
  </si>
  <si>
    <t>Cantidad de formacion</t>
  </si>
  <si>
    <t>Informe de resultados / empleado capacitado.</t>
  </si>
  <si>
    <t>Cantidad de Informes Clientes Fuera de Ruta</t>
  </si>
  <si>
    <t>Sensibilización y acercamiento a clientes en los proyectos de rehabilitación de redes.</t>
  </si>
  <si>
    <t>Sergio Contreras</t>
  </si>
  <si>
    <t>Asamblea comunitaria con líderes de las diferentes comunidades para el involucramiento  mejoramiento de los indicadores de gestión</t>
  </si>
  <si>
    <t>Proyecto meta presidencial de sensibilizacion de clientes sobre uso racional de energia electrica</t>
  </si>
  <si>
    <t>Encuestas de Evaluación y Monitoreo de la percepcion del usuario</t>
  </si>
  <si>
    <t>Sustitución de bombillas incandescentes por las de Bajo Consumo en zona de gestión para la fidelización de clientes.</t>
  </si>
  <si>
    <t xml:space="preserve">Programa ''Un dia con el Barrio'' para la reintegracion de clientes Morosos. (Mantenimiento de Clubes, pintada de calles, recogida de basura y entrega de silas </t>
  </si>
  <si>
    <t>Crear alianzas estratégicas con instituciones para fortalecer la gestión de pagos</t>
  </si>
  <si>
    <t>Talleres comunitarios para la lectura del medidor y el uso racional y eficiente de la energía eléctrica y consecuencia del hurto de la energia electrica</t>
  </si>
  <si>
    <t>Acuerdos sociales con las comunidades, cuando amerite re-categorizar los Circuitos de acuerdo al incremento en cobros y energía.</t>
  </si>
  <si>
    <t>Gestion Social</t>
  </si>
  <si>
    <t xml:space="preserve">Levantamiento y actualizacion de redes de las organizaciones de la sociedad civil para el involucramiento y fortalecimiento de la gestion en las comunidades </t>
  </si>
  <si>
    <t>MMRD$ Cobrados</t>
  </si>
  <si>
    <t>Informe, Aplicación SGC</t>
  </si>
  <si>
    <t>Negocios</t>
  </si>
  <si>
    <t>Ignacio Milanes</t>
  </si>
  <si>
    <t>Actualizacion de facturacion de los ayuntamientos</t>
  </si>
  <si>
    <t>Correo y foto de actividad</t>
  </si>
  <si>
    <t>informes y fotos</t>
  </si>
  <si>
    <t>MMRD$ invertidos / objetivos</t>
  </si>
  <si>
    <t>Dar capacitación a las Oficinas Comerciales y Ejecutivos de Cuentas sobre el uso y consulta al sistema de Medición Neta</t>
  </si>
  <si>
    <t>Cantidad de Capacitaciones</t>
  </si>
  <si>
    <t>Gestionar cobro de peaje a las compañias de cables por uso de poste de Edenorte</t>
  </si>
  <si>
    <t>Cantidad de Gestiones</t>
  </si>
  <si>
    <t>Documentos</t>
  </si>
  <si>
    <t>Asesoria y consultoria a grandes clientes</t>
  </si>
  <si>
    <t>Cantida de asesorias</t>
  </si>
  <si>
    <t xml:space="preserve">Fotos, Documentos </t>
  </si>
  <si>
    <t>Alianza de nuevos proyectos por concepto de apadrinamiento de sector</t>
  </si>
  <si>
    <t>Cantidad de alianzas</t>
  </si>
  <si>
    <t>Documentos de Negociacion</t>
  </si>
  <si>
    <t>Informes y fotos</t>
  </si>
  <si>
    <t>Informe de entrada de los aportes via AFR</t>
  </si>
  <si>
    <t>Depuración y reintegración de clientes al ciclo comercial (deuda mayor a 5 facturas)</t>
  </si>
  <si>
    <t>Acceso a la Aplicacion SGC</t>
  </si>
  <si>
    <t xml:space="preserve">Servicios Comerciales </t>
  </si>
  <si>
    <t>Mantener el TMR de las reclamaciones según la norma de calidad</t>
  </si>
  <si>
    <t>Tiempo Medio de Resolución (Días)</t>
  </si>
  <si>
    <t>Informes /  Aplicación SGC</t>
  </si>
  <si>
    <t>Medir y mejorar el tiempo de espera y de atencion en Oficinas Comerciales dentro del plazo establecido en la norma de calidad.</t>
  </si>
  <si>
    <t>% de Clientes Atendidos en Plazo</t>
  </si>
  <si>
    <t>Informe / Aplicación SGC</t>
  </si>
  <si>
    <t>Medir el nivel de satisfaccion de los clientes en oficinas comerciales a traves de los resultados de los buzones de sugerencia.</t>
  </si>
  <si>
    <t>% de nivel de satisfaccion</t>
  </si>
  <si>
    <t>Correos Electronicos / Fotos</t>
  </si>
  <si>
    <t>Cantidad de Planes</t>
  </si>
  <si>
    <t>Realización de auditorías de los procesos y normas en las OOCC</t>
  </si>
  <si>
    <t>% de perdidas</t>
  </si>
  <si>
    <t>Identificar lámparas encendidas en el día y canalizar su normalización.</t>
  </si>
  <si>
    <t>Luminarias identificadas</t>
  </si>
  <si>
    <t>Informe Lámparas identificadas, correos</t>
  </si>
  <si>
    <t>Técnica</t>
  </si>
  <si>
    <t>Alberto Torres</t>
  </si>
  <si>
    <t>Levantamiento georreferenciado en conjunto con distribución, de las nuevas luminarias en proyectos terminados.</t>
  </si>
  <si>
    <t>Proyectos levantados</t>
  </si>
  <si>
    <t>Informe proyectos levantados, correos</t>
  </si>
  <si>
    <t>Levantamiento y actualización de Vallas publicitarias en ALU</t>
  </si>
  <si>
    <t>Informe cantidad de vallas, correos</t>
  </si>
  <si>
    <t>Levantamiento del alumbrado público en coordinación con los ayuntamientos/ unilateral, en los casos que aplique.</t>
  </si>
  <si>
    <t>Levantamientos</t>
  </si>
  <si>
    <t>Informe Ayuntamientos Levantados, correos</t>
  </si>
  <si>
    <t>Identificación de Postes usados por terceros (Telefónicas y cables)</t>
  </si>
  <si>
    <t>Informe Postes Identificados</t>
  </si>
  <si>
    <t>Levantamiento poligonal de Redes BT/Circuitos</t>
  </si>
  <si>
    <t>Oficinas levantadas</t>
  </si>
  <si>
    <t>Documentacion, correos</t>
  </si>
  <si>
    <t>Definición polígonos Zonas Gestiones Móviles EDENORTE</t>
  </si>
  <si>
    <t>Poligonos de gestion movil levantados</t>
  </si>
  <si>
    <t>Codificación luminarias, CAP</t>
  </si>
  <si>
    <t>Puesto en funcionamiento en los 5 sectores del Piloto CAP (Codificación)</t>
  </si>
  <si>
    <t>Proyectos pilotos implementados</t>
  </si>
  <si>
    <t>Correos, aplicación, fotos</t>
  </si>
  <si>
    <t>Automatizacion Shapes de cobro movil y tipologia de red BT al CTRT</t>
  </si>
  <si>
    <t>Oficinas implementadas</t>
  </si>
  <si>
    <t>Supervisiones corporativas a terreno.</t>
  </si>
  <si>
    <t>Realizar visitas al terreno de los diferentes sectores, para comprobar que las normas y los procedimientos se cumplan.</t>
  </si>
  <si>
    <t>Supevisiones.</t>
  </si>
  <si>
    <t>Fotos e informes.</t>
  </si>
  <si>
    <t>Capacitación técnicas para las Brigadas (Campos Entrenamiento Brigadas Servicio Técnico)</t>
  </si>
  <si>
    <t>Entrenamientos realizados.</t>
  </si>
  <si>
    <t>fotos y lista de asistencia.</t>
  </si>
  <si>
    <t>Capacitación del Personal Interno (Servicio Técnico)</t>
  </si>
  <si>
    <t>Capacitar al personal interno en áreas que impacte de forma positiva en la operativa y en la calidad del servicio brindado, basandonos en las normas y procedimientos de nuestra empresa.</t>
  </si>
  <si>
    <t>Capacitaciones realizadas.</t>
  </si>
  <si>
    <t>fotos y lista de asistencia</t>
  </si>
  <si>
    <t>Validación Inspecciones de Calidad a los centros técnicos Comerciales.</t>
  </si>
  <si>
    <t>Realizar visitas a los centros técnicos de la empresa, para validar que estos realicen sus funciones de acuerdo a las normas y procedimientos que rigen el área.</t>
  </si>
  <si>
    <t>Validaciones realizadas</t>
  </si>
  <si>
    <t>Fotos, correos e informes.</t>
  </si>
  <si>
    <t>Implementacion de restructuracion de centros de lectura / Reestructuración de la Ruta.</t>
  </si>
  <si>
    <t>Centros de lectura implementados.</t>
  </si>
  <si>
    <t>Correos, movimientos de rutas e itinerarios.</t>
  </si>
  <si>
    <t>Mantenimiento de Equipo por Sector MPL - MPD</t>
  </si>
  <si>
    <t>Equipos verificados</t>
  </si>
  <si>
    <t>Generación de Ordenes de Supervisión de Distribución.</t>
  </si>
  <si>
    <t>Órdenes Generadas</t>
  </si>
  <si>
    <t>Generación de Ordenes de Supervisión de Lectura.</t>
  </si>
  <si>
    <t xml:space="preserve">Inspección de Calidad de Lectura y Distribución </t>
  </si>
  <si>
    <t>Cantidad de Inspecciones</t>
  </si>
  <si>
    <t>Supervisión corporativa de Lectura Regulares e Industriales.</t>
  </si>
  <si>
    <t>Cantidad de actividades</t>
  </si>
  <si>
    <t>Seguimiento a la  calidad de la ordenes de lectura resuelta en el terreno</t>
  </si>
  <si>
    <t>Cantidad ordenes</t>
  </si>
  <si>
    <t xml:space="preserve">Fotos, correo, visitas </t>
  </si>
  <si>
    <t>Seguimiento a la  calidad de la ordenes de distribucion resuelta en el terreno</t>
  </si>
  <si>
    <t>Imagen corporativa</t>
  </si>
  <si>
    <t>Foto, correo, llamada</t>
  </si>
  <si>
    <t>Llamada, foto, correo, verificaicon OPEN</t>
  </si>
  <si>
    <t>Toma de inventario de materiales a los Centros Técnicos y sus brigadas</t>
  </si>
  <si>
    <t>Cantidad de Centros Técnicos</t>
  </si>
  <si>
    <t>Informe de arqueo y correo</t>
  </si>
  <si>
    <t>Implementación de reservas por Centro Técnico</t>
  </si>
  <si>
    <t>Cantidad de Reservas</t>
  </si>
  <si>
    <t>Correo y sistema SAP</t>
  </si>
  <si>
    <t>Implementación Fase II CtrT: mapas, informes, OnMap, etc.</t>
  </si>
  <si>
    <t>Oficinas Capacitadas x Sector</t>
  </si>
  <si>
    <t>Oficinas implementadas, convocatorias, correos, listas asistencias, fotos.</t>
  </si>
  <si>
    <t>Evaluación cambio modalidad de brigadas producción por Brigadas Costo Fijo</t>
  </si>
  <si>
    <t>Oficinas aplicadas cambio modalidad de contratacion brigadas</t>
  </si>
  <si>
    <t>Minutas Reuniones, Correos</t>
  </si>
  <si>
    <t>Implementación Operativa Campo CtrT en Oficinas Comerciales</t>
  </si>
  <si>
    <t>Visitas a campo, Reuniones, Correos</t>
  </si>
  <si>
    <t>Optimizacion de Costos</t>
  </si>
  <si>
    <t>Identificación física de los suministros bonoluz mediante la colocación de Stikers.</t>
  </si>
  <si>
    <t>Cooperativas Electricas</t>
  </si>
  <si>
    <t>Gloria García Lizardo</t>
  </si>
  <si>
    <t>Realización de auditorias y supervisión de los procesos de cobranzas (procedimiento vs operativa)</t>
  </si>
  <si>
    <t>% Acumulado de Cantidad de Actas Cobradas</t>
  </si>
  <si>
    <t>Esta actividad consiste en incrementar la eficiencia en la aplicación del  proceso Contratación Nuevos Clientes y Reintegración</t>
  </si>
  <si>
    <t>Porcentaje de Calidad de la Lectura</t>
  </si>
  <si>
    <t>Porcentaje de Calidad de Distribucion</t>
  </si>
  <si>
    <t>Cantidad de asambleas</t>
  </si>
  <si>
    <t>Cantidad de encuestas</t>
  </si>
  <si>
    <t xml:space="preserve">Cantidad de bombillas colocadas </t>
  </si>
  <si>
    <t>Cantidad de donaciones</t>
  </si>
  <si>
    <t>Cantidad de talleres</t>
  </si>
  <si>
    <t>Fotos y Informes</t>
  </si>
  <si>
    <t xml:space="preserve">Informes , Fotos y Listas de asistencias </t>
  </si>
  <si>
    <t>Cantidad de Suministros</t>
  </si>
  <si>
    <t>Cantidad de Emision de la Cartera</t>
  </si>
  <si>
    <t xml:space="preserve">Recuperacion de Deuda Cartera Clientes Cortable </t>
  </si>
  <si>
    <t xml:space="preserve">Recuperacion de Deuda Cartera de Clientes Corporativos </t>
  </si>
  <si>
    <t xml:space="preserve">Recuperacion de Deuda Cartera Usuarios No Regulados </t>
  </si>
  <si>
    <t>Recuperacion de Deuda Cartera Clientes Industriales</t>
  </si>
  <si>
    <t>Captar recursos economicos para Proyectos AFR</t>
  </si>
  <si>
    <t>Cantidad ayuntamiento actualizados</t>
  </si>
  <si>
    <t>Incremento de clientes industriales via cambio de tarifa con clientes que demandan mas de 10Kva</t>
  </si>
  <si>
    <t>Incorporar clientes al ciclo comercial, a traves de las cooperativas electricas.</t>
  </si>
  <si>
    <t>Elaboración de planes de acción de acuerdo al levantamiento de buzones de sugerencias, encuestas CIER, Call Center y de satisfacción de clientes</t>
  </si>
  <si>
    <t>Cantidad de oficinas auditadas</t>
  </si>
  <si>
    <t>Realizar mejoras a la Implementacion del CtrT y sus procesos</t>
  </si>
  <si>
    <t xml:space="preserve">Realizar refactura por medio de una facturacion de consumo para recuperar la energia no facturada y asi evitar el cargo por recuperacion de irregularidad por la via administrativa, de los clientes Industriales y Regulares BTS2 que apliquen. </t>
  </si>
  <si>
    <t>Realizacion de informe para remitir los suministros con medida y consumo regular mayor o igual a 4,000 KW, que le corresponde una medida industrial para gestionar con la Dirección de Pérdidas y la GTC.</t>
  </si>
  <si>
    <t>Realizar refactura para cargar las actas administrativas menores o igual a $100.00, a los clientes regulares y asi evitar el cargo de recuperacion por irregularidad.</t>
  </si>
  <si>
    <t>Implementar en el sistema COBRUS  el uso manual de la planilla de registro de efectivo por denominación y reduccion del uso de  boleta de depósitos de efectivo.</t>
  </si>
  <si>
    <t>Unifiacion en el OPEN las remesas de Clientes Cedidos en una única remesa.</t>
  </si>
  <si>
    <t>Cantidad de Instalaciones</t>
  </si>
  <si>
    <t>Instalacion de puntos de pagos (asociaciones, farmacias, etc.)</t>
  </si>
  <si>
    <t>Personas capacitadas</t>
  </si>
  <si>
    <t>Cantidad de Jornadas</t>
  </si>
  <si>
    <t>Realizar jornadas de educación en sectores conflictivos.</t>
  </si>
  <si>
    <t>Cantidad de Organizaciones (OSC)</t>
  </si>
  <si>
    <t>Cantidad actividades</t>
  </si>
  <si>
    <t>Jornadas de acompañamiento de Gestión Social a la gestión comercial para la normalización y contratación de clientes.</t>
  </si>
  <si>
    <t>Realizar Visitas para Gestion de cobros de instituciones publicas y privadas (cobros automatico)</t>
  </si>
  <si>
    <t>Cantidad Visitas</t>
  </si>
  <si>
    <t>Conectar clientes atraves de proyectos AFR</t>
  </si>
  <si>
    <t xml:space="preserve">Cantidad de clientes </t>
  </si>
  <si>
    <t>Implementacion del Sistema Control y aplicación Aporte Financiamiento Reembolsable AFR</t>
  </si>
  <si>
    <t>Automatizar el proceso de aplicación y  control de los rembolsos de  los Clientes AFR.</t>
  </si>
  <si>
    <t>Cantidad de Vallas</t>
  </si>
  <si>
    <t>Cantidad de Postes</t>
  </si>
  <si>
    <t>Validacion de centros de lectura que esten realiando la toma de lectura junto a los clientes</t>
  </si>
  <si>
    <t>Centro de lecturas validados</t>
  </si>
  <si>
    <t>Validacion a los levantamiento de segmento de clientes</t>
  </si>
  <si>
    <t xml:space="preserve">Oficinas Implementadas </t>
  </si>
  <si>
    <t>* Selección de clientes que cumplen con los parametros establecidos en el procedimiento
* Enviar detalle de NIC para su gestión
* Autorizacion para cambio de carteras en el SGC.
Generacion del listado de clientes morosos que tienen deuda mayor a 5+ Fact para su gestión de cobros por parte de los Abogados Externos contratados por la empresa para la gestión legal.</t>
  </si>
  <si>
    <t>* Selección de clientes que cumplen con los parametros establecidos en el procedimiento
* Enviar detalle de NIC para su gestión
* Autorizacion para cambio de carteras en el SGC.
Generacion del listado de clientes morosos que tienen deuda mayor a 5+ Fact para su gestión de cobros por parte de los Abogados Internos de los Sectores.</t>
  </si>
  <si>
    <t>* Levantamiento del requerimiento
* Identificar variables necesarias
* Reunion con las areas que manejan las informaciones no comerciales
* Desarrollo y publicacion
Automatizar el proceso de aplicación y control de los movimientos de los Clientes AFR.</t>
  </si>
  <si>
    <t>Elaboración Plan de Abastecimiento 2021</t>
  </si>
  <si>
    <t>Creación del plan de abastecimiento del área con fines de gestionar la adquisición de materiales para la realización de los proyectos  en beneficio de nuestros clientes internos y externos.</t>
  </si>
  <si>
    <t>Porcentaje de avance plan abastecimiento</t>
  </si>
  <si>
    <t>Plan de abastecimiento</t>
  </si>
  <si>
    <t>Objetivo Estrategico</t>
  </si>
  <si>
    <t>Estratégia</t>
  </si>
  <si>
    <t>Optimizar los sistemas de control y seguimiento a la gestión</t>
  </si>
  <si>
    <t>Incrementar el uso de canales de pago de bajo costo para la empresa y los clientes</t>
  </si>
  <si>
    <t>Reducir errores en la realización de este tipo de remesa en el Open SGC.
Establecer una sola remesa para tarjeta y efectivo de Clientes Cedidos, para eficientizar y transparentar el proceso de liquidación en las oficinas comerciales.</t>
  </si>
  <si>
    <t>Asegurar el cumplimiento del 100% de las prerrogativas contenidas en el marco regulatorio</t>
  </si>
  <si>
    <t>Garantizar la calidad de la información para análisis y toma de decisiones</t>
  </si>
  <si>
    <t>Incrementar la cartera de clientes de manera rentable y sostenible en el tiempo</t>
  </si>
  <si>
    <t>Asegurar la calidad de la facturación</t>
  </si>
  <si>
    <t>Crear acercamientos estratégicos con grupos de interés</t>
  </si>
  <si>
    <t>Reduccion de las perdidas.
Incrementar los niveles y % de cobranzas, ingresando facturacion de calidad, por la via de factura de consumo, sin afectar el historico del cliente</t>
  </si>
  <si>
    <t>Asegurar la calidad de la facturacion
Mantener el control de las estimaciones Vs el total de clientes medidos por mes.</t>
  </si>
  <si>
    <t>Tener mayor control de los clientes con demanda, reduccion de costos operacionales, reduccion de las perdidas tecnicas y control del fraude
Procurar tener una base de datos de clientes normado acorde a la tarifa correspondiente a cada uno</t>
  </si>
  <si>
    <t>Retroalimentacion continua entre las areas relacionadas a los fines de lograr la normalizacion de los clientes
Eliminar la cantidad de facturas emitidas repetidas sin una lectura real a traves de la normalizacion del suministro</t>
  </si>
  <si>
    <t>Asegurar la calidad en las facturas emitidas
Procurar el menor porcentaje de las facturas incorrectas con respecto al número total de facturas emitidas permitido en la Norma de Calidad Sie-019-2012</t>
  </si>
  <si>
    <t>Asegurar una facturación a tiempo.
Procurar que los clientes de nuevo ingreso sean facturados de acuerdo a la ruta que le corresponda.</t>
  </si>
  <si>
    <t>Reducción de las perdidas
Incrementar los niveles y % de cobranzas, ingresando facturacion de calidad, por la via de factura de consumo, sin afectar el historico del cliente</t>
  </si>
  <si>
    <t xml:space="preserve">Seleccionar un representante por oficina tipo A  y entrenarlo en el area de tasación para que sea multiplicador en la oficina a la que pertenece.
Asegurar el cobro del acta cargada y evitar anulaciones por ante Protecom. </t>
  </si>
  <si>
    <t>Asegurar la calidad de la facturacion y lograr la satisfaccion de nuestros clientes
Cumplir con el marco Regulatorio y alcanzar niveles optimos de facturacion</t>
  </si>
  <si>
    <t>Reduccion de las perdidas
Procurar normalizar los clientes en CD con un consumo al cual le favorece la instalacion de un medidor, priorizando los circuitos A</t>
  </si>
  <si>
    <t>Asegurar la disminución del fraude eléctrico a través del marco regulatorio</t>
  </si>
  <si>
    <t>Ampliar la segmentación del mercado</t>
  </si>
  <si>
    <t>Asegurar el cumplimiento de los estándares establecidos en las normas de calidad vigentes</t>
  </si>
  <si>
    <t>Reuniones con diferentes departamentos involucrados y visitas casa x casa
Es un programa para recolectar, analizar y utilizar informacion  para la concecusion de los objetivos</t>
  </si>
  <si>
    <t>Reuniones y asambleas y sensibilizacion comunitaria
Son reuniones con lideres comunitarios para dar a conocer todas las informaciones sobre las actividades de Edenorte en esa comunidad</t>
  </si>
  <si>
    <t>Visitas casa x casas y entregas de brochures
Son programas dirigidos a sectores con falta de diversas oportunidades y asi consignar una solucion en conjunto</t>
  </si>
  <si>
    <t>Visitas escuelas, empresas e instituciones privadas y charlas educativas
Disertación acerca de un tema que se da en un ambiente familiar, empresarial, institucional como lo es el uso eficiente de la energia electrica</t>
  </si>
  <si>
    <t>Aplicación de encuesta y procesamiento de datos, entrega de informe con resultados
Son metodos cientificos que recogen, en forma organizada, informaciones sobre la percepcion de los clientes sobre diferentes indicadores relacionados con la empresa</t>
  </si>
  <si>
    <t>Visitas a los clubes y organizaciones para entrega de equipos y entregas de las donaciones
Se organizan reuniones con los lideres de la comunidad y se planifican las entregas de equipos</t>
  </si>
  <si>
    <t>Entrega de bombillas de bajo consumo casa x casa
Es visitar la comunidad y realizar cambios de bombillas de alto consumo por bajo consumo</t>
  </si>
  <si>
    <t>Levantamiento de datos de lideres comunitarios y donaciones de utiles y equipos
Contribuciones realizadas por la empresa, en equipos electrodomesticos, utiles deportivos y escolares, entre otros</t>
  </si>
  <si>
    <t>Visitas a instituciones y reuniones con administrativos y firmas de los acuerdo
Se pautan reuniones con previos avisos con los administrativos y ahí se organizan las alianzas</t>
  </si>
  <si>
    <t>Cursos sobre medidor y trabajo en equipo
Son disertaciones que se utilizan para dar a conocer a los participantes como se lee el medidor, dirigidas por especialistas en el tema</t>
  </si>
  <si>
    <t>Visitas a lideres para involucrar la comunidad en  las actividades y visitas casa x casa y asambleas con juntas de vecinos
Se organizan reuniones con las oficinas comerciales y se visitan lideres comunitarios para acordar los trabajos que se van a realizar en ese circuitos</t>
  </si>
  <si>
    <t>Asegurar la ejecución de los proyectos de ampliación de redes conforme a los estándares de calidad y expectativas de retorno esperados</t>
  </si>
  <si>
    <t>Mejorar la percepción de la imagen de la empresa</t>
  </si>
  <si>
    <t>Optimizar la gestión del servicio a grandes clientes</t>
  </si>
  <si>
    <t>Garantizar la satisfacción del servicio externo e interno</t>
  </si>
  <si>
    <t>Implementar planes de expansión de redes</t>
  </si>
  <si>
    <t>Garantizar la fidelización de clientes residenciales y comerciales</t>
  </si>
  <si>
    <t>Garantizar la cobertura y blindaje de las redes</t>
  </si>
  <si>
    <t xml:space="preserve">Asegurar la satisfacción de los colaboradores </t>
  </si>
  <si>
    <t>Coordinar con control de gestion de la DC la implementacion de los shapes en la estructura de la BD del CTRT
Consiste en automatizar los shapes en la BD del CTRT y que dicha informacion pueda servir para la operativa y la toma de deciciones de las oficinas.</t>
  </si>
  <si>
    <t>Coordinar con BDI la creación de esta nueva entidad
Identificar con un numero único las luminarias en la base de datos de instalaciones</t>
  </si>
  <si>
    <t>Coordinar con las oficinas comerciales visitas para levantamiento de informacion
Crear y actualizar los poligonos de gestion movil de las oficinas comerciales</t>
  </si>
  <si>
    <t>Coordinar con los centros tecnicos visitas para levantamiento de informacion
Realizar los levantamientos detallados tramo a tramo segun de la tipologia de redes existente</t>
  </si>
  <si>
    <t>Eficientizar el proceso de Liquidación de Oficina Comercial.
Realizar de manera automatizada en el sistema COBRUS el llenado de la planilla de Registro por denominación de efectivo..</t>
  </si>
  <si>
    <t>Asegurar los valores en efectivo.
Realizar deposito de efectivo ONLINE, en la cuenta de Edenorte, efectuados en las oficinas comerciales.</t>
  </si>
  <si>
    <t>Asegurar el cuadre de caja
Implementar el cuadre de caja, a traves del sistema Cobrus.</t>
  </si>
  <si>
    <t>Identificar las debilidades en los procesos de cobranzas.
Verificación de la correcta aplicación de los procesos comerciales de las OOCC y Estafetas Comerciales.</t>
  </si>
  <si>
    <t>Garantizar y eficientizar los procesos de cobros en las oficinas comerciales.
Asegurar la correcta aplicación de la operativa de cobros.</t>
  </si>
  <si>
    <t>Identificar las debilidades en el proceso de estafetas.
Coordinar reunión con los dueños de estafetas.</t>
  </si>
  <si>
    <t>Lograr la instalación en un 100% de los Canales de Pagos al finalizar el año 2020.
Coordinar con el suplidor la instalación de los POS.</t>
  </si>
  <si>
    <t>Recuperacíon de deuda.
Reintegrar al ciclo comercial los clientes que se encuentran reportados en el buró de crédito.</t>
  </si>
  <si>
    <t>Coordinar con las areas involucradas
Implementar el cobro a través de telefonos celulares, donde le permitirá al cliente mediante conexión remota efectuar el pago de su factura.</t>
  </si>
  <si>
    <t>* Selección de clientes que cumplen
* Extracción de fianza disponible
* Compensación de la deuda en el Sistema
Aplicación de la Fianza abandonadas por los clientes dados de baja, compensando la misma con la deuda (Según LGE).</t>
  </si>
  <si>
    <t>* Selección de clientes que cumplen
* Carga de los contratos en el HGI
* Cambiar el Estado de los contratos
* Colocar incidencias en el SGC
Cambiar el Estado de los Contratos que exceden el tiempo que legalmente la empresa puede seguir facturando, una vez han superado los 120 días sin realizar pago (Depuraciones de la Base de Datos, según LGE)</t>
  </si>
  <si>
    <t>* Selección de clientes que cumplen
* Preparar resumen de casos
* Enviar detalle por NIC para su correccion
Realizar una lista de los campos mal asignados en el SGC (Errores), para su correccion (Depuracion de BD)</t>
  </si>
  <si>
    <t>* Extraccion de la informacion de BD
* Transformacion y comprobacion de la data
* Estadisticas y elaboracion de Informes
* Presentacion de los Indicadores
Elaboracion de Informes de Resultados e Indicadores Comerciales</t>
  </si>
  <si>
    <t>Coordinar con los sectores proceso de implementación/capacitación personal Oficinas comerciales
Consiste en la puesta en ejecución del modelo de gestión en cada oficina comercial en cada área de la gestión comercial Sector/Oficina.</t>
  </si>
  <si>
    <t>* Selección de clientes que cumplen con los parametros establecidos en el procedimiento
* Enviar detalle de NIC para su gestión
* Autorizacion para cambio de carteras en el SGC.
Generacion del listado de clientes morosos que tienen deuda mayor a 5+ Fact para su gestión de cobros compulsivos.</t>
  </si>
  <si>
    <t>* Levantamiento del requerimiento
* Identificar variables necesarias
* Reunion con las areas que manejan las informaciones no comerciales
* Desarrollo y publicacion
Dar seguimiento al estatus comercial de cada uno de los empleados de EDENorte</t>
  </si>
  <si>
    <t>Identificación de las zonas a trabajar
Asegurar la calidad en la contratación del cliente en la zona de dificil gestión.</t>
  </si>
  <si>
    <t>*Instalar POS en el punto de pago, para la realización del cobro.
Asegurar que los clientes cumplan con el pago de su factura</t>
  </si>
  <si>
    <t>Coordinar con Gestión Social, la participación de las reuniones.
Identificar las localidades a Gestionar</t>
  </si>
  <si>
    <t>Tener mayor control de los clientes con demanda, reduccion de costos operacionales, reduccion de las perdidas tecnicas.
Para determinar si requiere la instalacion de un medidor con demanda y cambio de tarifa.</t>
  </si>
  <si>
    <t>Normalizacion de clientes y visitas casa x casa para conscientizar al cliente sobre los beneficios de estar normalizados
La clarificación de las transacciones ayudando a la definición de necesidades y optimizando las relaciones entre clientes y Edenorte</t>
  </si>
  <si>
    <t>Actualizacion de la deuda, Coordinacion con los gestores, Visitas a los clientes
Recaudación de facturas vencidas de la cartera</t>
  </si>
  <si>
    <t>Actualizacion de tarifas regulares a tarifas industriales
Cambio de tarifas</t>
  </si>
  <si>
    <t>Actualizacion de la deuda, Coordinacion con los gestores, Visitas a los clientes
Recaudacion de las facturas vencidas de las carteras industriales de los sectores</t>
  </si>
  <si>
    <t>Coordinar con los gerentes de distribución sector - Realizar actualizacion de carga en el Open SGC
Actualizar mensualmente el consumo de los ayuntamientos (los que tienen acuerdo) en relacion a los sumnistros agregados y luminaria instaladas</t>
  </si>
  <si>
    <t>Visitar las instituciones publicas y privadas para presentar las diferentes vias de pagos establecida por la empresa
Realizar visita a instituciones y ofertar diferente via de pagos</t>
  </si>
  <si>
    <t xml:space="preserve">Realizar levantamientos de los clientes que esten en la disposicion de conexión ya sean usuarios o clientes
Numeros de clientes a interconectar en los proyectos de AFR  </t>
  </si>
  <si>
    <t>Visitar los posibles cliente potenciales y presentar el proyecto de pasar a 24 hras
Incentivar la captación de fondos para la realización de Proyectos con Aportes de Financiamiento Reembolzable para uso de explotacion de redes de Clientes Interconectados</t>
  </si>
  <si>
    <t>Capacitación a los representes de servicios en las oficinas comerciales.
Capacitacíon que servirá al representante de servicios obtener los conocimientos y correcta aplicación en el sistema sobre los clientes de Medición Neta.</t>
  </si>
  <si>
    <t>* Actualizacion de levantamientos
* Negociacion con las compañías usuarias
Extender el cobro de alquiler por el uso de los postes de la empresa a las demás compañías que utilizan nuestros activos.</t>
  </si>
  <si>
    <t>* Identificar grandes clientes. 
* Realizar visita a grandes clientes.
* Realizar asesoria electrica.             
Visitar los grandes clientes para asesorarle sobre el ahorro de consumo de energia reactiva, potencia maxima, etc.</t>
  </si>
  <si>
    <t>Visitar los posibles clientes potenciales.
Aumentar la cartera de proyectos con Aportes de Financimiento reembolsables.</t>
  </si>
  <si>
    <t>Controlar la correcta aplicación de las ciotas de reembolso de los AFR a favor del cliente  
Controlar y automatizar las cuotas de reembolsos a los clientes o inversionista con AFR</t>
  </si>
  <si>
    <t>* Depuración de clientes
* Gestión de llamadas
* Negociación de la deuda
Depurar y reintegrar cartera de deuda mayor a 5 facturas vencidas</t>
  </si>
  <si>
    <t>Colocación en terreno de estiker para identificar a los suministros que son bonoluz.
Reducción de ingresos y aumento de fraude por parte de clientes no dispuestos a pagar el monto de su factura eléctrica debido a la nueva tarifa aplicada.</t>
  </si>
  <si>
    <t>Levantamiento de información y Coordinación con áreas involucradas
Resolver y velar porque las reclamaciones sean resueltas  dentro del plazo</t>
  </si>
  <si>
    <t>* Levantamiento de información
* Elaboraci'on y remisi'on de informes
* Coordinación con áreas involucradas
Medir y mantener el tiempo de espera y de atención dentro del plazo establecido en la Norma de Calidad (30 minutos)</t>
  </si>
  <si>
    <t xml:space="preserve">* Analisis de los resultados de los buzones
* Elaboraci'on  de los  planes  de accion
* Presentacion de los planes de accion a las areas involucradas
Medir el nivel de satisfaccion de los clientes en oficinas comerciales,  a traves de los resultados de los buzones de sugerencia. </t>
  </si>
  <si>
    <t>* Analizar resultados de las diferentes encuestas
* Realizar resumen y presentación a la DC y Sectores sobre resultados
* Elaborar planes de acción sobre oportunidades de mejoras detectadas
Analizar los informes de resultado de los buzones de sugerencias, encuestas CIER, Call Center y de satisfacción al cliente, de las opiniones de los clientes expresadas vía los buzones de sugerencias colocados en las OOCC.</t>
  </si>
  <si>
    <t>Realización de auditorías de los procesos, normas, estructuras fisicas  y atención al cliente anualmente en las OOCC. 
Elaboracion de informes de resultados 
Socializacion de resultados con las areas involucradas u los secttores
Verificación  de la correcta aplicación de los procesos comerciales y de atención a clientes en las OOCC</t>
  </si>
  <si>
    <t>Remitir la información a los Gerentes de Redes y perdidas de los sectores para su normalización.
 Auditar la luminarias encendidas en el día levantadas a través del MPD y de los levantamientos del alumbrado publico</t>
  </si>
  <si>
    <t>Solicitar a la unidad ejecutora de proyecto que nos remitan la información de los levantamientos de los proyectos terminados
Asegurarse que estas instalaciones sean registradas en la base datos para su respectiva facturación en los Ayuntamientos y cobranza de la DC para el 2020</t>
  </si>
  <si>
    <t>* Levantamiento en el terreno * Identificación de propietarios
Realizar  levantamientos de las  vallas nuevas y existentes en el terreno para proceder a su reconocimiento y cobranza por la DC.</t>
  </si>
  <si>
    <t>Actualizar la bases de datos
Realizar los levantamientos de luminarias de todos los Distritos y Municipios de los sectores.</t>
  </si>
  <si>
    <t>Levantar e identificar las instituciones que hacen uso de los postes de la empresa.
Consiste en identificar los postes de la empresa usados por las líneas telefónicas, Telecables y wifi, con el fin de aumentar los ingresos a la empresa por el uso de estas.</t>
  </si>
  <si>
    <t>Realizar capacitaciones a las brigadas externas sobre cómo realizar las órdenes de servicios en terreno y en los sistemas.</t>
  </si>
  <si>
    <t>Asegurar la calidad de los equipos 
Realizar actualización, revisión y arqueo del total de los equipos MPL-MPD, asegurando el correcto uso de los mismo .</t>
  </si>
  <si>
    <t>Movimientos de rutas de lectura.
Implementacion del analisis de las rutas realizado con el objetivo de eficientizar la operativa de los centros de lectura, asegurando la calidad de la facturación, evitando incrementos no planificados de las pérdidas.</t>
  </si>
  <si>
    <t>Asegurar la correcta supervisión del personal de distribución en terreno
Generación mensual de O/S de servicio de supervisión de forma centralizada.  De acuerdo al análisis de información del MPD y de las reclamación de otras áreas de la empresa</t>
  </si>
  <si>
    <t>Cantidad de Ordenes
Asegurar la correcta supervisión del personal de lectura en terreno</t>
  </si>
  <si>
    <t xml:space="preserve">Asegurar la retroalimentación del personal en las áreas de trabajo.
Realización actividades de Actualización conocimiento de procedimientos, lectura de medidores u otra necesidad identificada que el personal de lectura necesite para la correcta ejecución del trabajo asignado </t>
  </si>
  <si>
    <t>Supervisión de terreno
Realización de Supervisión de lecturas regulares e industriales en el terreno de acuerdo a los análisis de la información del sistema, asegurando que el personal cumpla con las normas y procedimientos de la empresa</t>
  </si>
  <si>
    <t>Asegurar la calidad en el llenados de las ordenes de lectura
 Supervisión de la calidad en el llenado de las ordenes de lectura,  en el terreno como en el sistema, asegurando que el personal cumpla con las normas y procedimientos de la empresa</t>
  </si>
  <si>
    <t>Asegurar la calidad en el llenados de las ordenes de distribucion
 Supervisión de la calidad en el llenado de las ordenes de distribucion,  en el terreno como en el sistema, asegurando que el personal cumpla con las normas y procedimientos de la empresa</t>
  </si>
  <si>
    <t xml:space="preserve">Asegurar que los clientes queden sastifecho con la inducion impartida por el lector-distribuidor
Realizar un muestreo de los clientes visitado por el lector-distribuidor, contactando via telefonica o visita en el terreno,  indagar que tan efectivo fue la presentacion del colaborador. </t>
  </si>
  <si>
    <t>Asegurar que la calidad en que se realiza el levantamiento de segmento
Realizar arqueo aleatorio de los casos levantado  en el terreno por el personal de lectura: Usuarios Sin contratos. Segmentos de clientes de negocios, Clasificación de los segmentos por consumo (A,B,C,D), etc., para verificar la calidad en que se realizo el levantamiento</t>
  </si>
  <si>
    <t>Remitir la información a los Gerentes Comerciales, Encargados ST Sectores, Encargado OC y CT correspondiente
Realizar arqueos aleatorios a los Centros Técnicos y sus brigadas</t>
  </si>
  <si>
    <t>Capacitar a los Encargados ST Sector para la creación de reservas
Crear una reserva por Centro Técnico</t>
  </si>
  <si>
    <t>Implementación a nivel de oficina  y centros técnicos Fase II CtrT - interfaz gráfica para la Gestión comercial-técnica con mapas y segmentación de gestión con informes comerciales a nivel de entidades como polígonos, rutas, etc.
Coordinar con los sectores la capacitación y aplicación herramienta gráfica CtrT.</t>
  </si>
  <si>
    <t>Cambio brigadas de producción por Costo Fijo en 1 oficina por sector.
Coordinar con cada sector la oficina piloto de su sector, comunicar formalmente contratas, asegurar la cantidad de o-s posterior al cambio mediante PDA.</t>
  </si>
  <si>
    <t>Implementación CtrT: Gestión de campo, ejecución o/s, atención anomalías, Prelectura, Supervisión, por ruta
Esta actividad conlleva llevar a la práctica de terreno la metodología concebidad en el modelo de gestión Control Total, a fin de eficientizar la gestión, reducir costos operativos, mejorar la cobranza y la atención al cliente.</t>
  </si>
  <si>
    <t>Integrar los procesos productivos de la empresa a través del uso de plataformas tecnológicas que optimicen el funcionamiento de los mismos</t>
  </si>
  <si>
    <t>Implementación aplicación de caja</t>
  </si>
  <si>
    <t>Implementación atención a clientes por cita</t>
  </si>
  <si>
    <t>Digitalización de documentos e implementación de firmas digitales de procesos no regulados en las oficinas comerciales oficinas tipo A.</t>
  </si>
  <si>
    <t>Implementación de la herramienta a los representantes de servicio / Sistema e flow para que los clientes puedan solicitar su turno a remoto.</t>
  </si>
  <si>
    <t>Implementación de digitalización de documentos y firmas digitales</t>
  </si>
  <si>
    <t>Implementación herramienta reclamaciones PROTECOM</t>
  </si>
  <si>
    <t>Implementación de la herramienta  control de evaluaciones técnicas DC</t>
  </si>
  <si>
    <t>Realización de encuesta pos servicio satisfacción clientes</t>
  </si>
  <si>
    <t>Implementación creación de enlace con la DGII y el sistema comercial para los RNC</t>
  </si>
  <si>
    <t>Realizacion de actividades para alianzas con las organizaciones comunitarias y deportivas para fortalecer la imagen de la empresa atraves del mejoramiento de la calidad de vida</t>
  </si>
  <si>
    <t>RESULTADOS MENSUALES</t>
  </si>
  <si>
    <t>Depuración y reintegración de Clientes en Cartera Bonoluz</t>
  </si>
  <si>
    <t>Realizar saneamiento y gestión de clientes Bonoluz que se encuentren fuera del ciclo comercial con mas de 4 facturas vencidas.</t>
  </si>
  <si>
    <t>sistema</t>
  </si>
  <si>
    <t>Levantar las diferentes comunicaciones utilizadas para los clientes en las oficinas comerciales,  con el objetivo de estandarizar  y colocar en un link en el cual tengan acceso los colaboradores autorizados.</t>
  </si>
  <si>
    <t>% de ejecucion</t>
  </si>
  <si>
    <t>Correos /disponibilidad del link</t>
  </si>
  <si>
    <t>Capacitar usuarios líderes y personal de las oficinas,  expertos en procesos comerciales.</t>
  </si>
  <si>
    <t>Desarrollar Representantes de Servicios especialistas en procesos comerciales que puedan entrenar el personal de nuevo ingreso de las diferentes oficinas comerciales</t>
  </si>
  <si>
    <t>Cantidad de formaciones</t>
  </si>
  <si>
    <t xml:space="preserve"> Previsto a enero</t>
  </si>
  <si>
    <t>Pociento ejecucion</t>
  </si>
  <si>
    <t>Resultado a Enero</t>
  </si>
  <si>
    <t>Estrategia</t>
  </si>
  <si>
    <t>Resultado a Emero</t>
  </si>
  <si>
    <t>Sep</t>
  </si>
  <si>
    <t>Ejecución Plan de Auditoría</t>
  </si>
  <si>
    <t>Auditoría a la Seguridad Informática: Cuentas de Usuarios</t>
  </si>
  <si>
    <t xml:space="preserve">Auditoría a Cuentas de Usuarios de los Sistemas de Información y Redes de Telecomunicación
Se verificará si se tiene una adecuada seguridad con el manejo de usuarios en los sistemas de información y la red de telecomunicaciones. También, se verificará el nivel de cumplimiento de la norma, así como la identificación y gestión de riesgos. </t>
  </si>
  <si>
    <t>% de Cumplimiento</t>
  </si>
  <si>
    <t>Minutas de reuniones, fotos, control de visitas, Pantalla del Software Teammate, informes, carta inicio de auditorías, correos fotos</t>
  </si>
  <si>
    <t>Gerencia de Auditoría de Sistemas de Información</t>
  </si>
  <si>
    <t>Rolando Antonio Del Rosario Mariñez</t>
  </si>
  <si>
    <t>Auditoría a las redes de telecomunicación</t>
  </si>
  <si>
    <t>Auditoría a las redes de telecomunicación
Se evaluará los niveles de seguridad existentes, así como la eficacia y efectividad operativa de la misma</t>
  </si>
  <si>
    <t>Mejorar la capacidad de respuesta de los procesos claves por medio de herramientas y metodologías que garanticen su eficiencia y efectividad</t>
  </si>
  <si>
    <t>Auditoría de Servicios Tecnológicos: Soporte Técnico</t>
  </si>
  <si>
    <t>Auditoría a los servicios de soporte técnico a las tecnologías de usuarios
Se verificará el nivel de cumplimiento de la norma, la eficiencia operativa y satisfacción de los usuarios con los servicios ofrecidos</t>
  </si>
  <si>
    <t>Auditoría de Servicios Tecnológicos: Mesa de Ayuda</t>
  </si>
  <si>
    <t>Auditoría a los servicios y gestión de mesa de ayuda
Se evaluará los niveles de servicios, la eficiencia en el manejo de llamadas entrantes, los tiempos de respuestas a los usuarios y la satisfacción de éstos</t>
  </si>
  <si>
    <t>Auditoría de Desarrollo de Sistemas</t>
  </si>
  <si>
    <t>Auditoría al desarrollo de aplicaciones dentro de la organización
Se verificará si al desarrollar un software se cumplen con los conceptos de análisis y diseño de sistema e ingeniería de software</t>
  </si>
  <si>
    <t>Auditoría de Evaluar la Página Web de EDENORTE</t>
  </si>
  <si>
    <t>Auditoría para evaluar los niveles de vulnerabilidad en las páginas web
Se evaluará los niveles de seguridad en la página web, así como los procesos de pagos que se realiza en la misma.</t>
  </si>
  <si>
    <t>Auditoría de Seguimieniento a los planes de acción</t>
  </si>
  <si>
    <t>Auditoría de seguimiento a las recomendaciones de tecnologías de la información
Se verificará los niveles de cumplimiento de las recomendaciones emitidas en las auditorías tecnológicas</t>
  </si>
  <si>
    <t>Auditoría a los Sistemas SCADA</t>
  </si>
  <si>
    <t>Auditoría de seguridad al Sistema SCADA
Evaluar de que este sistema cumple con los niveles de seguridad apropiados de manera que se garantice su operación</t>
  </si>
  <si>
    <t>Auditoría al Sistema de Nómina</t>
  </si>
  <si>
    <t>Auditoría al Sistema de Nómina SPN
Verificar la integridad de las informaciones del sistema SPN</t>
  </si>
  <si>
    <t>Auditoría Inventario de fin de año 2019</t>
  </si>
  <si>
    <t>Conteo fisico de los materiales ubicados en los almacenes de Edenorte.
Participar como observador en el proceso de inventario.</t>
  </si>
  <si>
    <t>% de avance</t>
  </si>
  <si>
    <t>Más es más</t>
  </si>
  <si>
    <t>Gerencia de Auditoria Administrativa y Financiera</t>
  </si>
  <si>
    <t>Maireni Comprés</t>
  </si>
  <si>
    <t>Asegurar el abastecimiento oportuno y de calidad  de materiales y servicios</t>
  </si>
  <si>
    <t>Auditoría Acuerdos contratuales del servicio de seguridad y vigilancia</t>
  </si>
  <si>
    <t>Verificar el cumplimiento de las condiciones establecidas en el pliego de condiciones y contrato de los servicios de seguridad y vigilancia.
Evaluar la implementación de las condiciones de contratación del servicio de seguridad y vigilancia.</t>
  </si>
  <si>
    <t>Carta de Inicio de auditoira
Evidencias reunión de entendimiento (Fotos y formulario control de visita)
Solicitud informacióon (sorreos)
Convocatoria a socialización
Informe</t>
  </si>
  <si>
    <t xml:space="preserve">Auditoría Levantamiento de locales alquilados </t>
  </si>
  <si>
    <t>Realizar el levantamiento físico de los locales alquilados por Edenorte.</t>
  </si>
  <si>
    <t>Auditoria proceso de ficha técnica.</t>
  </si>
  <si>
    <t>Verificar las medidas de fortalecimiento aplicadas a las oportunidades de mejoras idenrificadas en las auditorias realizadas a la elaboración de ficha técnica.</t>
  </si>
  <si>
    <t>Carta de Inicio de auditoira
Solicitud informacióon (sorreos)
Convocatoria a socialización
Informe</t>
  </si>
  <si>
    <t>Optimizar los sistemas de control y seguimiento a la gestión.</t>
  </si>
  <si>
    <t>Auditoría Reclamaciones por daños a la propiedad y físico.</t>
  </si>
  <si>
    <t>Realizar seguimiento a la aplicación de medidas que fortalezcan  las oportunidades de mejoras identificadas en las autiorias realizadas al proceso de pago por daños a la propiedad y fisico</t>
  </si>
  <si>
    <t>Auditoría Adquisición y  amortización/depreciación de activos fijo</t>
  </si>
  <si>
    <t>Evaluar el proceso de registro de la adquisicón y amortización/depreciación de los activos fijos.</t>
  </si>
  <si>
    <t>Auditoría Adecuación de locales.</t>
  </si>
  <si>
    <t>Verificación del proceso llevado a cabo en las adecuaciones realizadas a los locales de Edenorte.</t>
  </si>
  <si>
    <t>Auditoría Mejoras aplicadas a los procesos de riesgo alto.</t>
  </si>
  <si>
    <t>Seguimiento a implementación de medidas sobre procesos de riesgo alto.
Verificar las medidas aplicadas a una muestra de los procesos, a los cuales se les han identificado niveles altos de riesgos, en las auditorias realizadas.</t>
  </si>
  <si>
    <t>Auditoría Saneamiento de las salvedades emitidas en los estados financieros auditados</t>
  </si>
  <si>
    <t>Seguimiento al avance del saneamiento de las salvedades emitidas en los estados financieros auditados.
Verificar las medidas tomadas en consideración, para corregir las salvaddades incluidas en el dictamen emitido por los auditores externos.</t>
  </si>
  <si>
    <t>Auditoría Pago de alquiler de viviendas para colaboradores</t>
  </si>
  <si>
    <t>Verificar el proceso ejecutado para el pago de alquiler de viviendas para colaboradores.</t>
  </si>
  <si>
    <t>Auditoría Acuerdos contratuales del servicio de abastecimiento de combustibles a nivel interno.</t>
  </si>
  <si>
    <t>Verificar el cumplimiento de las condiciones establecidas en el pliego de condiciones y contrato de los servicios de abastecimiento de combustibles a nivel interno.</t>
  </si>
  <si>
    <t>Auditoría Acuerdos contratuales del servicio de conserjería/limpieza</t>
  </si>
  <si>
    <t xml:space="preserve">Verificar el cumplimiento de las condiciones establecidas en el pliego de condiciones y contrato del servicio de conserjería/limpieza.
</t>
  </si>
  <si>
    <t>Auditoría Incumplimientos contractuales por parte de los suplidores</t>
  </si>
  <si>
    <t>Verificar el proceso de gestión llevado a cabo por el área responsable del gerenciamiento contractual, sobre los incumplimientos contractuales por parte de los suplidores.</t>
  </si>
  <si>
    <t>Auditoría Inventario físico de los vehiculos</t>
  </si>
  <si>
    <t>Inventario físico de los vehiculos que componen la flotilla de la empresa
Realizar el levantamiento físico de los vehiculos que componen la flotilla vehicular de Edenorte.</t>
  </si>
  <si>
    <t>Auditoría Pago de sentencias y demandas.</t>
  </si>
  <si>
    <t>Auditoria al proceso de pago de sentencias, indemnizaciones y criterio de negociación.
Verificar la gestión llevada a cabo en el proceso de pago de sentencias, por parte de Edenorte.</t>
  </si>
  <si>
    <t>Auditoría a las gestiones de cobros generadas en la empresa y por Estafetas</t>
  </si>
  <si>
    <t>Auditoría a las gestiones de cobros generadas en la empresa y por Estafetas
Evaluar el proceso de cobro, registro y liquidación de la gestión.</t>
  </si>
  <si>
    <t>Minutas de reuniones, fotos, control de visitas, Pantalla del Software Teammate, informes, carta inicio de auditorías, correos fotos, documento de socialización.</t>
  </si>
  <si>
    <t>Gerrencia de Auditoría Comercial y Técnica</t>
  </si>
  <si>
    <t>Luis Serrano</t>
  </si>
  <si>
    <t>Auditoria al Proceso Pre-pago</t>
  </si>
  <si>
    <t xml:space="preserve">Auditoria al Proceso Pre-pago
Evaluar el proceso de contratación, cobro y registro en el sistema de los clientes que poseen medidores Pre - Pago. </t>
  </si>
  <si>
    <t xml:space="preserve">Auditoría al proceso de liquidaciones de caja IC-05 </t>
  </si>
  <si>
    <t>Revisar el proceso de cuadre y Liquidación de las Cajas comerciales.</t>
  </si>
  <si>
    <t xml:space="preserve">Auditoría proceso IC-05 </t>
  </si>
  <si>
    <t>Auditoria al Proceso de Cambio de Fecha</t>
  </si>
  <si>
    <t>Verificar que los cambios de fechas de vencimientos realizados durante el período de la auditoría, cumplen con el marco regulatorio.</t>
  </si>
  <si>
    <t>Auditoría al Proceso de Envío de Valores Sector</t>
  </si>
  <si>
    <t>Revisar el proceso de llenado de conduces, elaboración de valijas, entraga de valores y su posterior registro en las cuentas bancarias.</t>
  </si>
  <si>
    <t xml:space="preserve">Auditoría al Proceso de Envío de Valores </t>
  </si>
  <si>
    <t xml:space="preserve">Auditoría Arqueos 1 de Cajas Oficinas Comerciales </t>
  </si>
  <si>
    <t>Realizar arqueos sorpresivos a las cajas de las oficinas comerciales.</t>
  </si>
  <si>
    <t>Arqueos, fotos, control de visitas, Pantalla del Software Teammate, informes, carta inicio de auditorías, correos fotos, documento de socialización.</t>
  </si>
  <si>
    <t>Auditoria al Proceso de Medición Neta</t>
  </si>
  <si>
    <t xml:space="preserve">Revisión de los cálculos y registros, de energía y recursos, que compensan la facturación mensual de este tipo de cliente. </t>
  </si>
  <si>
    <t>Crear alianzas estratégicas para fortalecer la gestión de pagos.</t>
  </si>
  <si>
    <t>Auditoria al Proceso AFR del año 2019</t>
  </si>
  <si>
    <t>Evaluar el proceso de registro y control de los proyectos AFR.</t>
  </si>
  <si>
    <t>Auditoría Negociaciones de Deudas a Clientes Sector</t>
  </si>
  <si>
    <t>evaluar el proceso de depuración y asignación de deuda.</t>
  </si>
  <si>
    <t xml:space="preserve">Auditoría Negociaciones de Deudas a Clientes </t>
  </si>
  <si>
    <t>Auditoría Arqueos 2 de Cajas Oficinas Comerciales</t>
  </si>
  <si>
    <t>Asegurar los controles necesarios en las operaciones de baja tensión</t>
  </si>
  <si>
    <t xml:space="preserve">Auditoria Centros Técnicos comerciales </t>
  </si>
  <si>
    <t>Evaluar el cumplimiento de la norma establecida para la resolucion de ordenes de servicio y los contratos realizados para la prestacion de estos servicios</t>
  </si>
  <si>
    <t>Informe al Despacho de Materiales Considerado Chatarra 1</t>
  </si>
  <si>
    <t xml:space="preserve">Acompañar a la Gerencia de Almacen en calidad de observadores, durante el proceso de despacho de los materiales chatarra, en el almacen La Penda </t>
  </si>
  <si>
    <t>Auditoría de Obras con Fondo de Organismos Multilatelares</t>
  </si>
  <si>
    <t>Verificar el nivel de cumplimiento alcanzado en la ejecucion de las obras propuestas en al Plan Operativo Anual 2019</t>
  </si>
  <si>
    <t>Auditoria Gerencia Reduccion de Perdidas Sector</t>
  </si>
  <si>
    <t>Determinar el incremento obtenido en la cartera de clientes durente el año 2019.</t>
  </si>
  <si>
    <t>Garantizar la eficiencia de los mantenimientos correctivos y preventivos</t>
  </si>
  <si>
    <t>Auditoria a la Gerencia de Mantenimiento de Redes Sector</t>
  </si>
  <si>
    <t>Evaluar los servicios prestados por las empresas contratistas, y determinar el nivel de cumplimiento alcanzado en los indicadores establecidos en el Plan Operativo Anual  2019.</t>
  </si>
  <si>
    <t>Informe al Despacho de Materiales Considerado Chatarra 2</t>
  </si>
  <si>
    <t>Auditoria de Obras con Fondos Propios</t>
  </si>
  <si>
    <t>Verificar el cumplimiento de la leyes, normas y procedimientos que rigen la construccion de Redes Electricas, Asi como, el cumplimiento de las partidas presupuestarias de losproyectos</t>
  </si>
  <si>
    <t>Auditoria a la Gerencia de Tasación</t>
  </si>
  <si>
    <t>Comprobar la correcta aplicación de las normas y leyes aplicables</t>
  </si>
  <si>
    <t>Auditoria Gerencia de Subestaciones</t>
  </si>
  <si>
    <t>Verificar los planes y ejecucion de mantenimientos, asi como el desarrollo de proyectos de apliacion y alcance.</t>
  </si>
  <si>
    <t>Auditoría de cumplimiento del Código de Ética</t>
  </si>
  <si>
    <t>Conocer la persepción del personal con relación a la aplicabilidad del Código de ética de la empresa
Medir la efectividad del conocimiento del personal sobre el Código de ética</t>
  </si>
  <si>
    <t>% de cumplimiento</t>
  </si>
  <si>
    <t>Informe, correo, carta, fotos, listados, control de visita</t>
  </si>
  <si>
    <t>Auditoría de Procesos</t>
  </si>
  <si>
    <t>Claribel Tolentino</t>
  </si>
  <si>
    <t>Seguimiento y cierre de los trabajos realizados en el 2019</t>
  </si>
  <si>
    <t>Determinar el estatus de las recomendaciones emitidas en los informes 
Verificar los planes de acción definidos por las áreas tras la emisión de recomentadiones emitidas en los informes</t>
  </si>
  <si>
    <t>Auditoría al proceso de Reclutamiento y Selección</t>
  </si>
  <si>
    <t>Conocer las fases y la efectividad del proceso de reclutamiento de selección
Evaluar la calidad de las actividades del proceso de reclutamiento y selección</t>
  </si>
  <si>
    <t>Implementación NOBACI</t>
  </si>
  <si>
    <t>Elaboración de informe de avance a la implementación de la Nobaci.</t>
  </si>
  <si>
    <t>Dar seguimiento a las observaciones de la CGR y coordinar con las áreas los planes de acción y sus respuestas.
Coordinar con las áreas las respuestas a los planes de acción que se definan, para reducir salvedades y cerrar planes de acción.</t>
  </si>
  <si>
    <t>Cantidad de informe</t>
  </si>
  <si>
    <t>Proyecto de Gestión de Riesgo</t>
  </si>
  <si>
    <t>Gerencia Responsable</t>
  </si>
  <si>
    <t>Incrementar volumen transaccional (Estafetas y Canales alternos digitales)</t>
  </si>
  <si>
    <t>Evaluaciones y aperturas de nuevas estafetas de pago</t>
  </si>
  <si>
    <t>Señalización y Difusión
Captación, evaluación, negociación , contratación  e inclusión de nuevos puntos de pagos</t>
  </si>
  <si>
    <t xml:space="preserve">Cantidad de nuevos puntos de pagos </t>
  </si>
  <si>
    <t>Contratos,  fotos, documentos</t>
  </si>
  <si>
    <t>Gerencia de Mercadeo</t>
  </si>
  <si>
    <t>German Rodriguez / Aneury Vega</t>
  </si>
  <si>
    <t>Difusión de Estafetas y Oficinas Comerciales nuevas y existentes</t>
  </si>
  <si>
    <t>Grabación de audio de perifoneo / Diseño y elaboración de volantes
Dar a conocer a traves de perifoneo y volantes la ubicación de estafetas y oficinas comerciales</t>
  </si>
  <si>
    <t>Cantidad de difusiones</t>
  </si>
  <si>
    <t>Grabaciones y/o Volantes</t>
  </si>
  <si>
    <t>No hay ( Imagen )</t>
  </si>
  <si>
    <t>Evaluación de local  para traslado y/o ampliación de oficinas comerciales</t>
  </si>
  <si>
    <t>Señalización  y Difusión
Captación, evaluación, negociación , contratación de nuevos locales para aperturas o ampliación de oficinas comerciales</t>
  </si>
  <si>
    <t>Cantidad de locales evaluados</t>
  </si>
  <si>
    <t>Documentos, correos  y  fotos</t>
  </si>
  <si>
    <t xml:space="preserve">German Rodríguez </t>
  </si>
  <si>
    <t>Mantener el índice de cobranzas</t>
  </si>
  <si>
    <t>Campaña actualización de datos</t>
  </si>
  <si>
    <t>Desarrollar una campaña que permita fortalecer la imagen corporativa de la empresa y premiar a los clientes</t>
  </si>
  <si>
    <t>% Avance implementación campaña</t>
  </si>
  <si>
    <t>Spots, contratos, Documentos, fotos, Artes, videos</t>
  </si>
  <si>
    <t>Luis Rojas, Grecheen Acosta, Julio Quevedo, German Rodrìguez, Yina Rodrìguez y Josè Luis Ferreira</t>
  </si>
  <si>
    <t>Asegurar la difusión oportuna de las informaciones</t>
  </si>
  <si>
    <t xml:space="preserve">Campaña Concienciación </t>
  </si>
  <si>
    <t>Videos, Publicaciones en Portal Web, Redes Sociales</t>
  </si>
  <si>
    <t>Patrocinios</t>
  </si>
  <si>
    <t>* Colocar  marca en los patrocinios                                                    * Nota de Prensa                                      
* Difusión en medios de comunicación internos y externos
Apoyar actividades sociales y deportivas del área de concesión de la empresa</t>
  </si>
  <si>
    <t>Cantidad de patrocinios</t>
  </si>
  <si>
    <t>Fotos, documentos, correos y contratos</t>
  </si>
  <si>
    <t>Luis Rojas / Analistas de Gestión Marca</t>
  </si>
  <si>
    <t>Señalización de Estafetas, Oficinas Comerciales y Administrativas</t>
  </si>
  <si>
    <t>Solicitar la confección de las señalizaciones y letreros
Colocar en nuestras oficinas y puntos de pagos señalización interna y externa</t>
  </si>
  <si>
    <t>Cantidad de Señalizaciones</t>
  </si>
  <si>
    <t>Participación en  Feria del Libro (Santo Domingo )</t>
  </si>
  <si>
    <t>* Colocar  marca en la feria realizada     
 * Elaboración de videos para presentar en las Ferias                            
* Nota de Prensa de la participación en feria                          
* Difusión en medios de comunicación internos y externos
Participar en la feria de mayor incidencia, para reforzar la  imagen institucional ( Feria del Libro)</t>
  </si>
  <si>
    <t>Cantidad de participacion en Feria</t>
  </si>
  <si>
    <t>Elaboración de Diseños Gráficos</t>
  </si>
  <si>
    <t>Realizar los diseños gráficos que respondan a las necesidades de los clientes</t>
  </si>
  <si>
    <t>Cantidad de diseños realizados</t>
  </si>
  <si>
    <t>Artes, Publicicaciones, Correos</t>
  </si>
  <si>
    <t>Luis Rojas / Javier / Melissa / Carolina</t>
  </si>
  <si>
    <t>Encuesta de Satisfacción de Clientes Externos</t>
  </si>
  <si>
    <t>Encuesta de satisfacción de clientes - CIER 2019</t>
  </si>
  <si>
    <t>Cantidad de Encuestas</t>
  </si>
  <si>
    <t>Informe con resultados</t>
  </si>
  <si>
    <t xml:space="preserve">Yina Maria / Yanaury / Jhoheidy </t>
  </si>
  <si>
    <t>Encuesta a clientes en las oficinas comerciales y móviles - Evaluación Representantes de servicio (Gente Brillante - Direcciòn Comercial)</t>
  </si>
  <si>
    <t>% De ejecución</t>
  </si>
  <si>
    <t>Resultados</t>
  </si>
  <si>
    <t>Encuestas electrónicas general a clientes Edenorte</t>
  </si>
  <si>
    <t>Remitir encuesta para evaluación general de la calidad del servicio a todos los clientes que tienen correo electrónico</t>
  </si>
  <si>
    <t>Encuesta de Servicio al Cliente Interno-  Gente Brillante</t>
  </si>
  <si>
    <t>Realizar encuestas individualizadas para medir servicio al cliente de todos los colaboradores Edenorte</t>
  </si>
  <si>
    <t>Elaboración de informe sobre el levantamiento y seguimiento de las informaciones de los buzones de sugerencias de las oficinas comerciales y el buzón online</t>
  </si>
  <si>
    <t xml:space="preserve"> - Visitas a las oficinas comerciales para retirar las boletas de los buzones de sugerencias.
 - Elaboración de Informe con resultados por sector                                                                                                                              - Gestión de incidencias recibidas
Recopilar, analizar las informaciones levantadas en los buzones de sugerencias en las oficinas comerciales, realizar informes y canalizar las incidencias recibidas por esta vía</t>
  </si>
  <si>
    <t>Informes / correo enviado</t>
  </si>
  <si>
    <t xml:space="preserve"> Garantizar la satisfacción del servicio interno y externo </t>
  </si>
  <si>
    <t>Reynilda García</t>
  </si>
  <si>
    <t>Jornada de Salud</t>
  </si>
  <si>
    <t xml:space="preserve">* Colocar  marca                                        
* Elaboración de videos y fotos                                   * Nota de Prensa de la jornada de salud                                                              * Difusión en medios de comunicación
Realizar jornada de salud en comunidades en nuestra zona de concesión
</t>
  </si>
  <si>
    <t>Número de jornada de salud</t>
  </si>
  <si>
    <t>Fotos, documentos, videos, publicaciones, correos</t>
  </si>
  <si>
    <t>Gerencia de Relaciones Públicas</t>
  </si>
  <si>
    <t>Jose Luis Ferreiras</t>
  </si>
  <si>
    <t>Entrega de Útiles Escolares</t>
  </si>
  <si>
    <t>* Colocar  marca                          
* Elaboración de videos, artes y fotos                                                              * Nota de prensa de útiles escolares                                             *Difusión en medios de comunicación                            
Entregar kits con mochilas, cuadernos, y otros útiles escolares a escuelas de escasos recursos en nuestra zona de concesión</t>
  </si>
  <si>
    <t>% Avance de ejecución</t>
  </si>
  <si>
    <t xml:space="preserve">Actividades culturales </t>
  </si>
  <si>
    <t>Apoyar actividades culturales del área de concesión de la empresa</t>
  </si>
  <si>
    <t>Fotos, videos, publicaciones</t>
  </si>
  <si>
    <t>Encuentro con Voluntarios de Manos que Iluminan</t>
  </si>
  <si>
    <t xml:space="preserve">* Fotos de la actividad                 
* Videos con las fotos tomados
Realizar un encuentro con todos los voluntarios de Manos que Iluminan para fortalecer y reconocer el voluntariado de la empresa </t>
  </si>
  <si>
    <t>Fotos y Video</t>
  </si>
  <si>
    <t>Donación de uniformes deportivos</t>
  </si>
  <si>
    <t>* Nota de Prensa                                             
* Fotos de la entrega
Apoyar actividades sociales con donaciones de uniformes a clubes deportivos</t>
  </si>
  <si>
    <t>Cantidad de actividades de donaciones</t>
  </si>
  <si>
    <t>Fotos, artes</t>
  </si>
  <si>
    <t>Difusión de actividades realizadas durante el año de Responsabilidad Social Corporativa</t>
  </si>
  <si>
    <t>* Realización de video                   
* Distribución en las Oficinas Comerciales / Administrativas y Públicos de Interés 
Realizar un Boletín para difundir las distintas actividades realizadas desde la unidad de Responsabilidad Social Corporativa</t>
  </si>
  <si>
    <t>% Avance de la Elaboración de Boletines</t>
  </si>
  <si>
    <t>Arte, boletín impreso, publicaciones en las redes, portal web</t>
  </si>
  <si>
    <t>José Luis Ferreiras</t>
  </si>
  <si>
    <t>Jornadas de Reforestación</t>
  </si>
  <si>
    <t>* Colocar nuestra marca en las actividades realizadas                               
* Videos, artes y fotos de la actividades                              *Difusión en medios de comunicación internos y externos        
* Nota de Prensa                                 
* Maestría de ceremonia.
Realizar jornadas de reforestación en nuestra zona de concesión como parte de nuestra responsabilidad social corporativa</t>
  </si>
  <si>
    <t>Cantidad de Jornadas realizadas</t>
  </si>
  <si>
    <t>Limpieza de Playas o Ríos</t>
  </si>
  <si>
    <t>* Colocar nuestra marca en las actividades realizadas           
*Videos, artes y fotos de la actividades                                                     * Maestría de ceremonia               
* Nota de Prensa               
* Difusión en medios de comunicación
Realizar jornada de limpieza en playa o rio de nuestra zona de concesión</t>
  </si>
  <si>
    <t>Cantidad de Limpieza de playa realizadas</t>
  </si>
  <si>
    <t>No hay ( Imagen y comunicación )</t>
  </si>
  <si>
    <t>Dar soporte de maestría de ceremonias en las actividades de la empresa</t>
  </si>
  <si>
    <t xml:space="preserve">                </t>
  </si>
  <si>
    <t>*Coordinar programa           
Colaborar en las actividades internas y externas  a requerimiento de las direcciones y gerencias.</t>
  </si>
  <si>
    <t>Cantidad de maestria de ceremonias</t>
  </si>
  <si>
    <t>Fotos, Videos, Programa de las actividades</t>
  </si>
  <si>
    <t>Grecheen Acosta / Omayra Calderón</t>
  </si>
  <si>
    <t xml:space="preserve">Contratación y Colocación en Medios de Comunicación </t>
  </si>
  <si>
    <t>Radio</t>
  </si>
  <si>
    <t>Gestionar la contratación y colocación en los distintos medios de comunicación; para publicar las informaciones, imágenes, videos y noticias de interés de la empresa</t>
  </si>
  <si>
    <t>Cantidad de contratación y colocación en radio</t>
  </si>
  <si>
    <t>Contratos</t>
  </si>
  <si>
    <t>Arelis Salomón / Omayra Calderon / Grecheen Acosta / Ana Sofia Ureña</t>
  </si>
  <si>
    <t>Televisión</t>
  </si>
  <si>
    <t>Cantidad de contratación y colocación en televisión</t>
  </si>
  <si>
    <t>Prensa Escrita y Revista</t>
  </si>
  <si>
    <t>Cantidad de colocacion en prensa escrita</t>
  </si>
  <si>
    <t>Contratos y Publicaciones</t>
  </si>
  <si>
    <t>Medios Digitales</t>
  </si>
  <si>
    <t>Cantidad de colocacion en medios digitales</t>
  </si>
  <si>
    <t>Contratos, Estadísticas y  Publicaciones</t>
  </si>
  <si>
    <t>Arelis Salomón / Omayra Calderon  Grecheen Acosta / Ana Sofia Ureña</t>
  </si>
  <si>
    <t>Redacción de documentos de prensa con informaciones positivas y generales de la empresa.</t>
  </si>
  <si>
    <t xml:space="preserve">* Lograr publicaciones gratuitas de  noticias positivas y generales en medios de prensa.                                                  * Soporte fotográfico                                
* Publicaciones en las redes sociales y en la Web
Dar a conocer informaciones sobre la empresa que sean de interés público. </t>
  </si>
  <si>
    <t>Cantidad documentos de prensa generado</t>
  </si>
  <si>
    <t xml:space="preserve">Planilla de Seguimiento de Noticias Generadas </t>
  </si>
  <si>
    <t>Grecheen Acosta /Ricardo Rodriguez</t>
  </si>
  <si>
    <t>No hay ( redución de gastos )</t>
  </si>
  <si>
    <t>Monitoreo e inteligencia de medios escritos y digitales.</t>
  </si>
  <si>
    <t>* Revisión de periódicos de circulación nacional                          
* Revisión de  portales digitales         
* Elaboración de resumen de noticias                           * Medición de las publicaciones gratuitas en los medios escritos y digitales (Free press) para beneficio de la empresa                                                   * Identificar el nivel de receptividad de cada medio de prensa escrito y digital.
Medir la percepción de la empresa en la opinión pública e Identificar el ahorro económico que representa para la empresa la gestión de colocación de los documentos de prensa.</t>
  </si>
  <si>
    <t>Montos ahorrados por publicaciones</t>
  </si>
  <si>
    <t>RD$ 7,000,000.00</t>
  </si>
  <si>
    <t xml:space="preserve">Planilla de Seguimiento a Monitoreo e Inteligencia de Medios y Resúmenes de noticias </t>
  </si>
  <si>
    <t>Grecheen Acosta / Aura Morel</t>
  </si>
  <si>
    <t>Grabación de Audios para Perifoneos</t>
  </si>
  <si>
    <t>Gestionar la grabación de audios para  perifoneos y  para la difusión de temas de interés de la empresa</t>
  </si>
  <si>
    <t>Cantidad de grabacion de audio gestionados</t>
  </si>
  <si>
    <t>Audios Realizados, correos con solicitudes</t>
  </si>
  <si>
    <t>Grecheen Acosta / Ana Sofia Ureña</t>
  </si>
  <si>
    <t>Realización de encuentros, visitas y ruedas de prensa con público externo</t>
  </si>
  <si>
    <t>Encuentros y acercamientos con comunicadores</t>
  </si>
  <si>
    <t>Desarrollar actividades que acercan a la empresa con comunicadores y público externo</t>
  </si>
  <si>
    <t>No. de encuentros o acercamientos</t>
  </si>
  <si>
    <t>Fotos, Videos, Artes, Correo</t>
  </si>
  <si>
    <t>Omayra Calderón / Grecheen Acosta / Ana Sofía Ureña / Aura Morel / Ricardo Rodriguez / Gregorio Pichardo</t>
  </si>
  <si>
    <t>Envió de tarjeta virtual. Diseños de tarjetas enviados a periodistas, dueños de medios.</t>
  </si>
  <si>
    <t>No. Tarjeta Virtual</t>
  </si>
  <si>
    <t>Arte, correo</t>
  </si>
  <si>
    <t>Omayra Calderón / Grecheen Acosta</t>
  </si>
  <si>
    <t>Aniversario Edenorte</t>
  </si>
  <si>
    <t>No. actividad Aniversario Edenorte</t>
  </si>
  <si>
    <t xml:space="preserve">Publicidad por aniversario de medios </t>
  </si>
  <si>
    <t>No. de Publicaciones realizadas</t>
  </si>
  <si>
    <t>Publicaciones, artes</t>
  </si>
  <si>
    <t>Omayra Calderón / Grecheen Acosta / Ana Sofia Ureña</t>
  </si>
  <si>
    <t>Garantizar el uso eficiente de los diferentes medios de comunicación</t>
  </si>
  <si>
    <t xml:space="preserve">Monitoreo de los medios de comunicación contratados con publicidad </t>
  </si>
  <si>
    <t>Garantizar que las colocaciones de publicidad cumplan con lo contratado ( televisión, radio, medios digitales )</t>
  </si>
  <si>
    <t>Informe de medios de comunicación monitoreados</t>
  </si>
  <si>
    <t>Informes, correos</t>
  </si>
  <si>
    <t>Grecheen Acosta / Ana Sofia Ureña / Aura Morel</t>
  </si>
  <si>
    <t xml:space="preserve">Crear acercamientos estratégicos con grupos de interés </t>
  </si>
  <si>
    <t>Campaña Mujeres de Energía 2020</t>
  </si>
  <si>
    <t>* Hacer entrevistas                                            * Tomar totos                                              * Elaborar artes                                                 * Publicación en las redes y los medios
Es un reconocimiento por el dia internacional de la mujer a colaboradoras internas</t>
  </si>
  <si>
    <t>Colocación de las informaciones de la empresa en los canales de difusión interna</t>
  </si>
  <si>
    <t>Monitoreo de las colocaciones
Difundir informaciones de interés a los clientes internos y externos en los distintos canales de difusión interna ( IVR, VOCOM, Sistema de Turno, correo Comunicación Estratégica )</t>
  </si>
  <si>
    <t>Cantidad de informaciones colocadas en los canales internos</t>
  </si>
  <si>
    <t>Artes, correos, publicaciones</t>
  </si>
  <si>
    <t>Julio Quevedo / Claudio Holguín / Edison Cruz / Gustavo Ramos</t>
  </si>
  <si>
    <t xml:space="preserve">Presencia de la empresa a través de  las  Redes Sociales  </t>
  </si>
  <si>
    <t>Publicaciones en Facebook</t>
  </si>
  <si>
    <t>Publicar en las redes sociales informaciones de la empresa sobre los procesos comerciales, operativos y  contenido de interés en general</t>
  </si>
  <si>
    <t>Cantidad de publicadiones en facebook</t>
  </si>
  <si>
    <t>Publicaciones</t>
  </si>
  <si>
    <t>Claudio Holguín, Julio Quevedo</t>
  </si>
  <si>
    <t>Publicaciones en Twitter</t>
  </si>
  <si>
    <t xml:space="preserve">Cantidad de publicadiones en Twitter </t>
  </si>
  <si>
    <t>Publicaciones en Instagram</t>
  </si>
  <si>
    <t>Cantidad de publicadiones Instagram</t>
  </si>
  <si>
    <t>Publicaciones en YouTube</t>
  </si>
  <si>
    <t>Cantidad de publicadiones YouTube</t>
  </si>
  <si>
    <t>No hay ( servicio )</t>
  </si>
  <si>
    <t>Recepción y canalización de incidencias recibidas a través de las redes sociales y web</t>
  </si>
  <si>
    <t>* Gestión y canalización de casos de seguidores en las redes sociales                                                                * Gestión comunicacional según su naturaleza
Identificación de situaciones sociales, comerciales y técnicas,  relacionadas con la empresa</t>
  </si>
  <si>
    <t>Cantidad de canalizaciones de incidencias por las redes sociales</t>
  </si>
  <si>
    <t>Claudio Holguín, Julio Quevedo, Omayra Calderon, Yina Rodriguez, Grecheen</t>
  </si>
  <si>
    <t>Publicaciones en la Web</t>
  </si>
  <si>
    <t>Publicar en el portal web las diferentes informaciones solicitadas por las diferentes áreas</t>
  </si>
  <si>
    <t>Cantidad de publicaciones Realizadas en la web</t>
  </si>
  <si>
    <t>Gustavo Ramos, Julio Quevedo</t>
  </si>
  <si>
    <t>Publicaciones en el portal de transparencia</t>
  </si>
  <si>
    <t>Publicar en el portal de transparencia las  informaciones de las distintas areas de la empresa</t>
  </si>
  <si>
    <t>Cantidad de publicaciones Realizadas</t>
  </si>
  <si>
    <t>Publicaciones en la Intranet</t>
  </si>
  <si>
    <t>Recibir y publicar las informaciones, fotos, videos y contenido de interés general en la Intranet</t>
  </si>
  <si>
    <t>Cantidad de publicaciones por la intranet</t>
  </si>
  <si>
    <t>Publicaciones, Correos</t>
  </si>
  <si>
    <t>Grabación de actividades, edición, producción de videos y fotos con calidad profesional</t>
  </si>
  <si>
    <t xml:space="preserve">* Grabación de audio                                                 * Fotografía
Realizar videos internos y externos de las actividades de la empresa / Soporte fotográfico de actividades </t>
  </si>
  <si>
    <t>Cantidad de grabaciones  y Fotografías realizadas</t>
  </si>
  <si>
    <t>Videos, Publicaciones en Portal Web, Redes Sociales e Intranet</t>
  </si>
  <si>
    <t>Diagramación del Catàlogo de Maternidad</t>
  </si>
  <si>
    <t>Para orientar a las embarazadas en el proceso de gestación</t>
  </si>
  <si>
    <t>Avance de Arte realizado</t>
  </si>
  <si>
    <t>Diseñadores</t>
  </si>
  <si>
    <t>Implementación proceso automatizado seguimiento boletas buzones de sugerencia</t>
  </si>
  <si>
    <t xml:space="preserve">Porcentaje de avance </t>
  </si>
  <si>
    <t>Correo, informe</t>
  </si>
  <si>
    <t>Aplicacion de encuesta de satisfaccion a clientes del Call Center</t>
  </si>
  <si>
    <t>Aplicacion de encuesta a clientes que son asistidos en el Call Center</t>
  </si>
  <si>
    <t>Cantidad de Informes realizado</t>
  </si>
  <si>
    <t>Fotografía para la memoria de gestión</t>
  </si>
  <si>
    <t>Porciento de avance</t>
  </si>
  <si>
    <t>GERENCIA DE CONTROL DE GESTION</t>
  </si>
  <si>
    <t>Diagramación memoria de gestiòn</t>
  </si>
  <si>
    <t>Diagramar la memoria de gestiòn del periodo 2012-2020</t>
  </si>
  <si>
    <t>Avance de diagramación realizado</t>
  </si>
  <si>
    <t>Área de la que requiere soporte</t>
  </si>
  <si>
    <t>Responder oportunamente las consultas regulatorias remitidas desde lo interno de la organización.</t>
  </si>
  <si>
    <t>Dar respuesta a las consultas regulatorias recibidas por la DCER a través del grupo de correo "Consultas Regulatorias" en un plazo máximo de un día hábil a partir de la recepción.</t>
  </si>
  <si>
    <t>% consultas atendidas en plazo</t>
  </si>
  <si>
    <t>Gerencia de Regulación</t>
  </si>
  <si>
    <t>Marlenny Peña García</t>
  </si>
  <si>
    <t>Remitir oportunamente las informaciones requeridas por los organismos externos (SIE, CNE, CDEEE). Informe trimestral</t>
  </si>
  <si>
    <t>Remitir dentro de los plazos correspondientes las informaciones relativas a disposiciones regulatorias y/o solicitudes de organismos externos (MEM, SIE, CNE).</t>
  </si>
  <si>
    <t>% Informaciones emitidas en plazo dentro del trimestre</t>
  </si>
  <si>
    <t>Capacitar en temas del Marco Regulatorio a las áreas de la organización.</t>
  </si>
  <si>
    <t>Formar al personal operativo de la Empresa  en los fundamentos básicos regulatorios que rigen el Sector Eléctrico Dominicano.</t>
  </si>
  <si>
    <t>Cantidad de formaciones impartidas</t>
  </si>
  <si>
    <t>Listado de Asistencia</t>
  </si>
  <si>
    <t>Realizar auditorías regulatorias a los procesos clave de la organización.</t>
  </si>
  <si>
    <t>Auditar los procesos realizados en las áreas operativas (50 oficinas comerciales ) y retroalimentar sobre las oportunidades de mejora encontradas.</t>
  </si>
  <si>
    <t>Cantidad de auditorías realizadas</t>
  </si>
  <si>
    <t>Realizar análisis crítico de leyes, decretos, resoluciones y normas. Trimestral</t>
  </si>
  <si>
    <t>Garantizar que la creación o modificación de leyes, decretos, resoluciones y normar estén acorde a la Constitución y al ordenamiento regulatorio.</t>
  </si>
  <si>
    <t>Cantidad de leyes, decretos, resoluciones y normas analizadas</t>
  </si>
  <si>
    <t>Reducción de penalizaciones por incumplimiento de la Norma de Calidad Comercial</t>
  </si>
  <si>
    <t>Seguimiento al cumplimiento de la NCSC mediante informe mensual.</t>
  </si>
  <si>
    <t>Verificar el cumplimiento de todos los indicadores (individuales y globales) de la NCSC y emitir los informes y recomendaciones a las áreas operativas correspondientes.</t>
  </si>
  <si>
    <t>Cantidad de Informes de la NCSC emitidos</t>
  </si>
  <si>
    <t>Realizar verificaciones en  el cumplimiento de la normativa vigente para el sector eléctrico dominicano en los procesos de la Empresa.</t>
  </si>
  <si>
    <t xml:space="preserve">
 Auditoría  a una muestra del 30% de las deciones PROTECOM y Recurso Jerárquico. Bimensual
Revisar y Actualizar los procedimientos y la normas internas de la Empresa a los fines de garantizar su alineación con lo indicado en la Regulación vigente. Adicionalmente, examinar las decisiones y/o fallos emitidas por PROTECOM para verificar que estén ceñidas a la Regulación vigente y Fiscalizar las asignaciones Tarifarias dentro de la Empresa.</t>
  </si>
  <si>
    <t>Cantidad de verificaciones</t>
  </si>
  <si>
    <t>Rentabilidad de Compra de Energía</t>
  </si>
  <si>
    <t>Calidad Facturacion a Clientes UNR.</t>
  </si>
  <si>
    <t>Garantizar la Calidad del proceso de facturación a los Clientes tipo UNR, verificando que la facturación sea correcta.</t>
  </si>
  <si>
    <t>% Facturas Correctas</t>
  </si>
  <si>
    <t>Correo DC con reporte de calidad de facturación UNR.</t>
  </si>
  <si>
    <t>GCE</t>
  </si>
  <si>
    <t>Vladimir Santos</t>
  </si>
  <si>
    <t>Remisión de las facturas de compra de energía por Contratos a la SIE dentro del plazo.</t>
  </si>
  <si>
    <t>Remitir la copia de las facturas de compra de energía por Contratos a la SIE a más tardar el día 5 de cada mes.</t>
  </si>
  <si>
    <t>Plazo en dias.</t>
  </si>
  <si>
    <t>Correo de remisión de información a la SIE</t>
  </si>
  <si>
    <t>Responder oportunamente las solicitudes de Oferta de Venta de Energía para clientes UNR solicitadas por la DC o la AGG.</t>
  </si>
  <si>
    <t>Remitir las Ofertas de Venta de Energía solicitadas en un plazo máximo de 5 días hábiles a partir de la recepción de la solicitud.</t>
  </si>
  <si>
    <t>% solicitudes respondidas en plazo</t>
  </si>
  <si>
    <t>Correos electrónicos</t>
  </si>
  <si>
    <t>Presentar Ofertas de Venta de Energía atractivas a potenciales Clientes UNR del MEM, garantizando una rentabilidad positiva para la Empresa.</t>
  </si>
  <si>
    <t>Verificar los UNR que estén en el MEM comprando energía de otros Agentes y presentarles oportunamente Ofertas de Venta de Energía que permitan a EDENORTE captarlos como Clientes, siempre y cuando representen un margen positivo para EDENORTE.</t>
  </si>
  <si>
    <t>Cantidad de ofertas a presentar (trimestral)</t>
  </si>
  <si>
    <t>Ofertas Remitidas y Recibidas.</t>
  </si>
  <si>
    <t>DCER</t>
  </si>
  <si>
    <t>Gregorio Ortega</t>
  </si>
  <si>
    <t>Realizar informes para garantizar la correcta aplicación de los Contratos de Venta de Energía a Clientes No Regulados (UNR).</t>
  </si>
  <si>
    <t xml:space="preserve">Verificar que durante el período en cuestión se haya dado cumplimiento a las condiciones comerciales estipuladas en los Contratos de Venta de Energía a Clientes No Regulados (UNR). </t>
  </si>
  <si>
    <t>Cantidad de Informes de Facturación a Clientes UNR emitidos.</t>
  </si>
  <si>
    <t>Informes de Facturación a Clientes UNR emitidos</t>
  </si>
  <si>
    <t>Realizar informes para garantizar la correcta aplicación de los Contratos de Compra de Energía. Trimestral</t>
  </si>
  <si>
    <t xml:space="preserve">Verificar que durante el período en cuestión se haya dado cumplimiento a las condiciones comerciales estipuladas en los Contratos de Compra de Energía firmados con las Empresas Generadoras u otros Agentes del MEM. </t>
  </si>
  <si>
    <t>Cantidad de Informes de Seguimiento a la Compra de Energía por Contratos emitidos</t>
  </si>
  <si>
    <t>Informes de Seguimiento a la Compra de Energía por Contratos emitidos</t>
  </si>
  <si>
    <t>Representación de EDENORTE en temas Regulatorios y de Mercado Eléctrico.</t>
  </si>
  <si>
    <t>Participar activamente en los diversos escenarios, foros, reuniones, etc. (a nivel nacional e internacional), en los que sea convocada EDENORTE, relacionados con temas de carácter Regulatorio o de Mercado Eléctrico, procurando defender los intereses de la empresa.</t>
  </si>
  <si>
    <t>% Cumplimiento</t>
  </si>
  <si>
    <t>Convocatorias, Actas de Reuniones, Minutas de Reuniones, Opiniones presentadas en representación de EDENORTE, Informes presentados, etc.</t>
  </si>
  <si>
    <t>Tiempos de aprobación planos.</t>
  </si>
  <si>
    <t>Reducir cantidad de devoluciones por Proyecto</t>
  </si>
  <si>
    <t>Reducir cantidad de dovoluciones promedio de proyectos de interconexión aprobados</t>
  </si>
  <si>
    <t>Promedio de devoluciones</t>
  </si>
  <si>
    <t>Sistema SGP</t>
  </si>
  <si>
    <t>Gerencia Ingeniería</t>
  </si>
  <si>
    <t>Félix Sánchez</t>
  </si>
  <si>
    <t>Reducir los tiempos de aprobación de proyectos.</t>
  </si>
  <si>
    <t>Reducir promedio de dias de respuesta a estados del proceso de peticiones de clientes</t>
  </si>
  <si>
    <t>Promedio de días de respuesta</t>
  </si>
  <si>
    <t xml:space="preserve">Tiempos de proceso de interconexión. </t>
  </si>
  <si>
    <t>Reducir los tiempos interconexión de proyectos</t>
  </si>
  <si>
    <t>Reducir los tiempos de respuestas entre estados de peticion de clientes.</t>
  </si>
  <si>
    <t>Mantener promedio de días de repuesta a estados de los proyectos de Interconexiones de Peticion de clientes.</t>
  </si>
  <si>
    <t>Agilizar el proceso de interconexion despues de efctuado el pago.</t>
  </si>
  <si>
    <t>Mantener  promedio de días de respuesta desde pagado hasta interconectado</t>
  </si>
  <si>
    <t>Reducir tiempo de respuesta entre presupuestos.</t>
  </si>
  <si>
    <t xml:space="preserve">Mantener promedio de días de respuesta desde presupuesto solicitado hasta presupuesto aprobado </t>
  </si>
  <si>
    <t>Cumplir con el objetivo de compra de energía previsto mensualmente según el plan de compra anual.</t>
  </si>
  <si>
    <t>Proceder con la planificación de la entrega de energía mensual</t>
  </si>
  <si>
    <t>Objetivos compra energía (GWh)</t>
  </si>
  <si>
    <t>Informe Puntos de Retiro</t>
  </si>
  <si>
    <t>Gerencia Energía</t>
  </si>
  <si>
    <t>Ramón Henríquez</t>
  </si>
  <si>
    <t>Cumplir lo dispuesto en la Resolución SIE-041-2013</t>
  </si>
  <si>
    <t>Actualización correcta y Soporte 24/7 a las herramientas de gestión.
Correcta estimación de carga horaria, seguimiento constante a consumo de energía global  de la empresa.</t>
  </si>
  <si>
    <t>Horas desviación horaria Pronóstico de demanda Vs demanda real +/- 10%</t>
  </si>
  <si>
    <t>Informe Transacciones Económicas OC SENI</t>
  </si>
  <si>
    <t>Generacion y entrega de reporte mensual (Tiempo entrega de los Balances de Energía)</t>
  </si>
  <si>
    <t>Entrega de los Balances de Energía en los primeros 17 días del mes.</t>
  </si>
  <si>
    <t>Revision mensual</t>
  </si>
  <si>
    <t>Envío Ranking Circuitos</t>
  </si>
  <si>
    <t>Asegurar el desempeño óptimo de las redes a través del uso de herramientas tecnológicas</t>
  </si>
  <si>
    <t xml:space="preserve">Calidad del Servicio  </t>
  </si>
  <si>
    <t>Realizar Estudios Apoyos de Circuitos</t>
  </si>
  <si>
    <t>Realizar propuestas de apoyos entre circuitos </t>
  </si>
  <si>
    <t>Cantidad de estudios</t>
  </si>
  <si>
    <t xml:space="preserve">Estudios realizados </t>
  </si>
  <si>
    <t>Gerencia Técnica Distribución</t>
  </si>
  <si>
    <t xml:space="preserve">Pedro Ariel Nin </t>
  </si>
  <si>
    <t>Realizar Estudios de Interconexión</t>
  </si>
  <si>
    <t>Proponer las acciones necesarias para la correcta interconexión de nuevos clientes a las redes de nuestros circuitos que  sobrepasan los 225 kVA</t>
  </si>
  <si>
    <t xml:space="preserve">Tiempo respuesta promedio </t>
  </si>
  <si>
    <t>Realizar Estudios de Rehabilitación de Redes y Proyectos 24 Horas</t>
  </si>
  <si>
    <t>Evaluar la rehabilitación de sectores para su posteriormente incluirlos a servicio 24 horas</t>
  </si>
  <si>
    <t xml:space="preserve">Tiempo de respuesta promedio </t>
  </si>
  <si>
    <t>Sistema solicitudes SAD</t>
  </si>
  <si>
    <t>Realizar Estudios de Explotación de Zonas Rehabilitadas</t>
  </si>
  <si>
    <t>Proponer las acciones para la puesta en explotación de redes y sectores rehabilitados</t>
  </si>
  <si>
    <t xml:space="preserve">Actualizaciones Interconexiones BDI Distribución </t>
  </si>
  <si>
    <t>Solicitudes del personal de Interconexiones de los cambios realizados en el red</t>
  </si>
  <si>
    <t>Actualizaciones intervenciones en la red por las Gerencias de Mantenimientos</t>
  </si>
  <si>
    <t>Mantenimiento de redes acciones preventivas y correctivas</t>
  </si>
  <si>
    <t xml:space="preserve">Solicitudes de mantenimiento de redes </t>
  </si>
  <si>
    <t>Mantenimiento de redes Transformadores Intervenidos</t>
  </si>
  <si>
    <t xml:space="preserve">Solicitudes de actuaciones en transformadores de distribucion </t>
  </si>
  <si>
    <t>Mantenimiento de redes Proyectos CT Pérdidas</t>
  </si>
  <si>
    <t xml:space="preserve">Solicitudes de Cts perdidas ejecutados </t>
  </si>
  <si>
    <t>Actualizaciones de BDI Distribución a intervenciones en la red por Obras de Desarrollo</t>
  </si>
  <si>
    <t>Solicitudes de actualizaciones de proyectos de desarrollos, realizados por el personal de Obras, Obras Financiadas y Gerencias de Manteniemiento</t>
  </si>
  <si>
    <t xml:space="preserve">Cantidad </t>
  </si>
  <si>
    <t>Actualizaciones de BDI Distribución a Solicitudes de otras áreas.</t>
  </si>
  <si>
    <t>Solicitudes del personal que realiza revisiones en el terreno</t>
  </si>
  <si>
    <t>Dar respuesta a las solicitudes de requerimientos  en los sistemas de distribución</t>
  </si>
  <si>
    <t>Atender las solicitudes de cambio de clave, errores sistema, cambios de configuracion, etc</t>
  </si>
  <si>
    <t>Realizar estudios de perdidas técnicas de las redes de media tensión</t>
  </si>
  <si>
    <t xml:space="preserve">Presentar a la empresa los valores actuales de las perdidas tecnicas en media tensión </t>
  </si>
  <si>
    <t>Calidad del Servicio   SAIDI/SAIFI</t>
  </si>
  <si>
    <t xml:space="preserve">Verificaciones en terreno </t>
  </si>
  <si>
    <t>Inspección del correcto proceder y utilización de las normas de seguridad en la ejecución de trabajos de redes</t>
  </si>
  <si>
    <t>Informe de Gestión</t>
  </si>
  <si>
    <t>Gerencia de Control de Gestión</t>
  </si>
  <si>
    <t>TMR</t>
  </si>
  <si>
    <t>Informe de indicadores Sectores</t>
  </si>
  <si>
    <t>Realizar los informes de seguimiento que indican los resultados medidos de la Gerencias de Redes de los Sectores</t>
  </si>
  <si>
    <t>Pedro Ariel Nin</t>
  </si>
  <si>
    <t>Tiempo de respuesta entrada de materiales vs distribución hacia sectores</t>
  </si>
  <si>
    <t>Distribución racionalizada del material de instalación hacia las Gerencias de Redes de los Sectores</t>
  </si>
  <si>
    <t>Tiempo</t>
  </si>
  <si>
    <t>Cumplimiento de facturación Transformadores Prominsa</t>
  </si>
  <si>
    <t>Realización de los pagos a la contrata de reparación de equipos sin sobrepasar un mes de antigüedad</t>
  </si>
  <si>
    <t>Cantidad de facturas</t>
  </si>
  <si>
    <t xml:space="preserve">% Reducción de pérdidas </t>
  </si>
  <si>
    <t>Mejoras MT/BT</t>
  </si>
  <si>
    <t>Rehabilitación de Redes</t>
  </si>
  <si>
    <t>Rehabilitación de Redes Centros de Transformación con niveles de pérdida considerable</t>
  </si>
  <si>
    <t>Cantidad Centros de Transformación</t>
  </si>
  <si>
    <t>SAD</t>
  </si>
  <si>
    <t>Gerencia de Redes Santiago</t>
  </si>
  <si>
    <t>Rene Cornielle</t>
  </si>
  <si>
    <t>Salvamento de transformadores</t>
  </si>
  <si>
    <t xml:space="preserve">Realizar acciones de salvamento en TR evitando posibles averias </t>
  </si>
  <si>
    <t>Cantidad de acciones de Salvamento de TR</t>
  </si>
  <si>
    <t>Cantidad acciones</t>
  </si>
  <si>
    <t>Reducción de Transformadores Averiados</t>
  </si>
  <si>
    <t>Reducir de 2.24% a 1.98% la cantidad de TR averiados (1,265 a 1,115) del total existente en las redes (56,373)</t>
  </si>
  <si>
    <t>Cantidad de Transformadores Averiados</t>
  </si>
  <si>
    <t>Transformadores</t>
  </si>
  <si>
    <t>Mantener el buen funcionamiento del parque de luminarias existente en toda el área de concesión de Edenorte. En la actualidad disponemos de unas 119,000 luminarias instaladas.</t>
  </si>
  <si>
    <t>Sustitución y reparación de luminarias</t>
  </si>
  <si>
    <t>Reparar o sustituir las luminarias averiadas</t>
  </si>
  <si>
    <t>Cantidad de acciones de alumbra</t>
  </si>
  <si>
    <t>Aplicación Luminaria</t>
  </si>
  <si>
    <t>Apagado de luminarias</t>
  </si>
  <si>
    <t>Cambiar la fotoceldas a luminarias permanentemente encendidas</t>
  </si>
  <si>
    <t>Cantidad de fotoceldas reemplazadas</t>
  </si>
  <si>
    <t>Reducción del tiempo de resolución a los avisos precierre</t>
  </si>
  <si>
    <t>Reducir el tiempo que toma a las brigadas para reestablecer el servicio energetico a avisos pasados a precierre</t>
  </si>
  <si>
    <t>Pre-cierre Transformadores</t>
  </si>
  <si>
    <t xml:space="preserve">Respuesta a resolucion de avisos de Transformadores </t>
  </si>
  <si>
    <t xml:space="preserve">Tiempo medio de resolución </t>
  </si>
  <si>
    <t>Reporte TMR Precierre</t>
  </si>
  <si>
    <t>Pre-cierre Conductores y Seccionadores</t>
  </si>
  <si>
    <t xml:space="preserve">Respuesta a resolucion de avisos de conductores y seccionadores </t>
  </si>
  <si>
    <t>Pre-cierre Postes y Estructuras</t>
  </si>
  <si>
    <t xml:space="preserve">Respuesta a resolucion de avisos de postes y estructuras </t>
  </si>
  <si>
    <t>Pre-cierre Alumbrado</t>
  </si>
  <si>
    <t>Respuesta a resolucion de avisos de alumbrado</t>
  </si>
  <si>
    <t>Gerencia de Redes SFM</t>
  </si>
  <si>
    <t>Roberto Duran</t>
  </si>
  <si>
    <t>Cantidad de acciones en luminarias</t>
  </si>
  <si>
    <t>Gerencia de Redes Puerto Plata</t>
  </si>
  <si>
    <t xml:space="preserve">Miguel Jiménez </t>
  </si>
  <si>
    <t>Gerencia de Redes Mao</t>
  </si>
  <si>
    <t xml:space="preserve">Cornelio González </t>
  </si>
  <si>
    <t>Cantidad de luminarias</t>
  </si>
  <si>
    <t xml:space="preserve">            </t>
  </si>
  <si>
    <t>Gerencia de Redes La Vega</t>
  </si>
  <si>
    <t>Yvan Rivas</t>
  </si>
  <si>
    <t>Cantidad de  acciones en luminarias</t>
  </si>
  <si>
    <t xml:space="preserve">Garantizar la calidad  y seguridad del suministro de energía </t>
  </si>
  <si>
    <t>Mantenimiento Preventivo Subestaciones</t>
  </si>
  <si>
    <t>Mantenimiento preventivo a las subestaciones de distribución</t>
  </si>
  <si>
    <t xml:space="preserve">Limpieza de equipos, apriete de conexiones, pruebas de maniobrabilidad, pintura, aplicación de raticida y herbicida. 
Realizar mantenimiento a las subestaciones de distribución </t>
  </si>
  <si>
    <t>Mantenimientos Realizados</t>
  </si>
  <si>
    <t>Informes mensuales de gestión</t>
  </si>
  <si>
    <t>Gerencia de Subestaciones</t>
  </si>
  <si>
    <t>Marcelino Mateo</t>
  </si>
  <si>
    <t>Mantenimiento preventivo Subestaciones</t>
  </si>
  <si>
    <t>Filtrado de transformadores de potencia</t>
  </si>
  <si>
    <t>Movilización de máquina de filtrado, instalación de generador o transformador de alimentación y filtrado
Filtrar transformadores de potencia para mejorar las propiedades dieléctricas del aceite de los transformadores</t>
  </si>
  <si>
    <t>Filtrados Realizados</t>
  </si>
  <si>
    <t>Pruebas transformadores de potencia</t>
  </si>
  <si>
    <t>Factor de potencia, aislamiento, porcentaje de humedad, relación de transformación, resistencia de devanados, entre otros
Realizar pruebas eléctricas a transformadores de potencia y componentes</t>
  </si>
  <si>
    <t>Pruebas realizadas</t>
  </si>
  <si>
    <t>Mantenimiento banco baterías y protecciones</t>
  </si>
  <si>
    <t>Limpieza y reapriete de Sistema de servicios auxiliares, pruebas de disparos a relés de protecciones
Realizar los mantenimientos programados a los SSAA de las subestaciones y a las protecciones eléctricas</t>
  </si>
  <si>
    <t xml:space="preserve">Mantenimiento de Sistema de Automatización Subestaciones </t>
  </si>
  <si>
    <t>Limpieza  y pruebas del sistema de automatización 
Realizar los mantenimientos  programas de los sistemas de automatización  y la confirmación señales digitales a señales de SCADA</t>
  </si>
  <si>
    <t>Instalación / sustitución de  Protecciones</t>
  </si>
  <si>
    <t>Levantamiento y adquisición de materiales
Instalar o sustituir protecciones de sobrecorriente  o diferencial en mal estado u obsoletas</t>
  </si>
  <si>
    <t xml:space="preserve">Instalación o Sustitución de sistema de Automatización </t>
  </si>
  <si>
    <t>Levantamiento y adquisición de materiales
Instalar o sustituir sistema de automatización en mal estado u obsoletas</t>
  </si>
  <si>
    <t>Instalación de Rectificadores 125 VDC</t>
  </si>
  <si>
    <t>Levantamiento y adquisición de materiales
Instalar o sustituir Ratificadores 125 VDC</t>
  </si>
  <si>
    <t xml:space="preserve">Instalación de interruptores de MT y AT </t>
  </si>
  <si>
    <t>Levantamiento y adquisición de materiales
Instalar  interruptores de Media Tensión en salidas de Subestaciones</t>
  </si>
  <si>
    <t>Instalaciones Realizadas</t>
  </si>
  <si>
    <t>Reducir las pérdidas de energía</t>
  </si>
  <si>
    <t>Diseño de Proyectos Redes MT y BT</t>
  </si>
  <si>
    <t>Diseño de KMs Redes MT y BT</t>
  </si>
  <si>
    <t>Diseño De 150 KM de Redes MT y BT al 31 de Diciembre 2019</t>
  </si>
  <si>
    <t>KM de Redes Diseñados Mensualmente</t>
  </si>
  <si>
    <t>Informe Gestión Mensual</t>
  </si>
  <si>
    <t xml:space="preserve">Gerencia de Obras </t>
  </si>
  <si>
    <t>Antonio Julian</t>
  </si>
  <si>
    <t>Obras de Regulacion de Clientes</t>
  </si>
  <si>
    <t>Ejecucion de Obras Regulacion de Clientes</t>
  </si>
  <si>
    <t>Ejecucion de 18 Obras de Regulacion de Clientes al 31 de Diciembre 2019</t>
  </si>
  <si>
    <t>Cantidad de Obras de Regulacion de Clientes ejecutadas en el cuatrimestre</t>
  </si>
  <si>
    <t>Poligonos 2020</t>
  </si>
  <si>
    <t>Tireo Arriba, Constanza</t>
  </si>
  <si>
    <t>Ejecucion de 18 Poligonos al 31 de Diciembre 2020</t>
  </si>
  <si>
    <t>Porcentaje de avance mensual</t>
  </si>
  <si>
    <t>Tireo Abajo, Constanza</t>
  </si>
  <si>
    <t>Centro Pueblo Payita</t>
  </si>
  <si>
    <t>Palo Verde</t>
  </si>
  <si>
    <t xml:space="preserve">Monte Adentro </t>
  </si>
  <si>
    <t>La Javilla, Monte Adentro</t>
  </si>
  <si>
    <t>Ponton, Navarrete</t>
  </si>
  <si>
    <t>Balneario MasiPedro</t>
  </si>
  <si>
    <t>Sonador</t>
  </si>
  <si>
    <t>Licey Hoya Grande</t>
  </si>
  <si>
    <t>El Rio</t>
  </si>
  <si>
    <t>Manabao</t>
  </si>
  <si>
    <t>Villa Elisa</t>
  </si>
  <si>
    <t>Villa Liberación Bonao</t>
  </si>
  <si>
    <t>Canca La Reina</t>
  </si>
  <si>
    <t>Borojol</t>
  </si>
  <si>
    <t>Ceiba de Madera</t>
  </si>
  <si>
    <t>Restauración</t>
  </si>
  <si>
    <t>Gerencia de control de Gestión</t>
  </si>
  <si>
    <t>Adecuacion para habilitacion Twacs en subestaciones</t>
  </si>
  <si>
    <t>Subestaciones habilitadas Twacs</t>
  </si>
  <si>
    <t>Correo, Informe</t>
  </si>
  <si>
    <t>Reducir el porciento de variación de cobranzas de cajas generales vs cobranzas de cajas generales totales</t>
  </si>
  <si>
    <t>Visitas a las OOCC de los sectores, para evaluar  los procesos, documentaciones y herramientas utilizadas.</t>
  </si>
  <si>
    <t>Se harán visitas puntuales a las diferentes OOCC de nuestra institución, donde estaremos observando el uso correcto de las normas y procesos establecidos, retroalimentándolos y fortaleciendo las debilidades identificadas en los análisis y validación realizados por los analista de la gerencia.</t>
  </si>
  <si>
    <t>Cantidad de visitas</t>
  </si>
  <si>
    <t xml:space="preserve">Gerencia de Validación de Cobranzas </t>
  </si>
  <si>
    <t xml:space="preserve">Raúl Diaz </t>
  </si>
  <si>
    <t>N/A</t>
  </si>
  <si>
    <t>Realizar formación al personal de Cobranzas en las oficinas comerciale para garantizar y eficientizar los procesos de cobros en las oficinas comerciales</t>
  </si>
  <si>
    <t>Asegurar la correcta aplicación de la operativa de cobros.</t>
  </si>
  <si>
    <t>Reuniones trimestrales, para el seguimiento, socialización y definición de estrategias.</t>
  </si>
  <si>
    <t xml:space="preserve">Se realizaran reuniones periódicas con las áreas relacionadas y de interés, con el objetivo de socializar los hallazgos identificados en los procesos de análisis, validación y seguimientos a las OOCC, para definir acciones de mejoras continuas en conjunto. </t>
  </si>
  <si>
    <t>Gestionar vía TI migración, creación de módulos, configuración y actualización del sistema COBRUS.</t>
  </si>
  <si>
    <t>Eficientizar el proceso de Liquidación de Oficina Comercial.</t>
  </si>
  <si>
    <t>Reducción en un 100% del uso manual de la planilla de registro de efectivo por denominación.</t>
  </si>
  <si>
    <t>Realizar de manera automatizada en el sistema COBRUS el llenado de la planilla de Registro por denominación de efectivo..</t>
  </si>
  <si>
    <t>Reducción en un 85% del uso y confección de boletas de depósitos de efectivo.</t>
  </si>
  <si>
    <t>Generar en el sistema COBRUS la planilla de denominación de registro de efectivo, para unificar los depósitos  realizados en las oficinas comerciales en una única remesa.</t>
  </si>
  <si>
    <t>Implementar el cuadre de caja, a través del sistema Cobrus.</t>
  </si>
  <si>
    <r>
      <t xml:space="preserve">Comparación, validación y monitoreo mensual de los depósitos de </t>
    </r>
    <r>
      <rPr>
        <b/>
        <u/>
        <sz val="16"/>
        <color theme="1"/>
        <rFont val="Arial Narrow"/>
        <family val="2"/>
      </rPr>
      <t>efectivo</t>
    </r>
    <r>
      <rPr>
        <sz val="16"/>
        <color theme="1"/>
        <rFont val="Arial Narrow"/>
        <family val="2"/>
      </rPr>
      <t xml:space="preserve"> del mes anterior.</t>
    </r>
  </si>
  <si>
    <t>Garantizar que los depósitos de efectivos realizados por las oficinas comerciales se correspondan a los depositados en banco.
Realizar la comparación, validación y monitoreo mensual entre la Gerencia de Validación y Conciliación Bancaria de los depósitos de efectivo del mes anterior.</t>
  </si>
  <si>
    <t>Reporte y Correo electrónico</t>
  </si>
  <si>
    <r>
      <t xml:space="preserve">Comparación, validación y monitoreo mensual de los depósitos de </t>
    </r>
    <r>
      <rPr>
        <b/>
        <u/>
        <sz val="16"/>
        <color theme="1"/>
        <rFont val="Arial Narrow"/>
        <family val="2"/>
      </rPr>
      <t>tarjetas</t>
    </r>
    <r>
      <rPr>
        <b/>
        <sz val="16"/>
        <color theme="1"/>
        <rFont val="Arial Narrow"/>
        <family val="2"/>
      </rPr>
      <t xml:space="preserve"> </t>
    </r>
    <r>
      <rPr>
        <sz val="16"/>
        <color theme="1"/>
        <rFont val="Arial Narrow"/>
        <family val="2"/>
      </rPr>
      <t>del mes anterior.</t>
    </r>
  </si>
  <si>
    <t>Garantizar que los depósitos de tarjetas realizados por las oficinas comerciales se correspondan a los depositados en banco.
Realizar la comparación, validación y monitoreo mensual entre la Gerencia de Validación y Conciliación Bancaria de los depósitos de efectivo del mes anterior.</t>
  </si>
  <si>
    <t>Reportaría a tiempo</t>
  </si>
  <si>
    <t>Emisión de reportes del seguimiento y análisis de las diferencias generadas en las cajas de las OOCC.</t>
  </si>
  <si>
    <t>Control, seguimiento y generación de reporte de las diferencias  en caja de las OOCC.
Se llevara un control a través de COBRUS de las diferencias generadas por las OCCC, las cuales pueden afectar el saldo de las cajas de manera mensual y generaremos un reporte que será remitido de manera oportuna a las áreas involucradas en el proceso de liquidación de las OOCC.</t>
  </si>
  <si>
    <t>Emisión de reporte control y seguimiento de todas las novedades presentadas en el día a día.</t>
  </si>
  <si>
    <t>Se tendrá un reporte control de todas las incidencias y novedades identificadas por los analista de validación de cobranzas del día a día.
Se llevara un control de todas las incidencias, errores y novedades que los analista de validación de cobranzas identifican en los procesos que los mismos realizan en el día a día, dicho control se estará remitiendo semanal a las áreas relacionadas y de interés de la gerencia.</t>
  </si>
  <si>
    <t>Emisión de reporte mensual del resultado de los análisis, la validación, el control y el seguimiento de lo cobrado, remesado y depositado en banco por las OOCC.</t>
  </si>
  <si>
    <t xml:space="preserve">Validación de Efectivo, Cheque y transferencia </t>
  </si>
  <si>
    <t>Velar para que lo cobrado en las OOCC, se corresponda a lo registrado en nuestros sistemas y a lo remitido o depositado en Banco.</t>
  </si>
  <si>
    <t>Validación de Tarjeta</t>
  </si>
  <si>
    <t>Velar para que lo remesado en tarjeta, se corresponda a lo registrado en los repostes de las diferentes procesadoras de tarjeta.</t>
  </si>
  <si>
    <t>Validación de los cobros realizados por la estafeta no bancarias.</t>
  </si>
  <si>
    <t>Velar para que lo cobrado por las estafetas no bancarias, se corresponda a lo registrado en nuestros sistemas Vs los depositado en Banco.</t>
  </si>
  <si>
    <t>Calidad de Reporteria</t>
  </si>
  <si>
    <t>Implementación del sistema de dietas en los Sectores La Vega, San Francisco, Mao y Puerto Plata.</t>
  </si>
  <si>
    <t>Enviar el paso a paso del Sistema de Dietas a los diferentes sectores y dar la orientación necesaria para utilizar el programa.</t>
  </si>
  <si>
    <t>Enviar a cada sector el manual donde indica paso a paso como utilizar el programa dietas, orientar y dar las pautas necesarias a los supervisores y encargados Administrativos sobre el uso de la herramienta. Explicar a los Gerentes y Directores el proceso de Liberación.</t>
  </si>
  <si>
    <t>Correos y/o Convocatorias</t>
  </si>
  <si>
    <t>Gerencia Contabilidad</t>
  </si>
  <si>
    <t>Yanilda Salcedo</t>
  </si>
  <si>
    <t>Puesta en marcha del sistemas de Dietas en el siguiente orden: 1era etapa Sector La vega, 2da etapa San Francisco, 3era etapa Puerto plata, 4ta etapa Mao</t>
  </si>
  <si>
    <t>Empezar a reportar las dietas vía el Sistema, dejando de utilizar las planillas manuales y enviar las documentaciones acorde a los nuevos lineamientos establecidos.</t>
  </si>
  <si>
    <t>Correos y/o pantalla del sistema de los registros de las dietas.</t>
  </si>
  <si>
    <t>Corrección y depuración del 80% de la data de materiales y activos fijos.</t>
  </si>
  <si>
    <t>Análisis y corrección Data Materiales identificados en el proceso de actualización de fichas técnicas</t>
  </si>
  <si>
    <t>Análisis de la data de materiales, corrección o bloqueo de materiales duplicados, conjuntamente con la actualización que realizarán las áreas especialistas a las fichas técnicas de cada material.</t>
  </si>
  <si>
    <t>Reporte</t>
  </si>
  <si>
    <t xml:space="preserve">Joan Perdomo </t>
  </si>
  <si>
    <t>Elaboración de informe conteniendo listado de activos fijos por Gerencia u oficina.</t>
  </si>
  <si>
    <t>Depuración y actualización de los centros de costos que tienen asignados los activos fijos en el sistema SAP. Producto de los traslados de los activos fijos en las diferentes áreas.</t>
  </si>
  <si>
    <t>Generación del informe de los procesos de revisión de las cajas comerciales 2601 y 2603</t>
  </si>
  <si>
    <t>Gestionar la automatización en la plataforma  "Cobrus" el proceso del análisis cobros y remesas de la caja centralizada 2601 y 2603.
Con la automatización de este proceso, se consigue simplificar  el tiempo incurrido en el análisis y en el vaciado manual, minimizar el margen de errores de los cobros vs remesas y tener informaciones disponibles en un menor tiempo.</t>
  </si>
  <si>
    <t>Número de informes</t>
  </si>
  <si>
    <t>Informe de resultados</t>
  </si>
  <si>
    <t>Luz Veronica/TI</t>
  </si>
  <si>
    <t>Análisis y revisión cuenta de descuentos a Empleados.</t>
  </si>
  <si>
    <t>Monitoreo mensual de la deuda contraída por los empleados y los descuentos aplicados por gestión humana versus la subida de la interfaz de nómina.
Conciliación de los descuentos aplicados por empleados en la cuenta contable de SAP  con la subida de la interfaz de nómina realizada por Libro Mayor.</t>
  </si>
  <si>
    <t>Luz Veronica/Ana Santana</t>
  </si>
  <si>
    <t>Reporteria a tiempo</t>
  </si>
  <si>
    <t>Emisión oportuna de los Estados Financieros  provisionales mensuales, con datos precisos para la toma de decisiones de La Administración Gerencia General, Consejo de Administración y organismos externos.</t>
  </si>
  <si>
    <t>Garantizar el registro oportuno de las facturas recibidas de Generadores y Proveedores, a más tardar el día 10 del mes siguiente.</t>
  </si>
  <si>
    <t xml:space="preserve">Registrar de manera oportuna las facturas recibidas de los Generadores y Proveedores a más tardar el día 10 del mes siguiente. A los fines de garantizar la deuda actualizada en la emisión de los Estados Financieros y el envío oportuno del reporte 606 a la DGII. </t>
  </si>
  <si>
    <t>Reporte de facturas registradas</t>
  </si>
  <si>
    <t>Subida o carga de los Extractos de Banco al sistema SAP, en un plazo no mayor a los 7 días laborables del mes siguiente al cual pertenecen las operaciones.</t>
  </si>
  <si>
    <t>Realizar la subida y carga de los extractos de banco, al sistema SAP-Sinergia, en un plazo no mayor a los 7 días laborables del mes siguiente, considerando las transacciones generadas en los diferentes estados de las cuentas de banco, para tener las informaciones disponibles en el menor tiempo y así eficientizar las operaciones de la empresa.</t>
  </si>
  <si>
    <t>Informe presentando las pantallas, con los balances de las cuentas subidas al sistema SAP.</t>
  </si>
  <si>
    <t>Margarita Bueno</t>
  </si>
  <si>
    <t>Eficientizar el cruce de informaciones y seguimiento a las áreas que inciden en los procesos del área de Conciliación Bancaria, a través de la programación de reuniones.</t>
  </si>
  <si>
    <t>Interactuar con aquellas áreas internas y externas (de ser necesario), que inciden en los procesos del área de banco, con el fin de levantar y solucionar las situaciones que provocan que el área no pueda presentar las conciliaciones bancarias de forma oportuna y con calidad.</t>
  </si>
  <si>
    <t>Cantidad de Reuniones</t>
  </si>
  <si>
    <t>Correos soportes de las reuniones realizadas</t>
  </si>
  <si>
    <t>Monitoreo de las reclasificaciones recibidas del área de Validación de Cobranzas, correspondientes a las Cajas Generales, vs. las que se ejecutan en el sistema SAP.</t>
  </si>
  <si>
    <t>Monitorear las reclasificaciones que plantea el área de Validación de Cobranzas mensualmente (remesas ejecutadas por las áreas comerciales, en cuentas de banco que no les corresponden) y se estará socializando con el personal responsable las reclasificaciones que no aplicaban, indicando el motivo por el cual las mismas no procedían.</t>
  </si>
  <si>
    <t>Informe presentando las reclasificaciones que no aplican.</t>
  </si>
  <si>
    <t xml:space="preserve">Margarita Bueno </t>
  </si>
  <si>
    <t>Presentación oportuna de los reportes y obligaciones Fiscales</t>
  </si>
  <si>
    <t>Implementar el Plan de Mejora de la Gestión Impositiva de EDENORTE para el cumplimiento oportuno de los deberes formales como contribuyente.</t>
  </si>
  <si>
    <t>Implementar las políticas y el calendario definido para el envío de los reportes 606, 607, 609, IT1, a los fines de evitar incumplimientos a nuestros deberes formales ante la DGII.</t>
  </si>
  <si>
    <t>Pedro Martinez</t>
  </si>
  <si>
    <t>Elaboración y entrega oportuna de los expedientes de pagos impositivos</t>
  </si>
  <si>
    <t>Gestionar y coordinar con las diferentes áreas la entrega oportuna de las informaciones correspondientes para la preparación, cálculos y presentación de los expedientes de pagos mensuales de los diferentes Impuestos a Pagar, ITBIS, IR-17, IR-3 INFOTEP.</t>
  </si>
  <si>
    <t>Cantidad de pagos</t>
  </si>
  <si>
    <t>Documento de pago</t>
  </si>
  <si>
    <t>Emisión oportuna de los Estados Financieros  provisionales mensuales, con datos precisos para la toma de decisiones de La Administración Gerencia General, Consejo de Administración y organismos externos</t>
  </si>
  <si>
    <t xml:space="preserve">Implementar la revision de las cuentas contables que presentan mayor variación, utilizadas en la aplicación de las razones financieras.  </t>
  </si>
  <si>
    <t xml:space="preserve">Determinar los controles de las imputaciones oportuna en las cuentas contable que intervienen en la aplicación de las diferentes razones financieras. </t>
  </si>
  <si>
    <t>Numero de informes</t>
  </si>
  <si>
    <t>Mas es Mas</t>
  </si>
  <si>
    <t xml:space="preserve">Ana Santana </t>
  </si>
  <si>
    <t>Elaboración de informe comparativo del balance de las cuentas del Estado de Resultado y Balance General</t>
  </si>
  <si>
    <t>Determinar las variaciones de las cuentas de mayor y gestionar con las áreas correspondiente el motivo de las variaciones más significativas. Este informe será la base para la elaboración del informe financiero a los Estados Financieros.</t>
  </si>
  <si>
    <t>Monitoreo de la cuenta de amortización alquiler de local aplicada por Cuenta por Pagar  vs registro de Libro mayor.</t>
  </si>
  <si>
    <t xml:space="preserve">Análisis de los registros reallizado en la cuenta  1150300300 Alquiler pagado por Anticipado con la finalidad de amortizar los meses correspondiente al periodo ejecutado </t>
  </si>
  <si>
    <t>Numero de analisis</t>
  </si>
  <si>
    <t>Ana Santana /Yanilda Salcedo</t>
  </si>
  <si>
    <t>Emisión de los Estados Financieros a más tardar el día 22 del mes siguiente.</t>
  </si>
  <si>
    <t>Emitir los Estados Financieros a más tardar el día 22 del mes siguiente y remitir a las diferentes áreas e Instituciones del Estado que así lo requieren.</t>
  </si>
  <si>
    <t>cantidad</t>
  </si>
  <si>
    <t>Marianny Cedano</t>
  </si>
  <si>
    <t>Elaboración de informe para las instituciones (FONPER, HACIENDA, DIGECOC) en los plazos establecidos para las solicitudes recurrentes de los diferentes Organismos Externos.</t>
  </si>
  <si>
    <t>Elaboración de reportes e informes de las solicitudes realizadas por los diferentes Organismos Externos.
Elaborar informes y reportes solicitados por FONPER, HACIENDA, DIGECOC.</t>
  </si>
  <si>
    <t>Cantidad de solicitudes</t>
  </si>
  <si>
    <t>Informe de estadísticas</t>
  </si>
  <si>
    <t xml:space="preserve">Cargar informacion en el portal transparencia </t>
  </si>
  <si>
    <t>Balance general Institución.
Cargar el balance general Institución en el portal de transparencia, el día 25 de cada mes</t>
  </si>
  <si>
    <t>Cantidad de cargas</t>
  </si>
  <si>
    <t>Reporte Portal</t>
  </si>
  <si>
    <t>Implementación del proceso automatizado para revisión de cajas comerciales 2601 y 2603</t>
  </si>
  <si>
    <t>Correos, Reporte</t>
  </si>
  <si>
    <t>Implementación del sistema de dietas en los Sectores La Vega, Mao, San Francisco, Puerto Plata.</t>
  </si>
  <si>
    <t>Reportería a Tiempo</t>
  </si>
  <si>
    <t>Reporte de Monitoreo de la entrega y la recepción de expedientes e informaciones solicitadas por la firma Auditora.</t>
  </si>
  <si>
    <t>Cumplir con la gestión con clientes internos y externos para la entrega oportuna de los, requerimientos solicitados por la firma auditora y el control de la recepción de expedientes como Gerencia.</t>
  </si>
  <si>
    <t>Reporte Mensual</t>
  </si>
  <si>
    <t>Gerencia de Tesoreria</t>
  </si>
  <si>
    <t>PILAR GUZMAN</t>
  </si>
  <si>
    <t>Gestión y control de productos  y servicios financieros.</t>
  </si>
  <si>
    <t>Gestión de riesgo en la aplicación de tasas de intereses de los  productos financieros y tarifario de cargos bancarios.</t>
  </si>
  <si>
    <t xml:space="preserve">Evaluación y control  de la correcta aplicación de los cargos, comisiones bancarias y tasas de intereses de los productos financieros. </t>
  </si>
  <si>
    <t>Reportes Mensuales</t>
  </si>
  <si>
    <t>Seguimiento en la gestión de ingresos ordinarios.</t>
  </si>
  <si>
    <t>Mediante la investigación, identificación, análisis con el Banco y clientes internos  validar la procedencia de los ingresos de las cuentas conciliadas en el área.</t>
  </si>
  <si>
    <t xml:space="preserve">Gestión del efectivo en la liberación de fondos embargados en activos financieros. </t>
  </si>
  <si>
    <t>Mediante la confirmación con el Banco y la Gerencia de Litigios  validar los  montos inmovilizados por embargos en las cuentas bancarias y gestión de liberación mediante cartas de garantía y/o línea de libre movimiento.</t>
  </si>
  <si>
    <t>Reportes Semestrales</t>
  </si>
  <si>
    <t>Monitoreo y control de la disponibilidad de las principales cuentas bancarias y los compromisos asumidos. (Cash position).</t>
  </si>
  <si>
    <t>Análisis de la posición económica diaria a través de la obtención del tránsito de las cuentas operativas, monitoreo de las barridas automáticas(cash sweep) y ejecución de las barridas internas(cash pooling), entre otros riesgos financieros.</t>
  </si>
  <si>
    <t>Informe Diario</t>
  </si>
  <si>
    <t>LORENNY DELGADO / PILAR GUZMAN</t>
  </si>
  <si>
    <t>Monitoreo de productos especializados de Tesorería.</t>
  </si>
  <si>
    <t>Validar y verificar la correcta aplicación  de pago de las facturas cedidas según contrato de Cesión de Crédito, Factoring, entre otros productos.
Análisis de las Cesiones de Crédito  y control de las facturas cedidas, sus cedentes, entre otras condiciones.</t>
  </si>
  <si>
    <t>Gestión financiera con las empresas generadoras de Electricidad.</t>
  </si>
  <si>
    <t>Revisión, análisis  y control de los intereses y la mora generados por el incumplimiento de pago para la emisión mensual de la Deuda con las Generadoras.
Recepción, validación y control de las facturas recibidas. Detalle de las facturas pagadas mensualmente. Elaboracion de la provisión de intereses y remisión a las areas involucradas en la gestión financiera. Activdades de Back office y reporte de Palacio.</t>
  </si>
  <si>
    <t>LORENNY DELGADO</t>
  </si>
  <si>
    <t>Gestión de Divisas Corporativa.</t>
  </si>
  <si>
    <t>Negociación de Divisas en las operaciones acorde a la disponibilidad de fondos en dólares.
Análisis de la necesidad monetaria y negociación interna y externa de la moneda con la finalidad de ahorro en la pérdida cambiaria.</t>
  </si>
  <si>
    <t>Elaboración, verificación y remisión del Flujo y Déficit de Caja Mensual.</t>
  </si>
  <si>
    <t>Clasificación de los pagos e ingresos, verificando la asignación por rubros.</t>
  </si>
  <si>
    <t>LORENNY DELGADO/LAURA PEREZ</t>
  </si>
  <si>
    <t>Implementación 2da fase de los procesos claves (Contador de Cartas, Dock Trck-Cheque y Sistema de Suplidores).</t>
  </si>
  <si>
    <t>Gestionar soluciones tecnológicas eficientes para la mejora en los procesos claves de TesoreríaMediante encuentros, correos y llamadas analizar y suministrar las informaciones pertinentes para las mejoras de las plataformas tecnológicas implementadas  y la creación de nuevos programas de los procesos claves de tesorería para ofrecer un mejor servicio al cliente.</t>
  </si>
  <si>
    <t>Porcentaje avance implementación</t>
  </si>
  <si>
    <t>Pagos a tiempo según Calendario de Pago</t>
  </si>
  <si>
    <t>Realización de los pagos de la empresa mediante la aplicación del calendario de pago.</t>
  </si>
  <si>
    <t>Esquematizar las diferentes obligaciones y compromisos de la empresa acorde a la disponibilidad del flujo de caja.</t>
  </si>
  <si>
    <t>Tener una panorámica más acabada,  basada en la proyección del flujo de caja, a través de la ejecución del  calendario de pagos, para asumir los compromisos pendientes de la empresa.</t>
  </si>
  <si>
    <t>Reporte mensual</t>
  </si>
  <si>
    <t>LAURA PEREZ</t>
  </si>
  <si>
    <t>Generación de reporte de seguimiento a los expedientes de pagos.</t>
  </si>
  <si>
    <t>Dar respuesta de pago de manera oportuna a los clientes internos y externos de la empresa, para cumplir con integridad el compromiso asumido como gerencia, a través  de las actividades Back Office con el análisis, verificación y seguimiento a los expedientes de pagos.</t>
  </si>
  <si>
    <t>Cumplimiento de los pagos  Impositivos.</t>
  </si>
  <si>
    <t>Asegurar el cumplimiento de los pagos impositivos (TSS, IR17, IR3 y IT-1)</t>
  </si>
  <si>
    <t>Gestión oportuna de pago de los impuestos.
Gestión  de información para el cumpliento del pago oportuno de los diferentes tipos de impuestos, evitando multas y recargos para viabilizar la relacion con la DGII, cubrir el proceso de cobros oportunos, mejorar la imagen crediticia de la empresa y apertura eficaz del periodo de contratación de empleados.</t>
  </si>
  <si>
    <t xml:space="preserve">% Reclutamiento interno vs externo </t>
  </si>
  <si>
    <t>Analizar junto con dueño de vacante los perfiles internos que cumplan para ser evaluados en los puestos que impacten la categoría y/o nivel salarial de empleado según aplique.</t>
  </si>
  <si>
    <t>1. Verificar las vacantes que se puedan ocupar con personal interno, basado en el impacto en la categoría y/o nivel salarial.
2. Identificar a través de los dueños de vacantes candidatos internos que puedan optar por la vacante 3. Verificar en archivo de evaluados si existe perfil que se pueda proponer.</t>
  </si>
  <si>
    <t>Realizar la selección de personal dando prioridad al talento interno en las vacantes que signifique un crecimiento profesional y/o económico al colaborador.</t>
  </si>
  <si>
    <t>Porcentaje de Reclutamiento interno vs. externo</t>
  </si>
  <si>
    <t>Informe mensual de resultados DGH</t>
  </si>
  <si>
    <t>Reclutamiento y Selección</t>
  </si>
  <si>
    <t>Ilkania Azcona</t>
  </si>
  <si>
    <t>Optimizar y mantener la gestión por competencias</t>
  </si>
  <si>
    <t>Depurar los perfiles internos propuestos.</t>
  </si>
  <si>
    <t xml:space="preserve">1. Revisar en el sistema de GH el tiempo del colaborador en la empresa y que no tenga promociones recientes menores a un año.
2. Buscar el expediente físico para validar que no posea amonestaciones recientes de acuerdo a la norma de movimientos internos.
3. Solicitar Curriculum actualizado al colaborador para verificar informaciones adicionales. </t>
  </si>
  <si>
    <t>Porcentaje de proceso completado</t>
  </si>
  <si>
    <t>Correo de confirmación para evaluación y Curriculum actualizado del colaborador</t>
  </si>
  <si>
    <t>Coordinar las evaluaciones con los candidatos que cumplan para posibles promociones.</t>
  </si>
  <si>
    <t>1. Si el candidato pertenece al área donde se genera la vacante coordinar fecha de evaluación con el gerente/o encargado.
2. Si es de un área diferente de la vacante se informa al gerente del colaborador para solicitar la evaluación y coordinar fecha de la misma.
3. Realizar la evaluación conductual al colaborador y asignar evaluación web si aplica.
4. Hacer Informe o profesiograma con los resultados obtenidos en la evaluación realizada.
5. Se coordina con el dueño de vacante y el colaborador o su supervisor inmediato para la evaluación de conocimiento.
6. Programar y/o negociar fecha de efectividad del movimiento
7. Realizar acción de promoción.</t>
  </si>
  <si>
    <t>Porcentajes de evaluaciones realizadas</t>
  </si>
  <si>
    <t>Correo informando el colaborador seleccionado</t>
  </si>
  <si>
    <t>Efectividad del reclutamiento</t>
  </si>
  <si>
    <t>Asegurar la contratación y/o promoción de candidatos idóneos.</t>
  </si>
  <si>
    <t>1. Incorporar a la base de datos de Reclutamiento para mantener banco de perfiles actualizado.
2. Realizar primer filtro mediante entrevista telefónica y citar candidatos que cumplan con primer filtro.
3. Evaluar candidatos por medio de las herramientas establecida para los fines y preparar informe de resultados.
4. Coordinar con dueños de vacante la evaluación de conocimientos para los candidatos que cumplan con las competencias conductuales requeridas.
5. Mantener la calidad del servicio de reclutamiento, a través de la depuración minuciosa del candidato seleccionado.
6. Preparar y enviar informe mensual de los resultados del período. 
Realizar la selección de los candidatos internos/externos de manera efectiva, a través de procesos de reclutamiento y selección por competencias.</t>
  </si>
  <si>
    <t>Informe de Resultados</t>
  </si>
  <si>
    <t>Garantizar la integridad física de los colaboradores</t>
  </si>
  <si>
    <t>Disminución de accidentes laborales (interno)</t>
  </si>
  <si>
    <t>Inspecciones Planeadas y reabastecimiento de botiquines</t>
  </si>
  <si>
    <t>Realizar inspecciones a todas las instalaciones de la empresa con el fin de determinar peligros y riesgos , además de re-abastecer los botiquines correspondientes.
Seguimiento al elemento de Inspecciones Planeadas establecido en el Programa de Seguridad y Salud en el Trabajo.</t>
  </si>
  <si>
    <t>Cantidad de inspecciones realizadas</t>
  </si>
  <si>
    <t>Seguridad y Salud Ocupacional</t>
  </si>
  <si>
    <t>Yajaira Gómez</t>
  </si>
  <si>
    <t xml:space="preserve">Realización de simulacros </t>
  </si>
  <si>
    <t>Realizar ejercicios de evacuación para que el personal este preparado en caso de emergencias.
Seguimiento al elemento de Preparación para Emergencias establecidos en el Programa de Seguridad y Salud en el Trabajo</t>
  </si>
  <si>
    <t>Cantidad de simulacros realizados</t>
  </si>
  <si>
    <t>No indicador</t>
  </si>
  <si>
    <t>Reuniones de los CMSST (Comité Mixto de Seguridad y Salud en el Trabajo) y CMV (Comité Manejo de Vehículos)</t>
  </si>
  <si>
    <t>Realizar las reuniones de los CMSST (Comité Mixto de Seguridad y Salud en el Trabajo) y CMV (Comité de Manejo de Vehículos)
Seguimiento al elemento de Liderazgo y Administración establecidos en el Programa de Seguridad y Salud en el Trabajo</t>
  </si>
  <si>
    <t>Cantidad de reuniones realizadas</t>
  </si>
  <si>
    <t>Fotos y reporte de minutas al Ministerio de Trabajo</t>
  </si>
  <si>
    <t>Disminución de accidentes laborales (transito)</t>
  </si>
  <si>
    <t>Certificación de Choferes</t>
  </si>
  <si>
    <t>Realizar las actividades de la Certificación de Choferes con la finalidad de concienciar los colaboradores que manejan vehículos de la empresa.
Seguimiento al elemento de Entrenamiento a Empleados establecido en el Programa de Seguridad y Salud en el Trabajo</t>
  </si>
  <si>
    <t>Cantidad de Talleres realizados</t>
  </si>
  <si>
    <t>Lista de asistencia y fotos</t>
  </si>
  <si>
    <t>Investigación de Accidentes laborales</t>
  </si>
  <si>
    <t>Realizar la investigación de los accidentes laborales y completar el informe trimestral de los accidentes investigados.
Seguimiento al elemento de Investigación de Accidentes Laborales establecido en el Programa de Seguridad y Salud en el Trabajo</t>
  </si>
  <si>
    <t>Cantidad de informes realizados</t>
  </si>
  <si>
    <t>Disminución de accidentes laborales con pérdida de días de la Dirección Logística</t>
  </si>
  <si>
    <t>Evaluación Pre-empleo</t>
  </si>
  <si>
    <t>Evaluar a los candidatos respecto a los riesgos inherentes del puesto de trabajo para el cual están siendo evaluados.
Seguimiento al elemento de Contratación y Colocación establecidos en el Programa de Seguridad y Salud en el Trabajo</t>
  </si>
  <si>
    <t>Levantamiento, evaluación y control de Riesgos en la Dirección de Logística</t>
  </si>
  <si>
    <t>Realizar evaluación de riesgos y desarrollar las actividades necesarias para mitigarlos o controlarlos.
Seguimiento al elemento de Control de Ingeniería establecidos en el Programa de Seguridad y Salud en el Trabajo</t>
  </si>
  <si>
    <t>Cantidad de evaluaciones</t>
  </si>
  <si>
    <t>Cronograma e informe de avance del proceso</t>
  </si>
  <si>
    <t>Feria de Seguridad y Salud en el Trabajo</t>
  </si>
  <si>
    <t>Promover las buenas prácticas de Seguridad y Salud que son implementadas en la empresa.
Seguimiento al elemento de Promoción General establecido en el Programa de Seguridad y Salud en el Trabajo</t>
  </si>
  <si>
    <t>% de ejecución de la actividad</t>
  </si>
  <si>
    <t>Informe y fotos</t>
  </si>
  <si>
    <t>Cumplimiento de plazos de evaluaciones para movimientos de personal y nuevos ingresos</t>
  </si>
  <si>
    <t>Recepción a tiempo de las evaluaciones de desempeño por movimientos de personal y nuevos ingresos.</t>
  </si>
  <si>
    <t>La evaluación del desempeño por nuevo ingreso o movimientos de personal permite validar que los colaboradores poseen las competencias necesarias para ocupar el puesto y obtener los resultados esperados. Asegurar el recibo a tiempo (fecha de vencimiento) de las evaluaciones de desempeño permite tomar decisiones oportunas, relacionadas a la permanencias del colaborador en el área y aun más importante el desarrollo de las oportunidades de mejora detectadas para optimizar el rendimiento y asegurar el logro de los objetivos.</t>
  </si>
  <si>
    <t>TMR de recibo de las evaluaciones</t>
  </si>
  <si>
    <t>Informe Mensual de Evaluación de Desempeño por Movimientos de Personal (incluye TMR= Tiempo de Respuesta)/ ejemplo correo de recepción de evaluaciones.</t>
  </si>
  <si>
    <t>Desarrollo Organizacional</t>
  </si>
  <si>
    <t>Elizabeth García</t>
  </si>
  <si>
    <t>Cumplimiento de SLA'S (tiempo)</t>
  </si>
  <si>
    <t>Manejo solicitudes de ajustes a estructura organizativa</t>
  </si>
  <si>
    <t>Cada mes los directores y gerentes solicitan revisiones y ajustes a estructura (adiciones, traslados de plazas, eliminación de plazas, etc.) a fin de tener el personal adecuado en cantidad de plazas por puestos y departamentos. Las solicitudes se evalúan a fin de ver la factibilidad de las mismas y de proceder son aprobadas para que luego la Gerencia de R&amp;S pueda ejecutar los movimientos de personal correspondientes. Procesar las solicitudes permite que las áreas dispongan del personal necesario y no se afecte la operativa. En caso de no proceder se informa al área.</t>
  </si>
  <si>
    <t>% Solicitudes Resueltas en plazo</t>
  </si>
  <si>
    <t>Informe mensual de solicitudes de ajustes a estructura trabajadas / ejemplo correo solicitud cerrada.</t>
  </si>
  <si>
    <t>Manejo Solicitudes de personal temporero</t>
  </si>
  <si>
    <t>Cada mes se realizan solicitudes de contratación de temporeros por cobertura licencias de pre y post natal y cobertura de licencias por enfermedad común. Las solicitudes se evalúan a fin de ver la factibilidad de las mismas y de proceder son aprobadas para que luego la Gerencia de R&amp;S pueda contratar al personal correspondiente. Procesar las solicitudes permite que las áreas dispongan del personal necesario y no se afecte la operativa.</t>
  </si>
  <si>
    <t>Informe mensual de solicitudes de personal temporero trabajadas / ejemplo correo solicitud cerrada.</t>
  </si>
  <si>
    <t>Manejo Solicitudes de comunicados</t>
  </si>
  <si>
    <t>Cada mes las áreas solicitan la elaboración de comunicados para dar a conocer al personal informaciones relevantes de la organización y los procesos que manejan. Las solicitudes se revisan a fin de ver si la información es necesario publicarla, y en caso de proceder se solicitan los artes a la Gerencia de Mercadeo, los cuales se validan con el cliente interno para su posterior publicación por los diferentes canales de comunicación interna, según aplique.</t>
  </si>
  <si>
    <t>Informe mensual de solicitudes de comunicados trabajadas / ejemplo correo solicitud cerrada.</t>
  </si>
  <si>
    <t>Manejo Solicitudes de encuestas</t>
  </si>
  <si>
    <t>Cada mes las áreas solicitan la elaboración de encuestas para medir diferentes aspectos como son la percepción y satisfacción de los empleados sobre los servicios internos, levantar nuevas ideas para proyectos a desarrollar, entre otros. Las encuestas se revisan y se crean en la plataforma destinada para esos fines, luego se validan con el cliente interno para su posterior publicación por el correo de comunicación interna, según aplique.</t>
  </si>
  <si>
    <t>Informe mensual de solicitudes de encuestas trabajadas / ejemplo correo solicitud cerrada.</t>
  </si>
  <si>
    <t>Reconocimiento Valoramos tu Fidelidad</t>
  </si>
  <si>
    <t>Envío mensual de detalle a cada colaborador que está de aniversario (5, 10, 15, 20 años). El obsequio incluye tarjeta de felicitación + pin + certificado + suvenir del programa.</t>
  </si>
  <si>
    <t>Porcentaje de detalles entregados por mes</t>
  </si>
  <si>
    <t>Informe mensual de entrega de detalles / fotos de entrega de los detalles y acuse de recibo de los detalles</t>
  </si>
  <si>
    <t>Programa de Reconocimiento Bombillo Dorado</t>
  </si>
  <si>
    <t>Reconocimiento Trimestral a la oficina comercial con mejores indicadores del trimestre. Se selecciona la oficina ganadora en base a los resultados de cobros e Índice de Calidad de Servicio.</t>
  </si>
  <si>
    <t>Cantidad de Oficinas Reconocidas</t>
  </si>
  <si>
    <t>Listado de oficinas reconocidas / fotos de la actividad de reconocimiento.</t>
  </si>
  <si>
    <t>Programa de Reconocimiento Mi Servicio te llena de Luz</t>
  </si>
  <si>
    <t>Reconocimiento a los colaboradores que son medidos en base a los estándares de Cultura de Servicios de la empresa.</t>
  </si>
  <si>
    <t>Porcentaje de empleados reconocidos</t>
  </si>
  <si>
    <t>Informe de empleados a reconocer vs reconocidos por estándar/ Lista de empleados reconocidos/ fotos del reconocimiento</t>
  </si>
  <si>
    <t>Reconocimiento Gente Brillante</t>
  </si>
  <si>
    <t>Evento anual para reconocer la calidad del servicio del personal.</t>
  </si>
  <si>
    <t>Porcentaje de ejecución del evento</t>
  </si>
  <si>
    <t>Lista de empleados reconocidos/ fotos de la realización del evento.</t>
  </si>
  <si>
    <t>Celebración Día de las Secretarias</t>
  </si>
  <si>
    <t>Entrega de obsequios/detalles a secretarias</t>
  </si>
  <si>
    <t>Correos de gestión de diseños/ compras/ coordinación logística/ fotos de entrega de regalos</t>
  </si>
  <si>
    <t>Celebración Fiesta de Navidad</t>
  </si>
  <si>
    <t>Evento para celebrar los logros del año y compartir entre empleados</t>
  </si>
  <si>
    <t xml:space="preserve">Correos de gestión de diseños/ campaña de comunicación/ compras/ coordinación logística y fotos realización evento. </t>
  </si>
  <si>
    <t>Implementación Evaluación de Desempeño Anual</t>
  </si>
  <si>
    <t>La evaluación del desempeño anual comprende a todo el personal que no es de nuevo ingreso en la empresa y permite medir el nivel de competencias que posee el personal a fin de detectar necesidades de capacitación, definir planes de desarrollo, conocer el personal que está listo para ser promovido y quienes deben moverse.</t>
  </si>
  <si>
    <t>Porcentaje de ejecución del proyecto</t>
  </si>
  <si>
    <t>Minuta de reuniones/ Correos coordinación logística del proyecto/ foto charlas/ informe de avance de evaluaciones/ campaña de comunicación</t>
  </si>
  <si>
    <t>Fortalecer las relaciones laborales</t>
  </si>
  <si>
    <t>Cero demandas laborales procedentes</t>
  </si>
  <si>
    <t>Programa "Conociendo Gestión Humana"</t>
  </si>
  <si>
    <t>Modificación y difusión del Reglamento Interno de Trabajo</t>
  </si>
  <si>
    <t>Es un programa dirigido a gerentes y mandos medios para fortalecer y orientar acerca de la gestión laboral adecuada que deben tener con su personal</t>
  </si>
  <si>
    <t>Cantidad de charlas impartidas</t>
  </si>
  <si>
    <t>Reglamento Modificado, Cronograma de Charlas, control de asistencia de las charlas impartidas.</t>
  </si>
  <si>
    <t>Relaciones Laborales</t>
  </si>
  <si>
    <t>Eliana Henriquez</t>
  </si>
  <si>
    <t>Envío de instructivo Laboral vía correo al personal promovido para posiciones de mandos medios.</t>
  </si>
  <si>
    <t xml:space="preserve">Cantidad de Comunicados informativos enviados </t>
  </si>
  <si>
    <t xml:space="preserve">Comunicados enviados </t>
  </si>
  <si>
    <t>Tips Laborales para la Gestión del Talento Humano (Personal administrativos, Mandos Medios y Gerentes)</t>
  </si>
  <si>
    <t>Implementación del proceso automatizado de control de vacaciones disponible en el sistema de Gestión Humana</t>
  </si>
  <si>
    <t xml:space="preserve">Información a los colaboradores sobre el proyecto de automatización. </t>
  </si>
  <si>
    <t>Envío de paso a paso del proceso</t>
  </si>
  <si>
    <t>Cantidad de paso a paso enviado</t>
  </si>
  <si>
    <t xml:space="preserve">Paso a paso enviados </t>
  </si>
  <si>
    <t>Registro y control manual por parte de la Gerencia de Relaciones Laborales de las vacaciones disfrutadas por los colaboradores.</t>
  </si>
  <si>
    <t>Registro de vacaciones disfrutadas por los colaboradores en el sistema de gestión humana.</t>
  </si>
  <si>
    <t>porcentaje de avance de vacaciones registradas</t>
  </si>
  <si>
    <t xml:space="preserve"> Cronograma de etapas del proceso y cantidad de registros realizados de acuerdo a las solicitudes enviadas</t>
  </si>
  <si>
    <t>Capacitación a los líderes (Gerentes y Mandos Medios).</t>
  </si>
  <si>
    <t xml:space="preserve">Entrenamientos del uso del sistema para la solicitud de vacaciones </t>
  </si>
  <si>
    <t xml:space="preserve">Cantidad de entrenamientos impartidos </t>
  </si>
  <si>
    <t xml:space="preserve"> Cronograma de entrenamiento, control de asistencia de los entrenamientos realizados.</t>
  </si>
  <si>
    <t>Uso de la herramienta del personal capacitado</t>
  </si>
  <si>
    <t xml:space="preserve">Porcentaje de avance del personal entrenado </t>
  </si>
  <si>
    <t>Cantidad de solicitudes y aprobaciones.</t>
  </si>
  <si>
    <t>Garantizar la Satisfacción del Servicio Externo e Interno.</t>
  </si>
  <si>
    <t>Presentar a los colaboradores los servicios ofrecidos, como solicitarlos y los tiempos de respuesta, con el fin de mejorar la experiencia del servicio de clientes internos.</t>
  </si>
  <si>
    <t>Redefinir los tiempos de respuestas de los procesos el CAE (Centro de Atención a emplead).</t>
  </si>
  <si>
    <t>Diseño de tablero de tiempo de respuesta por servicios para difundir a los clientes internos. 
Establecimiento de tiempo de respuesta por servicios para las solicitudes realizadas por los clientes internos.</t>
  </si>
  <si>
    <t>Porcentaje de avance del diseño del tablero</t>
  </si>
  <si>
    <t xml:space="preserve">Tablero Publicado </t>
  </si>
  <si>
    <t>Alinear el plan de capacitación a los objetivos estratégicos de la organización</t>
  </si>
  <si>
    <t>Horas hombre de capacitación</t>
  </si>
  <si>
    <t>Diagnóstico Necesidades de Capacitación</t>
  </si>
  <si>
    <t>Ejecución del programa inducción corporativa y Muévete</t>
  </si>
  <si>
    <t>Realizar convocatorias. Armar grupos y solicitar autorización a los involucrados correspondientes. Realizar Listado de Asistencia. Organizar Logística. Realizar evaluaciones</t>
  </si>
  <si>
    <t>Este programa tiene por objetivo dotar a los nuevos ingresos sobre el conocimiento de la empresa y términos eléctricos a fin de que puedan iniciar con su proceso de aprendizaje en su puesto de trabajo.</t>
  </si>
  <si>
    <t>Cantidad de talleres ejecutados</t>
  </si>
  <si>
    <t>Listado de asistencia, convocatorias y fotos</t>
  </si>
  <si>
    <t>Capacitación y Desarrollo</t>
  </si>
  <si>
    <t>Ironelly Betances</t>
  </si>
  <si>
    <t>Ejecución del programa inducción procesos comerciales</t>
  </si>
  <si>
    <t>Este programa tiene por objetivo que los nuevos ingresos del área comercial puedan conocer y practicar sus procesos a fin de que puedan iniciar su proceso de aprendizaje con una buena base.</t>
  </si>
  <si>
    <t>Ejecución del programa inducción procesos técnicos</t>
  </si>
  <si>
    <t>Levantamiento de necesidades de capacitación</t>
  </si>
  <si>
    <t>Reunión con los gerentes y encargados de áreas.
Pasar toda la información a una base datos de capacitación.
En realizar un levantamiento de las necesidades de capacitación con el objetivo de cerrar brechas de desarrollo conductuales y técnicas</t>
  </si>
  <si>
    <t>Porcentaje avance detección de necesidades</t>
  </si>
  <si>
    <t>Cronograma de la detección necesidad</t>
  </si>
  <si>
    <t>Ejecución del programa de desarrollo promociones comerciales</t>
  </si>
  <si>
    <t>Este programa tiene por objetivo fortalecer las competencias comerciales y se crea un ambiente de debate del conocimiento entre todos los participantes.</t>
  </si>
  <si>
    <t>Ejecución del programa de desarrollo promociones técnicas</t>
  </si>
  <si>
    <t>Este programa tiene por objetivo fortalecer las competencias técnicas y se crea un ambiente de debate del conocimiento entre todos los participantes.</t>
  </si>
  <si>
    <t>Programa Desarrollando Competencias</t>
  </si>
  <si>
    <t>Recibimos de parte de reclutamiento el listado de los colaboradores a capacitar. Hacer plan de capacitaciones y logística.
Este programa tiene por objetivo desarrollar a todos los colaboradores que pasan por un proceso de evaluación y nos corresponde trabajar en el cierre de brechas por competencias.</t>
  </si>
  <si>
    <t xml:space="preserve">Formación Trabajos con Tensión Distribución </t>
  </si>
  <si>
    <t>Este programa tiene por objetivo preparar a los participantes para que puedan trabajar con tensión.</t>
  </si>
  <si>
    <t xml:space="preserve">Programa Prevención de Riesgo y Rescate de Altura </t>
  </si>
  <si>
    <t>Este programa tiene por objetivo que los participantes conozcan la norma de apertura y cierre, rescate en altura y prevención de riesgos.</t>
  </si>
  <si>
    <t xml:space="preserve">Horas hombre de capacitación/Porcentaje de avance de aprovechamiento de capacitación </t>
  </si>
  <si>
    <t>Plan Anual Capacitación</t>
  </si>
  <si>
    <t>Levantar las necesidades, crear la base de datos, planificar, crear la logística y ejecutar los cursos
Este plan consiste en desarrollar a nuestros colaboradores en parte de las áreas de conocimiento que nos indican durante el proceso de levantamiento de necesidades de capacitación. Estas se levantan, se planifican, se organizan, se programan y se ejecutan.</t>
  </si>
  <si>
    <t>Cantidad de cursos</t>
  </si>
  <si>
    <t>Planilla Plan Anual, convocatorias, listado de asistencia y fotos</t>
  </si>
  <si>
    <t>Capacitaciones no planificadas</t>
  </si>
  <si>
    <t>Realizar convocatorias. Armar grupos y solicitar autorización a los involucrados correspondientes. Realizar Listado de Asistencia. Organizar Logística. Realizar evaluaciones
Son cursos que no fueron identificados en el momento del diagnóstico de la capacitación y que las áreas lo solicitan porque forman parte importante para el logro de sus objetivos.</t>
  </si>
  <si>
    <t>Implementar Cultura de Servicios en toda la organización</t>
  </si>
  <si>
    <t>Ejecución de las capacitaciones Mi Servicio te llena de Luz</t>
  </si>
  <si>
    <t>Consiste en diseñar un programa para fortalecer las competencias que sean necesarias que garanticen el mejoramiento del servicio y la satisfacción del cliente externo e interno.</t>
  </si>
  <si>
    <t>Ejecución de las capacitaciones Ser un Coach</t>
  </si>
  <si>
    <t>Consiste en diseñar un programa para dotar de herramientas en base a la técnica de coaching a los mandos medios para retroalimentar prudentemente a sus colaboradores.</t>
  </si>
  <si>
    <t>Ejecución de las capacitaciones Laboratorio</t>
  </si>
  <si>
    <t>Consiste en diseñar un programa para realizar una retroalimentación a los colaboradores que obtuvieron un índice por debajo de las metas esperadas en los monitoreos en base a los estándares.</t>
  </si>
  <si>
    <t xml:space="preserve">Porcentaje de avance de aprovechamiento de capacitación </t>
  </si>
  <si>
    <t>Ejecución de las Auditorias de Servicio</t>
  </si>
  <si>
    <t>Coordinación de visita Realizar informe de las evaluaciones.
Consiste en evaluar los participantes de las formaciones tengan conocimiento y apliquen los estándares de servicio.</t>
  </si>
  <si>
    <t>Cantidad de visitas ejecutados</t>
  </si>
  <si>
    <t>Implementación del sistema de control de formaciones y eventos</t>
  </si>
  <si>
    <t>Sistema y equipos para poder tener un control exacto de los participantes de las capacitación o algún evento.</t>
  </si>
  <si>
    <t>Porcentaje de avance</t>
  </si>
  <si>
    <t>Gerencia de Sistemas</t>
  </si>
  <si>
    <t>Eficientizar el sistema de compensación y beneficios</t>
  </si>
  <si>
    <t>Auditoría y validación de las nóminas</t>
  </si>
  <si>
    <t>1. Exportación de las transacciones por tipo de nómina desde el sistema de gestión humana,
2. Validación de los soportes para cada tipo de transacción,
3. Comparación valores aplicados vs por aplicar según soportes,
4. Preparación y envío de informe sobre las novedades
Revisión y auditoría de las nóminas quincenales, a fin de garantizar que posibles errores de las mismas afecten el correcto pago a los colaboradores</t>
  </si>
  <si>
    <t>Cantidad de informe de nóminas quincenales entregados dentro de plazo</t>
  </si>
  <si>
    <t>Correo, calendario anual de nómina</t>
  </si>
  <si>
    <t>Control de Gestión</t>
  </si>
  <si>
    <t>Odanis Tiburcio</t>
  </si>
  <si>
    <t>Auditoría y aprobación de acciones de personal</t>
  </si>
  <si>
    <t>1. Análisis de las características del tipo de acción,
2. Validación de los datos de estructura o contrato de trabajo según aplique,
3. Aprobación o notificación de la discrepancia al área solicitante
Auditoría y validación de las acciones por incorporación o por movimientos de personal</t>
  </si>
  <si>
    <t>Porcentaje de acciones de personal auditadas dentro de plazo</t>
  </si>
  <si>
    <t>Reporte mensual de acciones auditadas</t>
  </si>
  <si>
    <t>Conversión expedientes de empleados</t>
  </si>
  <si>
    <t>Clasificación y escaneo de expedientes de empleados inactivos</t>
  </si>
  <si>
    <t>1. Clasificar, organizar, escanear y cargar al sistema de gestión humana todas las documentaciones de los expedientes,
2. Entregar al área de Archivo y Mensajería para el almacenamiento de los expedientes a almacenar,
3. Triturar todas las documentaciones clasificadas como inservibles
Digitalizar todos los documentos que existen en los expedientes de los colaboradores inactivos y cargarlos al sistema de gestión humana</t>
  </si>
  <si>
    <t>Porcentaje de avance del proyecto</t>
  </si>
  <si>
    <t>Informe de avance</t>
  </si>
  <si>
    <t>Participación Encuesta CECACIER 2019</t>
  </si>
  <si>
    <t>Recibimiento, compilación y confección de datos, llenado, revisión y enviado de planilla
Esta es una encuesta para todas las empresas miembro del CECACIER en la que se evalúa el estado actual respecto de la composición, diseño organizativo y procesos de RRHH en las empresas miembro.</t>
  </si>
  <si>
    <t>Porcentaje de avance del cronograma</t>
  </si>
  <si>
    <t>Correos, notificación de llenado de planilla</t>
  </si>
  <si>
    <t xml:space="preserve">Mantener el índice de equidad interna </t>
  </si>
  <si>
    <t>Actualizar los salarios de acuerdo a los resultados de valuación de puestos y las categorías impactadas con el nuevo tabulador</t>
  </si>
  <si>
    <t>1. Realizar análisis e impacto en nomina
2.Enviar solicitud para la aprobación 
3.Aplicar los ajustes correspondientes.
Realizar ajustes, para estar compitiendo con el mercado y evitar grandes desfases de competitividad.</t>
  </si>
  <si>
    <t>Porcentaje de ajustes aplicados</t>
  </si>
  <si>
    <t>Informe de ajustes</t>
  </si>
  <si>
    <t>Compensación y Beneficios</t>
  </si>
  <si>
    <t>Claribel Rosario</t>
  </si>
  <si>
    <t>Levantar y documentar política de aumento salarial</t>
  </si>
  <si>
    <t>Diseñar una política de aumento salarial, que impacte todos los colaborares de la empresa.</t>
  </si>
  <si>
    <t>1. Hacer levantamiento.
2. Documentar la política 
3. Enviar para su aprobación.
Tener una política salarial interna que vaya en beneficios de nuestros colaboradores.</t>
  </si>
  <si>
    <t>Documento realizado.</t>
  </si>
  <si>
    <t>Correos, minutas, fotos de las reuniones, documento creado</t>
  </si>
  <si>
    <t>Contratación nuevas alianzas para satisfacer las necesidades de nuestros colaboradores</t>
  </si>
  <si>
    <t>Analizar propuestas enviadas por suplidores y verificar factibilidad del mismo
Buscar nuevas alianzas para satisfacer las necesidades de nuestros colaboradores. Rediseño del catalogo beneficios para los empleados.</t>
  </si>
  <si>
    <t>Cantidad de alianzas realizadas</t>
  </si>
  <si>
    <t>Resultados de las encuestas</t>
  </si>
  <si>
    <t xml:space="preserve">Establecer medidas de control, para el pago de las horas extras. </t>
  </si>
  <si>
    <t xml:space="preserve">Asegurar que se paguen las horas extras según indica el Código Laboral de la Rep. Dominicana. </t>
  </si>
  <si>
    <t>Enviar informe del gasto a las direcciones correspondientes para asegurar que no se pague mas de las 80 horas trimestral y a las posiciones que no aplican para pago. 
Asegurar el cumplimiento presupuestario tomando medidas de control y pagando tal como indica el código laboral.</t>
  </si>
  <si>
    <t>Cantidad de informes enviados</t>
  </si>
  <si>
    <t>Informes enviados</t>
  </si>
  <si>
    <t>Cero error de nomina (binario)</t>
  </si>
  <si>
    <t>Establecer procedimientos y controles para el pago de nomina.</t>
  </si>
  <si>
    <t xml:space="preserve">Generar los archivos de nomina. </t>
  </si>
  <si>
    <t xml:space="preserve">Enviar el calendario de nomina, verificar que las acciones de personal este aprobada, comparar la nomina anterior con la nomina actual, verificar los archivos cargados, enviar archivos a control de gestión para auditar. 
Asegurar que todos los colaboradores reciban su pago debidamente. </t>
  </si>
  <si>
    <t>Cantidad de errores</t>
  </si>
  <si>
    <t>Auditoría</t>
  </si>
  <si>
    <t>Cargar estructura Organica de la empresa
Cada mes se debe enviar la estructura orgánica de la empresa al Analista de Medios y Publicidad para ser cargada en el portal de transparencia.</t>
  </si>
  <si>
    <t>Cantidad de actividades cargadas</t>
  </si>
  <si>
    <t>Correo envio mensual estructura organizativa</t>
  </si>
  <si>
    <t>Stephanie Sahad</t>
  </si>
  <si>
    <t>% Cumplimiento Sistema Nacional de contrataciones publicas</t>
  </si>
  <si>
    <t>Notificar rechazos de materiales a suplidores dentro del plazo estipulado (2 dias laborables)</t>
  </si>
  <si>
    <t>Notificar rechazos, gestionar retiro de la mercancia y reposición de la misma. SOLO APLICA SIEMPRE QUE SE PRESENTEN RECHAZOS</t>
  </si>
  <si>
    <t>Porcentaje de rechazos notificados</t>
  </si>
  <si>
    <t>Correos Electrónicos/Relación en excel</t>
  </si>
  <si>
    <t>Gerencia de Compras</t>
  </si>
  <si>
    <t>Alejandro Toribio / Analistas de Compras</t>
  </si>
  <si>
    <t>Entregar facturas a contabilidad dentro del plazo estipulado</t>
  </si>
  <si>
    <t>Recibir facturas, documentarlas, gestionar entradas de pedidos en el sistema y entregar a Contabilidad para el registro correspondiente</t>
  </si>
  <si>
    <t>Porcentaje de facturas entregadas</t>
  </si>
  <si>
    <t>Relación en excel</t>
  </si>
  <si>
    <t>Notificaciones mensual por suplidor a las entregas de materiales adjudicados</t>
  </si>
  <si>
    <t>Gestionar con los suplidores las entregas de los materiales adjudicados</t>
  </si>
  <si>
    <t>Porcentaje de gestionados</t>
  </si>
  <si>
    <t>Publicar el Plan Anual de Compras 2020</t>
  </si>
  <si>
    <t>Verificar y gestionar con las áreas involucradas cualquier información que haga falta para luego ajustarlo al formato establecido previa publicación del mismo.</t>
  </si>
  <si>
    <t>Publicación Ejecutada</t>
  </si>
  <si>
    <t>Correo Electrónicon de Publicación</t>
  </si>
  <si>
    <t>% Cumplimiento adjudicación plan de compras</t>
  </si>
  <si>
    <t>Cargar información en el portal de transparencia</t>
  </si>
  <si>
    <t>Lista de compras y contrataciones realizadas y aprobadas.</t>
  </si>
  <si>
    <t xml:space="preserve">Cargar lista de compras y contrataiones realizadas y aprobadas el día 5 de cada mes en el portal </t>
  </si>
  <si>
    <t>Cantidad de publicaciones realizadas</t>
  </si>
  <si>
    <t xml:space="preserve">Reporte portal </t>
  </si>
  <si>
    <t>Licitaciones restringida</t>
  </si>
  <si>
    <t xml:space="preserve">Cargar las licitaciones restringidas, el día  5 de cada mes en el portal </t>
  </si>
  <si>
    <t>Sorteos de obras</t>
  </si>
  <si>
    <t xml:space="preserve">Cargar los sorteos de obras, el día  5 de cada mes en el portal </t>
  </si>
  <si>
    <t>Relación de Compras por debajo de Umbral.</t>
  </si>
  <si>
    <t xml:space="preserve">Cargar la relación de compras por debajo de Umbral,  el día  5 de cada mes en el portal </t>
  </si>
  <si>
    <t xml:space="preserve"> Casos de emergencia y urgencias.</t>
  </si>
  <si>
    <t xml:space="preserve">Cargar los casos de emergencia,  el día  5 de cada mes en el portal </t>
  </si>
  <si>
    <t xml:space="preserve"> Otros Casos de Excepción</t>
  </si>
  <si>
    <t xml:space="preserve">Cargar los casos de excepcion,  el día  5 de cada mes en el portal </t>
  </si>
  <si>
    <t>Ejecución del Plan Anual de Compras</t>
  </si>
  <si>
    <t>Ejecución Compras Directas</t>
  </si>
  <si>
    <t>Análisis de la información y ejecución del procecimiento de compras</t>
  </si>
  <si>
    <t>Cantidad de Compras Ejecutadas</t>
  </si>
  <si>
    <t>Orden de Compra</t>
  </si>
  <si>
    <t>Ejecución Compras de Exepción</t>
  </si>
  <si>
    <t>Publicación Compras Menores</t>
  </si>
  <si>
    <t>Invitación o Convocatoria</t>
  </si>
  <si>
    <t>Adjudicación Compras Menores</t>
  </si>
  <si>
    <t>Cantidad de adjudicaciones realizadas</t>
  </si>
  <si>
    <t>Actos Administrativos</t>
  </si>
  <si>
    <t>Publicación Comparaciones de Precios</t>
  </si>
  <si>
    <t>Adjudicación Comparaciones de Precios</t>
  </si>
  <si>
    <t>Publicación Licitaciones</t>
  </si>
  <si>
    <t>Apertura técnica Licitaciones</t>
  </si>
  <si>
    <t>Cantidad de Aperturas Técnicas realizadas</t>
  </si>
  <si>
    <t>Acta de Apertura Técnica</t>
  </si>
  <si>
    <t>Adjudicación Licitaciones</t>
  </si>
  <si>
    <t>Notificar mensualmente los estatus de procesos de compras</t>
  </si>
  <si>
    <t>Mantener informadas a las áreas solicitantes del estatus de los procesos de compras</t>
  </si>
  <si>
    <t>Cantidad de infromes emitidos</t>
  </si>
  <si>
    <t>Retroalimentar semanalmente a las áreas solicitantes sobre el estatus de los procesos</t>
  </si>
  <si>
    <t>Porcentaje de areas solicitantes retroalimentadas</t>
  </si>
  <si>
    <t>Tiempo de entrega de stock disponible</t>
  </si>
  <si>
    <t>Realizar levanamiento de materiales gastables y mobiliarios.</t>
  </si>
  <si>
    <t>Realizar junto a la Gerencia de Almacén el levantamiento  físico de los materiales que maneja la gerencia,  fuera del Sistema SAP</t>
  </si>
  <si>
    <t>% de inventario</t>
  </si>
  <si>
    <t>Fotos / Planilla de inventario</t>
  </si>
  <si>
    <t>Gerencia de Gestión y Control Administrativo</t>
  </si>
  <si>
    <t>Olga García / Ana María Espinal</t>
  </si>
  <si>
    <t>GERENCIA DE ALMACÉN</t>
  </si>
  <si>
    <t>Distribución de Material Gastable y/o Mobiliarios</t>
  </si>
  <si>
    <t>Entregar los materiales gastables y/o mobiliarios solicitados por las áreas existentes en inventario antes de los primeros 10 días del mes siguiente a la solicitud.</t>
  </si>
  <si>
    <t xml:space="preserve">Tiempo  de entrega </t>
  </si>
  <si>
    <t>Comprobantes de entrega</t>
  </si>
  <si>
    <t>Elaborar relación de las constancia de entrega de los materiales gastables y/o mobiliarios distribuidos por las áreas administrativas.</t>
  </si>
  <si>
    <t>Solicitar a las áreas administrativas las constancias de entrega de materiales gastables y/o mobiliarios.
Elaborar relación de las constancia de entrega de los materiales gastables y/o mobiliarios distribuidos por las áreas administrativas.</t>
  </si>
  <si>
    <t>Cantidad  de reportes</t>
  </si>
  <si>
    <t>Disponibilidad de materiales críticos manejados por la GGCA</t>
  </si>
  <si>
    <t>Cumplir con la entrega de los materiales críticos (manejados por la GGCA) asignados a las áreas</t>
  </si>
  <si>
    <t xml:space="preserve">Llevar un control de los materiales críticos manejados por la GGCA que se han asignado a las áreas para su abastecimiento </t>
  </si>
  <si>
    <t>% de Cumplimiento de la entrega de materiales</t>
  </si>
  <si>
    <t>Tabla de asignación y constancia de entrega</t>
  </si>
  <si>
    <t>Olga García /Ceneida Javie</t>
  </si>
  <si>
    <t>Proceso de Adquisición de los Mobiliarios</t>
  </si>
  <si>
    <t>Levantamiento</t>
  </si>
  <si>
    <t>Preparación de documentación requerida por la Gerencia de Compras para el lanzamiento del Proceso de  Adquisión de mobiliarios para uso de la empresa</t>
  </si>
  <si>
    <t>% Revisión  con las áreas</t>
  </si>
  <si>
    <t>Fotos, cronograma</t>
  </si>
  <si>
    <t>Olga García</t>
  </si>
  <si>
    <t>Revisión  con las áreas</t>
  </si>
  <si>
    <t>% Revisión General del Plan</t>
  </si>
  <si>
    <t>Revision General del Plan</t>
  </si>
  <si>
    <t>% Entrega del Plan y fichas</t>
  </si>
  <si>
    <t>Correos, revision de fichas</t>
  </si>
  <si>
    <t>Entrega del Plan y fichas</t>
  </si>
  <si>
    <t>% Levantamiento</t>
  </si>
  <si>
    <t>Plan de abastecimiento / Fichas Técnicas</t>
  </si>
  <si>
    <t xml:space="preserve">Proceso de Adquisición de uniformes </t>
  </si>
  <si>
    <t>Preparación de documentación requerida por la Gerencia de Compras para el lanzamiento del Proceso de  Adquisión de uniformes para uso de la empresa</t>
  </si>
  <si>
    <t>Proceso de Adquisición de artículos del hogar</t>
  </si>
  <si>
    <t>Preparación de documentación requerida por la Gerencia de Compras para el lanzamiento del Proceso de  Adquisión de equipos electrodomésticos.</t>
  </si>
  <si>
    <t>Proceso de Adquisición de Equipos de Oficina</t>
  </si>
  <si>
    <t>Preparación de documentación requerida por la Gerencia de Compras para el lanzamiento del Proceso de Adquisión de equipos de oficina.</t>
  </si>
  <si>
    <t>Proceso de Adquisición de impresos y publicaciones</t>
  </si>
  <si>
    <t>Preparación de documentación requerida por la Gerencia de Compras para el lanzamiento del Proceso de  Adquisión de impresos y publicaciones.</t>
  </si>
  <si>
    <t>Proceso de Adquisicion de material gastable de oficina</t>
  </si>
  <si>
    <t>Preparación de documentación requerida por la Gerencia de Compras para el lanzamiento del Proceso de adquisición de material gastable para uso de la empresa</t>
  </si>
  <si>
    <t>Promedio anual</t>
  </si>
  <si>
    <t>Revisión General del Plan</t>
  </si>
  <si>
    <t>Proceso de Adquisición artículos de seguridad</t>
  </si>
  <si>
    <t xml:space="preserve">Levantamiento </t>
  </si>
  <si>
    <t>Preparación de documentación requerida por la Gerencia de Compras para el lanzamiento del Proceso de adqusicion de articulos de seguridad para cobranzas</t>
  </si>
  <si>
    <t>Reutilización de activos fijos</t>
  </si>
  <si>
    <t>Reutilización del mobiliario</t>
  </si>
  <si>
    <t>Relación de traslado de Activo Fijo</t>
  </si>
  <si>
    <t>Llevar el control de los activos recuperados y reasignado y dar un valor en tabla del 50% del último precio referencial</t>
  </si>
  <si>
    <t>Entrega de Formularios</t>
  </si>
  <si>
    <t>Formulario de Traslado</t>
  </si>
  <si>
    <t>Entrega de tabla asignado un valor a los Activos a reutilizar</t>
  </si>
  <si>
    <t>Entrega de la tabla</t>
  </si>
  <si>
    <t>Tabla con valor en $</t>
  </si>
  <si>
    <t>Olga García/ Ana María Espinal</t>
  </si>
  <si>
    <t xml:space="preserve">Desviación de inventario </t>
  </si>
  <si>
    <t>Realizar toma física periódica de inventario en los almacenes.</t>
  </si>
  <si>
    <t>Conteos regulares de confirmación de existencias en almacén, esta busca reducir las diferencias entre las existencias físicas y el sistema</t>
  </si>
  <si>
    <t>Muestra mensual en cada almacén</t>
  </si>
  <si>
    <t>Gerencia de Almacén</t>
  </si>
  <si>
    <t>Armando Hiraldo</t>
  </si>
  <si>
    <t>Tiempo de atención de requerimientos (planificados)</t>
  </si>
  <si>
    <t>Medir tiempo de despacho de las áreas que participan en el programa de tiempo de espera cero</t>
  </si>
  <si>
    <t>Ejecucicón despachos en tiempo menor a una hora.</t>
  </si>
  <si>
    <t>Reporte de los tiempos de despacho</t>
  </si>
  <si>
    <t xml:space="preserve">Gestión reducción de inventarios </t>
  </si>
  <si>
    <t xml:space="preserve">Gestión de utilización o descarte de materiales Baja Rotación </t>
  </si>
  <si>
    <t>Realizar y remitir relación de materiales de baja rotación.</t>
  </si>
  <si>
    <t>Gestionar el uso o destino final de los materiales de baja rotación</t>
  </si>
  <si>
    <t xml:space="preserve">Reporte con relacion de materiales </t>
  </si>
  <si>
    <t>Relación anual</t>
  </si>
  <si>
    <t>Generar reporte mensual de materiales de baja rotacion despachados</t>
  </si>
  <si>
    <t>Cantidad reporte generado</t>
  </si>
  <si>
    <t>Gestión de utilización o descarte de materiales Obsoletos.</t>
  </si>
  <si>
    <t>Realizar y remitir relación de materiales obsoletos.</t>
  </si>
  <si>
    <t>Gestionar el uso o destino final de los materiales obsoletos</t>
  </si>
  <si>
    <t>Generar reporte mensual de materiales obsoletos despachados.</t>
  </si>
  <si>
    <t>Recuperación por concepto de ventas de materiales chatarra</t>
  </si>
  <si>
    <t>Limpieza de almacenes, traslados de materiales chatarras al almacén del SEA, clasificación por tipo de chatarra etc.</t>
  </si>
  <si>
    <t>Recuperación monetaria por venta de chatarra</t>
  </si>
  <si>
    <t>Venta de materiales chatarra por lotes.</t>
  </si>
  <si>
    <t>Monto recuperado (por la ventas de Chatarras).</t>
  </si>
  <si>
    <t>Recuperación por concepto de materiales desmontados del terreno</t>
  </si>
  <si>
    <t>Montos recuperado por reutilización de materiales retirados de las redes</t>
  </si>
  <si>
    <t>Reutilización de materiales retirados del terreno.</t>
  </si>
  <si>
    <t>Monto Recuperado</t>
  </si>
  <si>
    <t>Tiempo de indisponibilidad de vehículos con averías menores</t>
  </si>
  <si>
    <t>Realización de los mantenimientos preventivos.</t>
  </si>
  <si>
    <t xml:space="preserve">Cantidad de mantenimientos realizados a la flotilla interna 
</t>
  </si>
  <si>
    <t xml:space="preserve">Cantidad de mantenimientos realizados
</t>
  </si>
  <si>
    <t>Gerencia de Transportación</t>
  </si>
  <si>
    <t>Edwin Tavárez</t>
  </si>
  <si>
    <t>Reparación de averias menores de vehículos propios</t>
  </si>
  <si>
    <t>Llevar un inventario de los vehículos propios averiados</t>
  </si>
  <si>
    <t>Realizar un registro de los vehículos propios averiados</t>
  </si>
  <si>
    <t>Cantidad unidades que entran al taller mensualmente.</t>
  </si>
  <si>
    <t>Reporte de inventario</t>
  </si>
  <si>
    <t>Reparar los vehículos con averías menores en un tiempo máximo de 12 días laborables.</t>
  </si>
  <si>
    <t>Garantizar la reparación de los vehículos con averías menores antes de 12 días laborables</t>
  </si>
  <si>
    <t>Cantidad de días que los vehículos esten en los talleres.</t>
  </si>
  <si>
    <t>Reporte de fechas</t>
  </si>
  <si>
    <t xml:space="preserve">Atención de los requerimientos de vehículos planificados </t>
  </si>
  <si>
    <t>Brindar servicio de trasnporte a las gerencias que no tienen vehículos asignados.</t>
  </si>
  <si>
    <t xml:space="preserve">Tener una cantidad de vehículos disponibles para proveer el servicio de transporte a las áreas que no tengan vehículos asignados y soliciten con 48 horas de antelación. </t>
  </si>
  <si>
    <t>Cantidad de servicios brindados.</t>
  </si>
  <si>
    <t>porciento</t>
  </si>
  <si>
    <t>Reporte, correos</t>
  </si>
  <si>
    <t>Digitalización del archivo histórico de Comercial</t>
  </si>
  <si>
    <t>Inicio del proyecto de digitalización del archivo histórico de Comercial</t>
  </si>
  <si>
    <t>Lanzamiento Licitación</t>
  </si>
  <si>
    <t xml:space="preserve">Contratación de empresa para la digitalización de documentos </t>
  </si>
  <si>
    <t>Gerencia de Servicios Generales</t>
  </si>
  <si>
    <t>Patricia C. Reyes</t>
  </si>
  <si>
    <t>Adjudicación</t>
  </si>
  <si>
    <t xml:space="preserve">Instalación de equipos </t>
  </si>
  <si>
    <t>Pruebas</t>
  </si>
  <si>
    <t>Incio de la digitalización</t>
  </si>
  <si>
    <t>Mantener el nivel de disponibilidad de los equipos de la empresa</t>
  </si>
  <si>
    <t>Mantenimiento preventivo equipos</t>
  </si>
  <si>
    <t>Mantenimiento preventivo mensual de aires acondicionados</t>
  </si>
  <si>
    <t>1-Mantenimiento interno de los equipos de climatizacion en los sectores Santiago, La Vega y subestaciones.     (Bimensual)                                                          2- Mantenimientos subcontratados de los equipos de A/A  para los sectores San Fco.,  Pto Pta. Y Mao. (Mensual)</t>
  </si>
  <si>
    <t>Inspeccion, llimpieza, lavado, sopleteo, mediciones tecnicas, recarga de refrigerantes, verificacion de terminales.</t>
  </si>
  <si>
    <t>Cantidad de Mantenimiento realizados</t>
  </si>
  <si>
    <t>Formatos de inspeccion, formato de supervision, correos e imágenes.</t>
  </si>
  <si>
    <t>Ehimer Figueroa</t>
  </si>
  <si>
    <t>Mantenimiento preventivo trimestral de neveras y bebederos</t>
  </si>
  <si>
    <t>Evaluación de las condiciones fisicas de los equipos tomando en cuenta los parametros técnicos</t>
  </si>
  <si>
    <t>Evaluación y posterior reparación de equipos, revision y sustitucion de partes para el buen funcionamiento. Recarga de refrigerantes, cambio de filtros de linea, reparacion y cambio de motores.</t>
  </si>
  <si>
    <t>Mantenimiento preventivo mensual de generadores</t>
  </si>
  <si>
    <t>1- Supervisión interna de los equipos generadores para evaluar y levantar parametros técnicos.                2-Mantenimientos preventivos subcontratados de todos los generadores eléctricos de la empresa.</t>
  </si>
  <si>
    <t xml:space="preserve">Cambio de filtros, aceite, aire y combustible. Chequeo y limpieza  general del equipo. Además Reparación y/o cambio de piezas. </t>
  </si>
  <si>
    <t>Nolis Peña</t>
  </si>
  <si>
    <t>Mantenimiento preventivo semestral de transfer</t>
  </si>
  <si>
    <t>Mantenimientos preventivos subcontratados de todos los transfer eléctricos de la empresa.</t>
  </si>
  <si>
    <t>Mantenimiento preventivo mensual de inversores</t>
  </si>
  <si>
    <t>1-Mantenimiento preventivo interno de inversores ubicados en loficinas comerciales y edif. Adm.                              2-Mantenimiento preventivo interno de los inversores ubicados en oficinas móviles</t>
  </si>
  <si>
    <t>Chequeo de terminales, medición de frecuencia, medición de voltaje de entrada y salida, verificación del tiempo de transferencia, sopleteo de inversor y pintura de bancos de batería así como Cambio o reparación de tarjetas electrónicas, cambio de transformadores, baterías  y piezas varias (breaker, terminales).</t>
  </si>
  <si>
    <t>Mantenimiento preventivo mensual a baterías</t>
  </si>
  <si>
    <t xml:space="preserve">Inspección y evaluación de carga, condiciones de celdas y recarga de electrolitos. </t>
  </si>
  <si>
    <t>Limpieza de cada bateria, polos y base protectora, carga de electrolitos a baterías, limpieza y ajuste de polos de baterías, lavado de baterías. Medicion de carga y electrolitos. Evaluacion de celdas y caja de polietileno. Recarga de electrolitos.</t>
  </si>
  <si>
    <t>Mantenimiento preventivo cuatrimestral a UPS</t>
  </si>
  <si>
    <t>Inspección y evaluación de la condición de los UPS cada 3 meses</t>
  </si>
  <si>
    <t xml:space="preserve">Limpieza de ups, chequeo de parámetros de voltaje, corriente y frecuencia además de Cambio de baterías de gelatina, cambio o reparación de tarjetas electrónicas, cambio de abanicos, cambio o reparación de módulo inteligente. Cambio o reparación de transformadores. Cambio de piezas varias (breaker, dispositivos electrónicos, terminales).   </t>
  </si>
  <si>
    <t>Mantenimiento preventivo mensual a oficinas móviles</t>
  </si>
  <si>
    <t>Evaluacion fisica, de equipos y limpieza en general.</t>
  </si>
  <si>
    <t>Inspección y evaluación mensual de las condiciónes fisicas y de higiene de todas las oficinas comerciales moviles ademas de la evaluacion y mantenimiento preventivo de todos los aires, plantas, inversores, baterias, instalaciones electricas, cajas fuertes, gavetas de cajas y mobiliario en general.</t>
  </si>
  <si>
    <t>Leisa Santos</t>
  </si>
  <si>
    <t xml:space="preserve">Disminuir el consumo energértico </t>
  </si>
  <si>
    <t>Asesoría y auditoría energética</t>
  </si>
  <si>
    <t xml:space="preserve">Implementación de sensores de encendido y apagado para luces y A/A </t>
  </si>
  <si>
    <t xml:space="preserve">Levantamiento, compra e instalación de sensores y programadores </t>
  </si>
  <si>
    <t xml:space="preserve">Realizar el levantamiento de necesidades para definir las 6 areas a intervenir para la instalación de sensores y programadores de luces y A/A a los fines de controlar el uso de los equipos y reducir el consumo energéico </t>
  </si>
  <si>
    <t>Cantidad de equipos instlados</t>
  </si>
  <si>
    <t>Jose Gabriel Mata</t>
  </si>
  <si>
    <t>Instalación de lámparas led en oficinas comerciales</t>
  </si>
  <si>
    <t xml:space="preserve">Levantamiento, compra e instalación de lamparas led </t>
  </si>
  <si>
    <t xml:space="preserve">Realizar el levantamiento de necesidades para definir las 9 areas a intervenir para la instalación de lamparas les a los fines de reducir el consumo energéico </t>
  </si>
  <si>
    <t>Garantizar la operatividad de todas las oficinas y áreas de la empresa con la implementacion de los equipos de respaldo energético</t>
  </si>
  <si>
    <t xml:space="preserve">Instalación de nuevos generadores eléctricos </t>
  </si>
  <si>
    <t>Seguimiento al proceso de Compra para la posterior instalacion de nuevos generadores para garantizar la operatividad de las oficinas comerciales.</t>
  </si>
  <si>
    <t>Evaluacion de las propuestas, revision y recepcion de los equipos. Levantamiento de necesidades y coordinacion para el traslado, colocacion, instalacion y encendido hasta dejar en operaciones. 5 generadores oficinas moviles mas 5 para oficinas comerciales fijas.</t>
  </si>
  <si>
    <t>Cantidad de Generadores Instalados</t>
  </si>
  <si>
    <t xml:space="preserve">Instalación de nuevos inversores eléctricos </t>
  </si>
  <si>
    <t>Compra e instalacion de nuevos Inversores para garantizar la operatividad de las oficinas Moviles</t>
  </si>
  <si>
    <t xml:space="preserve">Instalacion de Inversores a cada una de las oficinas comerciales moviles para evitar interrupciones por salida y/o entrada de energia o fluctuaciones. </t>
  </si>
  <si>
    <t>Cantidad de Inversores Instalados</t>
  </si>
  <si>
    <t>Instalación de nuevas baterías</t>
  </si>
  <si>
    <t>Seguimiento al proceso de Compra para la posterior instalacion de nuevas baterias para garantizar la operatividad de las oficinas comerciales.</t>
  </si>
  <si>
    <t>Evaluacion de las propuestas, revision y recepcion de los equipos. Levantamiento de necesidades y coordinacion para el traslado, colocacion, instalacion.</t>
  </si>
  <si>
    <t xml:space="preserve">Cantidad de Baterías Instaladas </t>
  </si>
  <si>
    <t>Porcentaje atención de OTRS</t>
  </si>
  <si>
    <t>Plan de Mantenimiento integral a edificaciones</t>
  </si>
  <si>
    <t>Revisión semestral de infraestructura física</t>
  </si>
  <si>
    <t>Realizar rutas menuales de evaluación de toda la infraestructura de la empresa a los fines de detectar de manera oportuna fallas y/o averías en la infraestructura para gestionar corrección oportuna</t>
  </si>
  <si>
    <t>Se realizaran 2 evaluaciones al años de toda la infrestructura física de la empresa verifiicando la condición de los elementos estructurales y condición física de las edificcaciones</t>
  </si>
  <si>
    <t xml:space="preserve">Leisa Santoa </t>
  </si>
  <si>
    <t>Mantenimiento trimestral de la instalación eléctrica y cableado estructurado</t>
  </si>
  <si>
    <t xml:space="preserve">Realizar rutas mensuales de inspección de las instalaciones electricas en oficinas e instalaciones en general,  a los fines de levantar y corregir averías. </t>
  </si>
  <si>
    <t xml:space="preserve">Ejecución de los cronogramas de inspección y correctivos de las instalaciones eléctricas </t>
  </si>
  <si>
    <t>Cantidad de mantenimientos realizados</t>
  </si>
  <si>
    <t>Mantenimiento trimestral de techos, red pluvial , red de agua potable y sanitaria</t>
  </si>
  <si>
    <t xml:space="preserve">Realizar rutas mensuales de inspección de techos, redes pluviales, sanitarias y potable para realizar trabajos de limpieza y correctivos de filtraciones entre otros. </t>
  </si>
  <si>
    <t xml:space="preserve">Ejecución de los cronogramas de inspección, limpieza de techos, así como correctivos en tuberías con averías. </t>
  </si>
  <si>
    <t>Limpieza de patios y mantenimiento de jardines</t>
  </si>
  <si>
    <t>Realizar rutas mensuales de limpieza y mantenimiento preventivo de todos los patios, jardineras y techos de la empresa.</t>
  </si>
  <si>
    <t xml:space="preserve">Ejecucion del desyerbo, limpieza,  bote de escombros y maleza y mantenimiento constante de los patios, jardineras y techos de la empresa. </t>
  </si>
  <si>
    <t>Cantidad de limpiezas ejecutadas.</t>
  </si>
  <si>
    <t>Limpiezas y mantenimientos rutinarios</t>
  </si>
  <si>
    <t xml:space="preserve">Cumplimiento del plan de limpieza y aseo  </t>
  </si>
  <si>
    <t>Ejecución de los cronogramas de limpieza y entrega de materiales de la empresa.</t>
  </si>
  <si>
    <t>Previsión y control de plagas</t>
  </si>
  <si>
    <t>Rutas de fumigacion, colocacion de raticidas, eliminacion de focos de contaminacion, emicion de informes recomendativos para reducir la produccion de plagas en toda la empesa</t>
  </si>
  <si>
    <t>Realizar levantamientos para definir productos, planificar rutas de fumigacion de y aplicación de raticidas, notiicar via correo a las areas a ser intervenidas, llenar planillas de servicio realizado el cual debe ser firmado por un representante de la empresa, entrega de acuses, supervicion para validacion via muestreo. Las visitas seran bimensuales excepto las consideradas mensuales.</t>
  </si>
  <si>
    <t>Cantidad de fumigaciones realizadas</t>
  </si>
  <si>
    <t>Restauración y limpieza de fachadas y  paredes</t>
  </si>
  <si>
    <t>Realizar el levantamiento de las necesidades de mantenimiento de las oficinas comerciales así como la compra de materiales y equipos para asegurar la operacionalidad estructural de las oficinas</t>
  </si>
  <si>
    <t>Levantamiento y posterior calculo de materiales a usar, coordinacion con las oficiinas a intervenir, elaboracion de comunicado, tramitar dietas y hospedaje de ser necesario para posterior ejecucion. Culminanos con presentacion de diapositivas del antes y despues y un detalle de los materiales exactos usados y calculo de gastos y ahorros.</t>
  </si>
  <si>
    <t>Remodelación y/o acondicionamiento de Oficinas comerciales y administrativas</t>
  </si>
  <si>
    <t>Mejoras a baños 1er. Nivel OC 2130</t>
  </si>
  <si>
    <t>Levantamiento, Diseño, Presupuesto.</t>
  </si>
  <si>
    <t>Mejorar distribución arquitectónica y cambiar aparatos sanitarios.</t>
  </si>
  <si>
    <t>Ejecución de Obra</t>
  </si>
  <si>
    <t>Remozamiento parqueos, accesos y rampas para discapacitados OC 2130</t>
  </si>
  <si>
    <t>Parqueos y rampa para discapacitados. Colocación adoquines en exterior en escalones previa entrada de oficina.</t>
  </si>
  <si>
    <t>Adecuación Call Center OC 2130</t>
  </si>
  <si>
    <t>Reconstrucción de muros perimetrales y redistribución de areas del Call Center</t>
  </si>
  <si>
    <t>Adecuación OC Beller, Puerto Plata</t>
  </si>
  <si>
    <t>Remodelación OC Beller, incluye construcción de 2do. Nivel</t>
  </si>
  <si>
    <t>Adecuación OC La Unión, Puerto Plata</t>
  </si>
  <si>
    <t>Completar adecuación del áarea comercial y remodelación centro tecnico y áreas de servicios internos</t>
  </si>
  <si>
    <t>Adecuación OC Caberete, Puerto Plata</t>
  </si>
  <si>
    <t>Adecuación de Espacios (cocina) e instalación A/A Servicio Técnico. Readecuación OC.</t>
  </si>
  <si>
    <t>Adecuación OC Altamira, Puerto Plata</t>
  </si>
  <si>
    <t>Adecuación de Espacios, Pintura Exterior y colocación de ventilación área de equipos y Materiales.</t>
  </si>
  <si>
    <t xml:space="preserve">Adecuación OC El Río, La Vega </t>
  </si>
  <si>
    <t>Cierre de area de cobros y de oficina encargado (Hay una sola área para El Encargado de Oficina, Servicio al cliente, cobros y CT).</t>
  </si>
  <si>
    <t>Adecuación OC San Victor, La Vega</t>
  </si>
  <si>
    <t>Completar adecuación de oficina comercial.</t>
  </si>
  <si>
    <t>Adecuación OC Las Matas de Santa Cruz, Mao</t>
  </si>
  <si>
    <t>Adecuación OCLaguna Salada, Mao</t>
  </si>
  <si>
    <t>Adecuación OC Castañuela, Mao</t>
  </si>
  <si>
    <t>Adecuación del área de caja y ampliación centro técnico.</t>
  </si>
  <si>
    <t>Cierre Plataforma 1er. Y 2do. Nivel OC 2130</t>
  </si>
  <si>
    <t>Redistribución espacial para separar algunas areasen el 1er. Y 2do. Nivel de la 2130. Que se veran afectadas por la recomedación de Grandes Clientes</t>
  </si>
  <si>
    <t>Adecuación Edif. Adm. La Vega (Sujeto a proceso de ampliación por parte del propietario)</t>
  </si>
  <si>
    <t xml:space="preserve">Redistribución espacial ppara separar algunas areas (por las funciones que realizan);Así tambien la ampliacion de otras que se encuentran muy limitadas. El dueño del local está en la disposición de ampliar el local, ya que hay espacio disponible. </t>
  </si>
  <si>
    <t>Taller de reparación Transportación, La Penda</t>
  </si>
  <si>
    <t>Construir un taller de reparación de mecánica para los vehículos en algún espacio que nos puedan ceder en el almacén de la Penda, nos gustaría que se contemple dicho espacio para 10 o 15 vehículos para poder utilizar como un centro de los vehículos averiados en todos los sectores.</t>
  </si>
  <si>
    <t>Adecuación Laboratorio de Medidores, La Penda</t>
  </si>
  <si>
    <t>Mejorar la operativa del Área de Laboratorio, readecuando los espacios.</t>
  </si>
  <si>
    <t xml:space="preserve">Proyectos de mejora insfraestructura eléctrica </t>
  </si>
  <si>
    <t>Instalación de REGLETA REDUNDANTE Y REMOTO COR-NORTE EDIFICIO 2130</t>
  </si>
  <si>
    <t>Dar redundancia a equipos, servidores, switch y otros en el cuarto de equipos Segundo Nivel, con la finalidad de reducir averías y organización eléctrica.</t>
  </si>
  <si>
    <t>ADECUACIÓN ELÉCTRICA CPD EDIFICIO ADM</t>
  </si>
  <si>
    <t>Cambiar conductores empastados e instalar nueva caja de panel para tener mas accesos a circuitos eléctricos y futuro crecimiento de equipos.</t>
  </si>
  <si>
    <t>INSTALACIÓN TSA DE 1,000 AMP CLIMATIZACIÓN EDIFICIO 2130</t>
  </si>
  <si>
    <t>Sustituir transfer actual de 800 amp, ya que ha sido intervenido en varias ocasiones y su vida útil caducó.</t>
  </si>
  <si>
    <t>INSTALACION A/A OC 2130 2DO NIVEL</t>
  </si>
  <si>
    <t>Adecuación electrica y de HVAC para habilitar equipos de A/A 2do. Nivel 2130</t>
  </si>
  <si>
    <t>Proyectos de adecuación menores por mudanzas</t>
  </si>
  <si>
    <t>Adecuación de 4 oficinas por cambios de local para mejorar las condiciones de las areas y evitar doble alquiler</t>
  </si>
  <si>
    <t>Levantar las necesidades, definir mejoras a realizar, realizar propuesta, realizar calculos presupuestarios, someter a procede de compras, realizar evaluaciones tecnicas pertinentes, supervision de dichas mejoras, recepcion y validacion, informes economicos y de rentabilidad y presentacion de los trabajos realizados.</t>
  </si>
  <si>
    <t>Cantidad de oficinas mudadas</t>
  </si>
  <si>
    <t>Reparaciones y mejoras menores</t>
  </si>
  <si>
    <t>Reparación de averías menores por sector para mantenimiento de las instalaciones</t>
  </si>
  <si>
    <t>Porcentaje de necesidades menores en oficinas</t>
  </si>
  <si>
    <t xml:space="preserve">Sistema integral de gestión documental </t>
  </si>
  <si>
    <t>Rutas mensuales de recolección de documentos</t>
  </si>
  <si>
    <t xml:space="preserve">1- Rutas planificadas para la intervencion de las areas que requieran el resguardo de los documentos y su posterior traslado.                                                                          2-Rutas de reciclaje de documentos y cartón </t>
  </si>
  <si>
    <t>Coordinacion con las areas a intervenir via correo, planificacion de rutas, validacion de la documentacion recibida, traslado, escaneado si aplica, controles de inventario, proceso de reciclaje e informes mensuales.</t>
  </si>
  <si>
    <t>Cantidad de rutas realizadas</t>
  </si>
  <si>
    <t>Formato de recepción y resguardo de documentos</t>
  </si>
  <si>
    <t>Luis Belliard</t>
  </si>
  <si>
    <t>Digitalización de documentos</t>
  </si>
  <si>
    <t xml:space="preserve">Indexacion del 100% de la documentacion escaneada correspondiente a las áreas que cuentan con el sistema Onbase. </t>
  </si>
  <si>
    <t>Monitoreo, indexacion, verificacion y control de todos los documentos escaneados por las areas. Gestion de nuevos usuarios, capacitacion y entrenamiento y posterior seguimiento para garantizar el correcto uso de la herramienta. control y seguimiento a incidencias. Reportes e informes mensuales.</t>
  </si>
  <si>
    <t xml:space="preserve">Plan piloto de cajas de reciclaje en oficinas comerciales y corporativos </t>
  </si>
  <si>
    <t xml:space="preserve">Suministro y colocacion de cajas recicladoras de papel en toda la empresa.    </t>
  </si>
  <si>
    <t>Monitoreo, control, medicion y supervision de la produccion de papel. Rutas planificadas para la recoleccion y gestion para la entrega a empresa recicladora.</t>
  </si>
  <si>
    <t xml:space="preserve">Cantidad de cajas colocadas </t>
  </si>
  <si>
    <t>Acuse de entrega</t>
  </si>
  <si>
    <t>Elaboración informes mensuales de gestión preestablecidos</t>
  </si>
  <si>
    <t xml:space="preserve">Emisión informes mensuales programados </t>
  </si>
  <si>
    <t>Elaborar y emitir los informes mensuales programados en los plazos prestablecidos con la calidad</t>
  </si>
  <si>
    <t>% Informes emitidos en plazo</t>
  </si>
  <si>
    <t>Gerencia Control de Gestión</t>
  </si>
  <si>
    <t>Rosa Amelia Reyes, Inoel Luciano, Alvaro Hilario, Juan Guillén</t>
  </si>
  <si>
    <t>Evaluación de Informes</t>
  </si>
  <si>
    <t>Evaluación con los principales destinatarios de cada informe la utilidad dada a los mismos y las posibles mejoras a realizarles</t>
  </si>
  <si>
    <t>Cantidad informes socializados</t>
  </si>
  <si>
    <t>Rediseño informes programados</t>
  </si>
  <si>
    <t xml:space="preserve">Realizar mejoras a los informes programados para garantizar la comprensión de los mismos y su facilidad de uso </t>
  </si>
  <si>
    <t>% informes rediseñados</t>
  </si>
  <si>
    <t>Automatización Informes programados</t>
  </si>
  <si>
    <t>Automatizar informes programados para garantizar su fácil elaboracion y mitigar los errores manuales. Esto a traves de la digitalización y ajustes de la estructura</t>
  </si>
  <si>
    <t>Cantidad informes automatizados</t>
  </si>
  <si>
    <t>Elaboración nuevos informes</t>
  </si>
  <si>
    <t xml:space="preserve">Elaboración de nuevos informes para la toma de desiciones </t>
  </si>
  <si>
    <t>Elaboración Dataset Edenorte</t>
  </si>
  <si>
    <t>Recopilación y organización de datos</t>
  </si>
  <si>
    <t>Recopilar y organizar  todas las informaciones disponibles de la empresa, inclusive las anteriores al 2012</t>
  </si>
  <si>
    <t>% Dataset recopilado y organizado</t>
  </si>
  <si>
    <t>Estructuración y almacenamiento de datos</t>
  </si>
  <si>
    <t xml:space="preserve">Estructuración y almacenamientos de los datos </t>
  </si>
  <si>
    <t>% Dataset estructurado y organizado</t>
  </si>
  <si>
    <t xml:space="preserve">Preparación vista de los datos </t>
  </si>
  <si>
    <t>Elaborar estructura que permita vizulizar los datos y realizar analisis en formatos lineales, desfazados y año móvil</t>
  </si>
  <si>
    <t>% Dataset visible</t>
  </si>
  <si>
    <t xml:space="preserve">Carga informaciones en el portal transparencia </t>
  </si>
  <si>
    <t>Cargar Memoria Rendición de cuentas en el Portal</t>
  </si>
  <si>
    <t>Cargar en el portal de transparencia la memoria de rendición de cuentas de la empresa desarrollada para la presidencia del año 2019</t>
  </si>
  <si>
    <t>Memoria cargada</t>
  </si>
  <si>
    <t>Documento Memoria, Correo, portal transparencia actualizado</t>
  </si>
  <si>
    <t>Elaborar informe estadísticas institucionales</t>
  </si>
  <si>
    <t xml:space="preserve">Elaborar y subir al portal de trasnparencia el informe estadísticas institucionales </t>
  </si>
  <si>
    <t>Informe estadisticas institucionales cargadas</t>
  </si>
  <si>
    <t>Informe, Correo, portal transparencia actualizado</t>
  </si>
  <si>
    <t>Elaboración Memoria Rendición de Cuentas - Presidencia</t>
  </si>
  <si>
    <t>Elaborar memoria rendicion de cuentas</t>
  </si>
  <si>
    <t>Elaborar la memoria de rendición de cuentas anual de la empresa solicitada por la presidencia considerando las especificaciones indicadas por CDEEE</t>
  </si>
  <si>
    <t>Memoria Elaborada</t>
  </si>
  <si>
    <t>Documento Memoria, Correo</t>
  </si>
  <si>
    <t>Elaborar memoria Portal de Transparencia</t>
  </si>
  <si>
    <t>Adaptar la memoria de rendición de cuentas de la empresa desarrollada para la presidencia del año 2019, con informaciones empresa adicionales, para colgar en el portal</t>
  </si>
  <si>
    <t>Elaboración Memoria Gestión 2012-2020</t>
  </si>
  <si>
    <t>Levantamiento de las informaciones</t>
  </si>
  <si>
    <t>Realizar el levantamiento de las informaciones con todas las areas involucradas para la elaboración de la memoria de gestión</t>
  </si>
  <si>
    <t>Porcentaje Informaciones levantadas</t>
  </si>
  <si>
    <t>Desarrollo memoria</t>
  </si>
  <si>
    <t>Elaboración de la Memoria abarcando periodo agosto 2012 hasta agosto 2020 proyectado</t>
  </si>
  <si>
    <t>% Memoria elaborada</t>
  </si>
  <si>
    <t>Diagramación, impresión y entrega</t>
  </si>
  <si>
    <t>Coordinar la diagramación de la memoria con Comunicación Estratégica, la impresión con Gestión Administrativa y hacer posterior entrega</t>
  </si>
  <si>
    <t>% Memoria lista</t>
  </si>
  <si>
    <t>Gerencia Mercadeo y Gerencia Control Administrativo</t>
  </si>
  <si>
    <t>Planificación metas 2021</t>
  </si>
  <si>
    <t>Levantamiento de informaciones</t>
  </si>
  <si>
    <t>Relizar el levantamiento de las informaciones requeridas para la  proyección. Proyectos y premisas</t>
  </si>
  <si>
    <t>% información disponible</t>
  </si>
  <si>
    <t>Informes, Correos</t>
  </si>
  <si>
    <t>Elaboración de proyecciones</t>
  </si>
  <si>
    <t>Elaboración de metas 2021</t>
  </si>
  <si>
    <t>Metas elaboradas</t>
  </si>
  <si>
    <t>Informe, Correos</t>
  </si>
  <si>
    <t>Desarrollo y seguimiento BSC - Indicadores de Resultados</t>
  </si>
  <si>
    <t>Creación BSC en Power BI</t>
  </si>
  <si>
    <t xml:space="preserve">Crear en Power BI el BSC - Indicadores de Resultados </t>
  </si>
  <si>
    <t>Herramienta disponible</t>
  </si>
  <si>
    <t>Medición y seguimiento BSC</t>
  </si>
  <si>
    <t>Monitoreo del BSC para crear alertas y generar toma de desiciones</t>
  </si>
  <si>
    <t>BSC al día</t>
  </si>
  <si>
    <t>Gestión Resultados Incentivos</t>
  </si>
  <si>
    <t>Informe Lineamientos y Objetivos 2020</t>
  </si>
  <si>
    <t xml:space="preserve">Realizar informe de incentivo 2020 con los lieamientos y los objetivos esperados </t>
  </si>
  <si>
    <t>Informe elaborado</t>
  </si>
  <si>
    <t>Informe Avance Resultados Incentivos</t>
  </si>
  <si>
    <t xml:space="preserve">Desarollar y publicar informe avances de los resultados de incentivo </t>
  </si>
  <si>
    <t>Informe Resultados Incentivos</t>
  </si>
  <si>
    <t>Desarollar y publicar informe resultados de incentivo trimestral</t>
  </si>
  <si>
    <t>Seguimiento indicadores Presidencia</t>
  </si>
  <si>
    <t>Cargar al Power BI los indicadores de la presidencia para su seguimiento</t>
  </si>
  <si>
    <t>% Ejecución del PE</t>
  </si>
  <si>
    <t>Impresiones y entregas de los POA´s definitivos de las gerencias.</t>
  </si>
  <si>
    <t>Hacer entrega a cada Gerente de los planes operativos impresos, con la finalidad de visualizar fisica y vista en planta el poa completo 2020.</t>
  </si>
  <si>
    <t>Gerencia de Planificación y Presupuesto</t>
  </si>
  <si>
    <t>Pier Ariza</t>
  </si>
  <si>
    <t xml:space="preserve"> -</t>
  </si>
  <si>
    <t>Cumplimiento mensual plan operativo 2020.</t>
  </si>
  <si>
    <t>Reporte mensual individual sobre el resultado de la ejecución de las 13 direcciones, 1 gerencia de Edenorte y OAI. (Plataforma ejecución mensual, actividades desviadas y seguimiento a plan de acción).</t>
  </si>
  <si>
    <t>% Indicadores de Resultados Vs. Total de indicadores</t>
  </si>
  <si>
    <t>Cumplimiento mensual indicadores resultados  2020.</t>
  </si>
  <si>
    <t>One Page POA 2020 Report</t>
  </si>
  <si>
    <t>Reporte mensual resultados de los planes operativos y Edenorte</t>
  </si>
  <si>
    <t>Cumplimiento POA Integral 2020.</t>
  </si>
  <si>
    <t>Actividades de los planes operativos las poseen más de 1 área para su realización.</t>
  </si>
  <si>
    <t>Premiaciones semestrales ejecución POA 2do. semestre 2019 - Cierre.</t>
  </si>
  <si>
    <t>Cálculo premiación, certificados y fotografias.</t>
  </si>
  <si>
    <t>Cantidad de premiaciones</t>
  </si>
  <si>
    <t>Reuniones de seguimiento mensual AGG - Directores</t>
  </si>
  <si>
    <t>Reuniones mensual de seguimiento (En coordinación con el AGG se realizaran reuniones en las cuales los directores presentaran los resultados de sus planes, y se coordinarán temas de mayor envergadura para fines de realizar conjuntamente con la operativa)</t>
  </si>
  <si>
    <t>Presentación, convocatoria</t>
  </si>
  <si>
    <t>Elaboración del informe final de seguimiento al Plan Estratégico 2018-2020</t>
  </si>
  <si>
    <t>Realización de seguimiento a los  período 2018-2020, sobre la ejecución y cumplimiento del plan estratégico de acuerdo a los progresos de los planes de acciones anual.</t>
  </si>
  <si>
    <t>% Calidad de ejecución del Presupuesto</t>
  </si>
  <si>
    <t>Planificación 2021</t>
  </si>
  <si>
    <t>Desarrollo Plan Operativo y Presupuestal 2021.</t>
  </si>
  <si>
    <t>Realización del Presupuesto de Gastos, Inversión  e Inversiones no Ligado a Proyecto 2021.</t>
  </si>
  <si>
    <t>Analizar  los gastos ejecutados y presupuesto asignado 2020 para desarrollar el presupuesto 2021.</t>
  </si>
  <si>
    <t>Planilla general</t>
  </si>
  <si>
    <t>Coordinación levantamiento materiales áreas especialistas (DTI, GCMA y GSSO).</t>
  </si>
  <si>
    <t>Coordinación del proceso a llevar a cabo para el levantamiento de necesidades  2021.</t>
  </si>
  <si>
    <t>Convocatoria</t>
  </si>
  <si>
    <t>Encuentro áreas especialistas (DTI, GCMA, DCE, C&amp;P, C&amp;D, SSGG).</t>
  </si>
  <si>
    <t>Obtención de impresiones del proceso, cambios, mejoras al mismo.</t>
  </si>
  <si>
    <t>Socialización y envío de insumos para la planificación operativa 2021 (POA, PRESUPUESTOS).</t>
  </si>
  <si>
    <t>Archivos e informaciones para plasmar las actividades 2021.</t>
  </si>
  <si>
    <t>Desarrollo Plan Abastecimiento 2021.</t>
  </si>
  <si>
    <t>Coordinación elaboración plan de abastecimiento 2021.</t>
  </si>
  <si>
    <t>Encuentro con la áres para aclarar las informaciones establecidas para la elaboración del plan de abastecimiento</t>
  </si>
  <si>
    <t>Compilación del plan de abastecimiento 2021.</t>
  </si>
  <si>
    <t>Consolidar lodos los planes de abastecimiento de las áreas requierintes para la entrega a Compras.</t>
  </si>
  <si>
    <t>Plan abastecimiento</t>
  </si>
  <si>
    <t>Carga Presupuestos Gastos, Inversión e Inversión no Ligado a Proyectos 2021</t>
  </si>
  <si>
    <t>Generación y entrega de informe para el sometimiento presupuestal 2021, para el Consejo Administrativo.</t>
  </si>
  <si>
    <t>Generación informe sometimiento presupuestal 2021 Consejo Administrativo.</t>
  </si>
  <si>
    <t>Emisión Plan Trabajo 2021</t>
  </si>
  <si>
    <t>Emisión de POA, Indicadores Resultados, Presupuesto Certificado y Plan de Abastecimiento 2021.</t>
  </si>
  <si>
    <t>Elaboración y emisión de comunicados acta certificación presupuestal 2021 (ejecución de las 13 direcciones, 1 gerencia, el Consejo Adm.  y AGG).</t>
  </si>
  <si>
    <t>Acta presupuestal</t>
  </si>
  <si>
    <t>Carga Presupuestos Gastos, Inversión e Inversión no Ligado a Proyectos 2023</t>
  </si>
  <si>
    <t>Carga Presupuestos 2021 Gastos, Inversión e Inversión no Ligado a Proyectos  (carga en SAP, difusión comunicado sobre cargar).</t>
  </si>
  <si>
    <t>Calculo para el cuadre de los presupuestos a cargar por cuenta para el presupuesto 2021.</t>
  </si>
  <si>
    <t>Carga presupuesto</t>
  </si>
  <si>
    <t>SAP</t>
  </si>
  <si>
    <t>Cumplimiento Asignación Presupuestaria 2020</t>
  </si>
  <si>
    <t xml:space="preserve">Seguimiento desde inicio de año a las cuentas de mayor relevancia o gastos excesivos fuera de su ciclo de consumo. </t>
  </si>
  <si>
    <t>Reporte de ejecución actividades del POA con presupuesto (Comercial, Comunicación Estratégica y Gestión Humana)</t>
  </si>
  <si>
    <t>N/A.</t>
  </si>
  <si>
    <t>Dar seguimiento al desarrollo y consumo presupuestal de estas actividades y emitir a las áreas sus resultados de ejecución. Por otra parte realizar un informe de las cuentas con mayores ejecuciones presupuestales.</t>
  </si>
  <si>
    <t>Liberación de Solicitudes de Pedido - Atención de las solicitudes presupuestales en tiempo</t>
  </si>
  <si>
    <t>Liberación de solicitude s de pedido producto de los planes de abastecimiento y servicios a ser adquiridos en el 2021.</t>
  </si>
  <si>
    <t>Cantidad días</t>
  </si>
  <si>
    <t>Realización de Traslados - Atención de las solicitudes presupuestales</t>
  </si>
  <si>
    <t>Movimiento presupuestal entre cuenta de gastos y proyectos de inversión.</t>
  </si>
  <si>
    <t>Porciento de traslados realizados</t>
  </si>
  <si>
    <t>Elaboración de informes trimestral de la ejecución presupuestal de las áreas (Gastos, Inversión No Ligada a Proyectos e Inversión)</t>
  </si>
  <si>
    <t>Presentación Déficit Palacio (AGG - Presidente)</t>
  </si>
  <si>
    <t>Seguimiento al déficit mensual de Edenorte, con información adicional de los indicadores de gestión.</t>
  </si>
  <si>
    <t>Correo, Presentación</t>
  </si>
  <si>
    <t>Reporte Mensual DIGEPRES</t>
  </si>
  <si>
    <t>Resolución de las solicitudes realizadas del personal externo oportunamente y envío de los informes según corresponda.</t>
  </si>
  <si>
    <t>Reporte Ejecución Presupuestaria - OAI Portal</t>
  </si>
  <si>
    <t>Reporte presupuestal para carga en el portal digital.</t>
  </si>
  <si>
    <t>Matriz reporte de actividades - CDEEE.</t>
  </si>
  <si>
    <t>Mejora de Tiempos de Procesos / Reducción de Costos de Procesos</t>
  </si>
  <si>
    <t>Optimización y Mejora de Procesos</t>
  </si>
  <si>
    <t>Optimización, simplificación y mejora de 2 procesos  comerciales</t>
  </si>
  <si>
    <t>Realizar diagnóstico inicial de los  procesos</t>
  </si>
  <si>
    <t>Mejorar procesos claves, que permitan la optimización de los
resultados, aplicando la metología  de simplificación de trámite para garantizar la eficiencia y eficacia de los procesos</t>
  </si>
  <si>
    <t>Diagnosticos realizados</t>
  </si>
  <si>
    <t>Diagnóstico Inicial</t>
  </si>
  <si>
    <t>Gerencia de Calidad y Procesos</t>
  </si>
  <si>
    <t>Angela Rodríguez</t>
  </si>
  <si>
    <t>Areas involucradas en en la mejora</t>
  </si>
  <si>
    <t xml:space="preserve"> Preparar un modelo simplificado del proceso, realizando un análisis con todos los involucrados y establecer plan de acción.</t>
  </si>
  <si>
    <t>Análisis realizado</t>
  </si>
  <si>
    <t>Analisis del proceso y plan de mejora</t>
  </si>
  <si>
    <t xml:space="preserve">Seguimiento  o establecimiento de indicadores de procesos. </t>
  </si>
  <si>
    <t>Indicadores establecidos</t>
  </si>
  <si>
    <t>Gerencia de Control de Gestión y TI</t>
  </si>
  <si>
    <t>Seguimiento al cumplimiento  del plan de acción de mejora.</t>
  </si>
  <si>
    <t>Informes de seguimiento</t>
  </si>
  <si>
    <t>Correo/reuniones/visita al campo para seguimiento</t>
  </si>
  <si>
    <t>Mapeo de procesos de la DPF</t>
  </si>
  <si>
    <t>Levantar el proceso y  subprocesos de la Dirección de proyectos financiados.</t>
  </si>
  <si>
    <t>Mapear  procesos, identificar los documentos necesarios.</t>
  </si>
  <si>
    <t>Porciento de Planilla Sipoc Completada</t>
  </si>
  <si>
    <t>Planilla Sipoc completada</t>
  </si>
  <si>
    <t>Katherine Noesí</t>
  </si>
  <si>
    <t>DPF</t>
  </si>
  <si>
    <t xml:space="preserve">Análizar la documentación requerida. </t>
  </si>
  <si>
    <t>Porciento de Matriz de los documentos perteneciente cada sub-proceso</t>
  </si>
  <si>
    <t>Matriz de los documentos perteneciente cada sub-proceso</t>
  </si>
  <si>
    <t>Estandarizar documentos, codificar los formulario, planilla internas y externas.</t>
  </si>
  <si>
    <t>Porciento  de documentos estandarizados</t>
  </si>
  <si>
    <t>Documentos Estandarizados</t>
  </si>
  <si>
    <t>Cinthia Urbaez/Katherine Noesía</t>
  </si>
  <si>
    <t>Acceso a los documentos de la Dirección de Proyectos finaciandos</t>
  </si>
  <si>
    <t>Realizar levantamiento de información sobre el acceso que tienen los colaboradores de la DPF a la documentación</t>
  </si>
  <si>
    <t>Realizar un análisis de acceso y control de la documentacion de auerdo lo establece la Norma ISO 9001.</t>
  </si>
  <si>
    <t>Porcentaje de avance del levantamiento de información del acceso a la documentación.</t>
  </si>
  <si>
    <t>Informe de investigación sobre el acceso de la documentación y Plan de acción</t>
  </si>
  <si>
    <t>Cinthia Urbaez</t>
  </si>
  <si>
    <t>Crear metología del uso y acceso de la documentación.</t>
  </si>
  <si>
    <t>Metodología creada</t>
  </si>
  <si>
    <t>Metodología aprobada</t>
  </si>
  <si>
    <t>Gerencia de Desarrollo Organizacional</t>
  </si>
  <si>
    <t>Comunicados para incentivar el acceso a la documentación.</t>
  </si>
  <si>
    <t>Cantidad de los comunicados enviados</t>
  </si>
  <si>
    <t>Comunicados remitidos</t>
  </si>
  <si>
    <t xml:space="preserve">Presentar a los Gerentes y Coordinadores de Proyectos Financianciados la metodología del uso y acceso de la documentación </t>
  </si>
  <si>
    <t>Cantidad de reunión realizada</t>
  </si>
  <si>
    <t>Control de aisistencia</t>
  </si>
  <si>
    <t>Realizar verificación al 15%  de los colaboradores de la Dirección de Proyectos financiados, sobre el uso del Share Point y/o acceso a los documentos y/o conocimiento de las normas que impactan su puesto..</t>
  </si>
  <si>
    <t>Porciento de Auditorías o verificación realizada</t>
  </si>
  <si>
    <t>Planilla de control de auditorias realizadas</t>
  </si>
  <si>
    <t>Crear Metodología de Seguimiento Lean</t>
  </si>
  <si>
    <t>Realizar un BenchMarking y/o determinar las herramientas y/o acciones para el seguimiento de Lean.</t>
  </si>
  <si>
    <t>Establecer una metodologia para el seguimiento de los proyectos Lean.</t>
  </si>
  <si>
    <t>Benchmarking realizado</t>
  </si>
  <si>
    <t xml:space="preserve">Plan de acción </t>
  </si>
  <si>
    <t>Phillips Santos</t>
  </si>
  <si>
    <t>DLOG (Almacén, SSGG, Compras)</t>
  </si>
  <si>
    <t>Realizar un análisis de las actividades necesarias  o puntos criticos para crear la herramienta y/o acciones para el seguimiento Lean.</t>
  </si>
  <si>
    <t>Informe de analisis para creación de herramienta o metodologia</t>
  </si>
  <si>
    <t>Informe de Análisis/metodologia y puntos criticos</t>
  </si>
  <si>
    <t xml:space="preserve">Continudidad a Proyectos a Trabajar de LEAN Service </t>
  </si>
  <si>
    <t>Recolectar data para crear A3  de Kaizenes</t>
  </si>
  <si>
    <t>Dar seguimiento a la mejora de los proyectos Lean Realicados.</t>
  </si>
  <si>
    <t>Data recoloectada</t>
  </si>
  <si>
    <t>Completar A3 de Kaizenes</t>
  </si>
  <si>
    <t xml:space="preserve">Planilla A3 </t>
  </si>
  <si>
    <t>Planilla A3 con Kaizenes creados</t>
  </si>
  <si>
    <t>Seguimiento a plan de acción establecido y  resultados de A3.</t>
  </si>
  <si>
    <t>Plan de acción y/o resultados de A3</t>
  </si>
  <si>
    <t>Plan de acción A3 y/o estatus</t>
  </si>
  <si>
    <t>Cultura LEAN</t>
  </si>
  <si>
    <t>Crear equipo Lean para dar seguimiento a proyectos en las areas.</t>
  </si>
  <si>
    <t>Pormover una cultura para reducir desperdicios en los procesos de Almacen, Compras y Servicios Generales</t>
  </si>
  <si>
    <t>Equipo creado</t>
  </si>
  <si>
    <t>Listado miembros equipo Lean</t>
  </si>
  <si>
    <t>Taller sobre LEAN Service para los colaboradores de las áreas donde se está implemtando LEAN.</t>
  </si>
  <si>
    <t>Equipo capacitado</t>
  </si>
  <si>
    <t>Listado de capacitación</t>
  </si>
  <si>
    <t>Enviar comunicado sobre LEAN</t>
  </si>
  <si>
    <t>Comunicado</t>
  </si>
  <si>
    <t>Comunicado enviado</t>
  </si>
  <si>
    <t>Estandarizar (documentos, codificar los formulario, planilla internas, externas, fotos, entre otros).</t>
  </si>
  <si>
    <t>Estandares creados</t>
  </si>
  <si>
    <t>Estándares establecidos</t>
  </si>
  <si>
    <t>Informe de Gestión Proyecto Lean</t>
  </si>
  <si>
    <t>Presntar todos los resultados de los proyectos Lean</t>
  </si>
  <si>
    <t>Mejora de Tiempos de Procesos / Reducción de Costos de Proceso</t>
  </si>
  <si>
    <t>Estandarización de documentos</t>
  </si>
  <si>
    <t xml:space="preserve">Atención de las solicitudes de documentación a requerimeinto de las areas </t>
  </si>
  <si>
    <t>Gestionar el levantamiento de información realizado por las áreas, analizarlo y gestionar su aprobación</t>
  </si>
  <si>
    <t xml:space="preserve"> solicitudes completadas/   solicitudes programdas en fechas acordadas</t>
  </si>
  <si>
    <t>Planilla de Control de solicitudes de documentos</t>
  </si>
  <si>
    <t>Todos</t>
  </si>
  <si>
    <t>Todas las areas</t>
  </si>
  <si>
    <t>Mejora de Tiempos de Procesos</t>
  </si>
  <si>
    <t>Seguimiento a Programa Soy Calidad versión 1 a la 4</t>
  </si>
  <si>
    <t>Encuesta final de anterior programa clientes internos y supervisores</t>
  </si>
  <si>
    <t>Actualizar cuestionario utilizado.</t>
  </si>
  <si>
    <t>Es un programa  que tiene el fin de incentivar una cultura de calidad y mejora continua en la organización, mediante la capacitación en herramientas de calidad.  Para obtener la certificación debe completarse entregables asignados por módulo.</t>
  </si>
  <si>
    <t>Cuestionario actualizado</t>
  </si>
  <si>
    <t>Gerencia de Calidad y procesos</t>
  </si>
  <si>
    <t xml:space="preserve">Saul Medina </t>
  </si>
  <si>
    <t>RD$250.000.00</t>
  </si>
  <si>
    <t>Identificar los supervisores y clientes de los participantes.</t>
  </si>
  <si>
    <t>Listado de clientes/supervisores</t>
  </si>
  <si>
    <t>Listado  de clientes y supervisores</t>
  </si>
  <si>
    <t>Coordinar con GH la realización de encuesta, enviado punto 1 y 2, remitir a supervisores y participantes.</t>
  </si>
  <si>
    <t>Informe de Encuesta aplicada a los supervisores de los participantes</t>
  </si>
  <si>
    <t>Encuesta aplicada</t>
  </si>
  <si>
    <t>Realizar informe final de logros obtenidos del programa del año anterior.</t>
  </si>
  <si>
    <t>De las actividades y entregables hacer resumen con indicadores de cumplimiento, logros del programa. Enviar a los involucrados.</t>
  </si>
  <si>
    <t xml:space="preserve">Informe realizado </t>
  </si>
  <si>
    <t>Informe programa Soy Calidad</t>
  </si>
  <si>
    <t>Seguimiento programas anteriores (1 al 4)</t>
  </si>
  <si>
    <t>Dar seguimiento a los modulos anteriores de acuerdo a los establecido en la metodologia de Soy Calidad.</t>
  </si>
  <si>
    <t>Informe seguimiento/correos</t>
  </si>
  <si>
    <t xml:space="preserve">% Cumplimiento Carta Compromiso (Binario) </t>
  </si>
  <si>
    <t>Carta Compromiso</t>
  </si>
  <si>
    <t>Dar seguimiento si se están cumpliendo los indicadores establecidos</t>
  </si>
  <si>
    <t>Dar seguimiento a indicadores establecidos en la Carta Compromiso al Ciudadano</t>
  </si>
  <si>
    <t xml:space="preserve">Asegurar por el uso eficiente de la carta compromiso </t>
  </si>
  <si>
    <t>Seguimiento</t>
  </si>
  <si>
    <t>Correo/indicadores levantados del mes anterior.</t>
  </si>
  <si>
    <t>Promover el uso y acceso a la Carta Compromiso</t>
  </si>
  <si>
    <t>Comunicado para la disponibilidad de la Carta Compromiso al Ciudadano en la pagina web  en redes sociales e intranet.</t>
  </si>
  <si>
    <t xml:space="preserve">Comunicado emitido </t>
  </si>
  <si>
    <t>Comercial/DD</t>
  </si>
  <si>
    <t xml:space="preserve">Evaluación de la disponibilidad de la Carta compromiso </t>
  </si>
  <si>
    <t>Informe de seguimiento</t>
  </si>
  <si>
    <t xml:space="preserve">Re-certificación </t>
  </si>
  <si>
    <t>Actualizar informaciones de la carta y brochure y/o servcios a trabajar</t>
  </si>
  <si>
    <t>Actualizar las inforamciones contenidas en la Carta Compromiso al Ciudadado por vencimiento de la misma.</t>
  </si>
  <si>
    <t>Avance actualización/servicios a comprometer</t>
  </si>
  <si>
    <t>Actualizacion carta servicios a compromoter</t>
  </si>
  <si>
    <t>Solicitar asesor al Map</t>
  </si>
  <si>
    <t xml:space="preserve">Correo de solicitud/Carta </t>
  </si>
  <si>
    <t>Correo de solicitud</t>
  </si>
  <si>
    <t>Someter la propuesta de Re-certificación al MAP</t>
  </si>
  <si>
    <t xml:space="preserve">correo </t>
  </si>
  <si>
    <t>Correo de evaluación</t>
  </si>
  <si>
    <t>Solicitar la diagramación de la Carta Compromiso y Brochure</t>
  </si>
  <si>
    <t xml:space="preserve">Carta Compromiso diagramada </t>
  </si>
  <si>
    <t xml:space="preserve">Carta compromiso diagramada </t>
  </si>
  <si>
    <t xml:space="preserve">Gerencia de Calidad y Procesos </t>
  </si>
  <si>
    <t>Comercial/DD/Comunicación Estratégica</t>
  </si>
  <si>
    <t>Presentación MAP carta final para revisión</t>
  </si>
  <si>
    <t xml:space="preserve">Correo de Carta Compromiso diagramada </t>
  </si>
  <si>
    <t>Informe de re-certificación</t>
  </si>
  <si>
    <t xml:space="preserve">Seguimiento Benchmarking para la empresa </t>
  </si>
  <si>
    <t>Fomentar las buenas prácticas de otras áreas (internas o externas)</t>
  </si>
  <si>
    <t>Elección y contacto de la empresa a visitar</t>
  </si>
  <si>
    <t>Garantizar que se estandarice y promueve una cultura de benchmarking para toda la organización.</t>
  </si>
  <si>
    <t xml:space="preserve">Correos de aprobación de las áreas a visitar </t>
  </si>
  <si>
    <t xml:space="preserve">Correo de autorización de visita, cuestionario </t>
  </si>
  <si>
    <t>Realizar visita al área definida</t>
  </si>
  <si>
    <t>Visita realizada</t>
  </si>
  <si>
    <t xml:space="preserve">Fotos, Control de asistencia, Informe del plan de acción, entre otros </t>
  </si>
  <si>
    <t>Informe del status de las pácticas implementadas  y plan de acción de implementación</t>
  </si>
  <si>
    <t xml:space="preserve">Informe de hallazgos </t>
  </si>
  <si>
    <t>Informe y plan de acción</t>
  </si>
  <si>
    <t>Gobierno Electrónico</t>
  </si>
  <si>
    <t>Establecimiento de los estándares y seguimiento (Gobierno Electrónico)</t>
  </si>
  <si>
    <t>Renovación  de los Datos A3 portal http://datos.gob.do/dataset/nivel-porcentual-abastecimiento-demanda</t>
  </si>
  <si>
    <t>Actualizar las informaciones incluidas en el portal datos abiertos gob</t>
  </si>
  <si>
    <t>Estandarizar nuestras normas de teconologia a las directrices de la OPTIC.</t>
  </si>
  <si>
    <t>Inclusión data en plataforma gobierno electrónico</t>
  </si>
  <si>
    <t>Correo/pantalla de plataforma</t>
  </si>
  <si>
    <t xml:space="preserve">Yudelkis Santos </t>
  </si>
  <si>
    <t>Someter evidencia de la renovación  de los Datos A3 portal</t>
  </si>
  <si>
    <t xml:space="preserve">Reporte de sometimiento de evidencia en la plataforma  </t>
  </si>
  <si>
    <t xml:space="preserve">Correos, calificación </t>
  </si>
  <si>
    <t xml:space="preserve">Gerencia de Mercadeo </t>
  </si>
  <si>
    <t xml:space="preserve">Re-certificación de la normativa Nortic E1  (sobre redes sociales) </t>
  </si>
  <si>
    <t xml:space="preserve">Dar seguimiento al cumplimietno de las actividades establecidos en la norma </t>
  </si>
  <si>
    <t xml:space="preserve">Reporte de calificación de la certificación </t>
  </si>
  <si>
    <t xml:space="preserve">Seguimiento a las actividades de certificación de la Norma Nortic A5 sobre prestación y automatización de los servicios públicos del estado dominicano. </t>
  </si>
  <si>
    <t>Logro de la certificación de la norma  Nortic A5</t>
  </si>
  <si>
    <t>Correo de aprobación de la Optic</t>
  </si>
  <si>
    <t>% Cumplimiento Carta Compromiso (Binario</t>
  </si>
  <si>
    <t>Establecimiento planes de acción encuestas de satisfacción</t>
  </si>
  <si>
    <t>Analizar datos encuestas recibidas y Remitir involucrados el  plan de acción para que completen los mismos.</t>
  </si>
  <si>
    <t>Revisar la encuestas recibidas con fines de identificar los puntos que se están por debajo a lo establecido de acuerdo a la Norma de Buzón de Sugerencias y  enviar a las áreas relacionadas los planes de acción para que completen los mismos.</t>
  </si>
  <si>
    <t>Garantizar que se mejore los % de las encuestas que están por debajo de los rangos estableciendo el plan de acción correctivo.</t>
  </si>
  <si>
    <t>A requerimiento</t>
  </si>
  <si>
    <t>Correo de encuesta/plan accion remitidos</t>
  </si>
  <si>
    <t>Comercial</t>
  </si>
  <si>
    <t>Realizar validación/inspección de los resultados obtenidos y/o efectividad acciones aplicadas.</t>
  </si>
  <si>
    <t>Solicitar a las áreas evidencias de cumplimiento/resultados y constatar que se obtuvieron los resultados esperados.</t>
  </si>
  <si>
    <t>Informe o correo remitido</t>
  </si>
  <si>
    <t>Implementacion ISO 9001</t>
  </si>
  <si>
    <t>Realizar actividades para la Implementación del sistema de Gestión de Calidad en la DPF</t>
  </si>
  <si>
    <t>Elaboración del análisis del contexto de la organización</t>
  </si>
  <si>
    <t>Establecer un Sistema de Gestión de Calidad alineado a ISO 9001 en la DPF,  que permita la mejora continua</t>
  </si>
  <si>
    <t>Informe, listado</t>
  </si>
  <si>
    <t xml:space="preserve">Informe del análisis del contexto de la organización, listado de las partes interesadas </t>
  </si>
  <si>
    <t>Giovanna Luciano</t>
  </si>
  <si>
    <t>RD$3,900,000.00</t>
  </si>
  <si>
    <t>Elaborar, Revisar y/o adecuar Política de la Calidad  y Objeitos.</t>
  </si>
  <si>
    <t>Docuemto</t>
  </si>
  <si>
    <t>Documento</t>
  </si>
  <si>
    <t>Realizar revisión por la Dirección del SGC</t>
  </si>
  <si>
    <t>Reunion realizada</t>
  </si>
  <si>
    <t xml:space="preserve">Minuta de reunión, informe </t>
  </si>
  <si>
    <t xml:space="preserve">Realizar auditorias internas </t>
  </si>
  <si>
    <t>Preparacion planillas de auditorias.</t>
  </si>
  <si>
    <t>Planillas realizadas</t>
  </si>
  <si>
    <t xml:space="preserve">Auditar las gerencias de proyectos financiados y sus procesos de apoyo </t>
  </si>
  <si>
    <t>Auditiria realizada</t>
  </si>
  <si>
    <t xml:space="preserve">Listados de asistencia, fotos, entre otras </t>
  </si>
  <si>
    <t xml:space="preserve">Informe de auditoria interna: Identificar las oportunidades de  mejoras del proceso, las no conformidades y acciones correctivas </t>
  </si>
  <si>
    <t>Informe de auditoria</t>
  </si>
  <si>
    <t>Obtención de la certificación de la Norma ISO-9001:2015</t>
  </si>
  <si>
    <t>Recibir auditoría externa</t>
  </si>
  <si>
    <t xml:space="preserve">Requerimientos aprobados </t>
  </si>
  <si>
    <t xml:space="preserve">Correo de aprobación </t>
  </si>
  <si>
    <t xml:space="preserve">Incentivar una Cultura de calidad </t>
  </si>
  <si>
    <t xml:space="preserve">Comunicados </t>
  </si>
  <si>
    <t xml:space="preserve">Difundir comunicados sobre temas de calidad  </t>
  </si>
  <si>
    <t xml:space="preserve">Es un programa que tiene como objetivo incentivar el uso de herramientas de mejora con bases en la calidad </t>
  </si>
  <si>
    <t>Comunicados</t>
  </si>
  <si>
    <t>RD$50,000.00</t>
  </si>
  <si>
    <t>Elaborar formato de encuesta  para evaluación de comunicados</t>
  </si>
  <si>
    <t xml:space="preserve">Formato encuesta terminada </t>
  </si>
  <si>
    <t xml:space="preserve">Verificar cumplimiento de los comunicados a 66 personas de la institución (según tabla militar </t>
  </si>
  <si>
    <t>Cantidad monitoreos, encuestas o visitas realizadas</t>
  </si>
  <si>
    <t xml:space="preserve">Evaluar resultados de las encuestas </t>
  </si>
  <si>
    <t>Informe Gestion cultura</t>
  </si>
  <si>
    <t xml:space="preserve">Informe de resultados de conocimiento </t>
  </si>
  <si>
    <t>Previsto a enero</t>
  </si>
  <si>
    <t>Garantizar el Cierre de proyectos con niveles de pérdidas menor o igual al 10%</t>
  </si>
  <si>
    <t>PROYECTOS BEI Y DE EDENORTE</t>
  </si>
  <si>
    <t>Planificación y Control  de la  ejecución de los proyectos de Rehabilitación de Redes y Normalización de Suministros.</t>
  </si>
  <si>
    <t>Inicializar, documentar y planificar de manera formal los proyectos que serán ejecutados, mediante la realización de una reunión de apertura y presentación al sector involucrado.</t>
  </si>
  <si>
    <t xml:space="preserve">Cantidad reuniones de aperturas de proyectos ejecutada </t>
  </si>
  <si>
    <t>Minuta Reunion</t>
  </si>
  <si>
    <t>Planificación de Proyectos</t>
  </si>
  <si>
    <t>Leonel Gabot</t>
  </si>
  <si>
    <t>Seguimiento a la ejecución de los proyectos</t>
  </si>
  <si>
    <t>Supervisar los procesos, visitas técnicas al terreno, revisar los resultados con reuniones, evaluar los indicadores operativos y realizar informes.</t>
  </si>
  <si>
    <t xml:space="preserve">Cantidad supervisiones, seguimiento y visitas a los proyectos ejecutadas </t>
  </si>
  <si>
    <t>Correos electrinicos</t>
  </si>
  <si>
    <t>Elaboración y Emisión de informes mensuales</t>
  </si>
  <si>
    <t xml:space="preserve">Informar todos los meses el avance de los proyectos en ejecución y evaluación ex post. Actualizar los indicadores de rendimiento, consolidar informes UEP y Unidad Especialista.  </t>
  </si>
  <si>
    <t>Cantidad de informes emitidos</t>
  </si>
  <si>
    <t>Elaboración y Emisión de informes de Cierre</t>
  </si>
  <si>
    <t>Informar a todos los involucrados mediante informes de Cierre Técnico y de Evaluación Ex Post sobre los resultados obtenidos en los proyectos ejecutados.</t>
  </si>
  <si>
    <t>cantidade de informes de cierres emitidos.</t>
  </si>
  <si>
    <t>Informes.</t>
  </si>
  <si>
    <t>Mantener un CRI mayor o igual a un 85% durante el proceso de evaluacion ex post.</t>
  </si>
  <si>
    <t>Monitoreo y Control de proyectos En Evaluación Ex Post</t>
  </si>
  <si>
    <t>Dar seguimiento durante un año luego de la culminación del proyecto, para garantizar proyectos sostenibles en el tiempo. Realizar reuniones y tomar medidas correctivas en caso de desviaciones.</t>
  </si>
  <si>
    <t>cantidad de reuniones realizadas</t>
  </si>
  <si>
    <t>Colocación Vars Corders</t>
  </si>
  <si>
    <t>Instalar pinzas de medición para actualizar la energía entregada en los proyectos en ejecución y ejecutados.</t>
  </si>
  <si>
    <t>cantidadad de poligonos medidos</t>
  </si>
  <si>
    <t>Actualización de información pagina de proyectos</t>
  </si>
  <si>
    <t>Consiste en actualizar base de datos, balances, y todos los reportes concernientes a proyectos, mediante la carga a la plataforma el indicador mensual y mediciones del proyecto.</t>
  </si>
  <si>
    <t>cantidad de actualizaciones realizadas</t>
  </si>
  <si>
    <t>Planificación y apoyo elaboracion cartera de proyectos y POA DPF 2021</t>
  </si>
  <si>
    <t>Dar soporte en la definición de la cartera de proyectos con inversión propia para el siguiente año, y consolidacion del POA 2021</t>
  </si>
  <si>
    <t xml:space="preserve">cantidad de consolidacion de cartera de proyectos y POA </t>
  </si>
  <si>
    <t>Planilla/Correo</t>
  </si>
  <si>
    <t>Descripción de programas y proyectos.</t>
  </si>
  <si>
    <t>Actualizar mensualmente la Descripción de programas y proyectos para ser cargado al Portal de Transparencia.</t>
  </si>
  <si>
    <t>Cantidad de actualizaciones realizadas</t>
  </si>
  <si>
    <t>Informes de Seguimiento a los programas y proyectos.</t>
  </si>
  <si>
    <t>Actualizar trimestralmente el Informes de Seguimiento a los programas y proyectos, para ser cargado al Portal de Transparencia.</t>
  </si>
  <si>
    <t>Calendarios de ejecución de programas y proyectos.</t>
  </si>
  <si>
    <t>Actualizar mensualmente los Calendarios de ejecución de programas y proyectos, para ser cargados al Portal de Transparencia.</t>
  </si>
  <si>
    <t>Informes de presupuesto sobre programas y proyectos.</t>
  </si>
  <si>
    <t>Actualizar trimestralmente los informes de presupuesto sobre programas y proyectos, para ser cargados al Portal de Transparencia.</t>
  </si>
  <si>
    <t>Índice de Calidad de Servicio</t>
  </si>
  <si>
    <t>Redactar, editar y difundir los murales, boletines.</t>
  </si>
  <si>
    <t xml:space="preserve">Difundir los resultados, mejores prácticas y lecciones aprendidas en la ejecución de cada uno de los proyectos y colaborar con cada componente. </t>
  </si>
  <si>
    <t>Nro. de murales, boletines, memorias</t>
  </si>
  <si>
    <t>Documentos (diseños)</t>
  </si>
  <si>
    <t>Comunicación al público</t>
  </si>
  <si>
    <t xml:space="preserve">Lusverlyn Arias </t>
  </si>
  <si>
    <t>Formular un informe con los avances y resultados mensuales del área de Comunicaciones.</t>
  </si>
  <si>
    <t>Nro. de informes</t>
  </si>
  <si>
    <t>Proyectar y difundir el Programa de Rehabilitación de Redes Eléctricas para posicionarlo como iniciativa de desarrollo referente en el sector energético y en el país.</t>
  </si>
  <si>
    <t>Generar contenido para las redes sociales, página web y medios de comunicación.</t>
  </si>
  <si>
    <t>Nro. de publicaciones en RRSS, artículos y notas de prensa</t>
  </si>
  <si>
    <t>Documentos (escritos y visuales)</t>
  </si>
  <si>
    <t>Proyectos Financiados por el BEI</t>
  </si>
  <si>
    <t>Levantamiento de suministros y Ubicación de sobrantes</t>
  </si>
  <si>
    <t>Esta actividad consiste en el levantamiento y ubicación de los suministros sobrantes en la zona de influencia de los proyecto</t>
  </si>
  <si>
    <t>Cantidad de suministros levantados</t>
  </si>
  <si>
    <t>Informe de avances y rendimiento de la unidad BDI proyecto</t>
  </si>
  <si>
    <t>Gerencia Gestión Comercial y Reducción de Pérdidas</t>
  </si>
  <si>
    <t>Rafael Ignacio</t>
  </si>
  <si>
    <t>Actualización en el sistema de los suministros levantados</t>
  </si>
  <si>
    <t>Los suministros levantados en terreno son actualizados en el sistema</t>
  </si>
  <si>
    <t>Cantidad de suministros actualizados</t>
  </si>
  <si>
    <t>Rotulación de suministros en el terreno</t>
  </si>
  <si>
    <t>Esta actividad se realiza previo al proceso de normalizacion y consiste en la rotulacion de las informaciones basicas del suministro en cada vivienda</t>
  </si>
  <si>
    <t>Cantidad de suministros rotulados</t>
  </si>
  <si>
    <t>% Perdidas de totalizador del proyecto</t>
  </si>
  <si>
    <t>Difusión de las normas  y tips de gestión de proyectos</t>
  </si>
  <si>
    <t>Luego intervenido un CT se procede con la valiacion de la asociacion realizada en el proceso de normalizacion de suminsitros en la avanzada del proyecto</t>
  </si>
  <si>
    <t>Cantidad de suministros asociados a CT</t>
  </si>
  <si>
    <t>Contratación y reintegración suministros fuera de ciclo</t>
  </si>
  <si>
    <t>Cursado el proceso de BDI, se elabora la cartera de suministros que seran integrados al cliclo comercial mediante la contratacion o reintegracion según aplique</t>
  </si>
  <si>
    <t>Cantidad de suministros contatados y reintegrados</t>
  </si>
  <si>
    <t>Control actividades comercial  proyecto</t>
  </si>
  <si>
    <t>Edward Villa</t>
  </si>
  <si>
    <t xml:space="preserve">USD$ 380,000 </t>
  </si>
  <si>
    <t>Depuración de deuda de suministros</t>
  </si>
  <si>
    <t>Los suminsitros que van quedando sin determinar su ubicación fisica, son depurados para su posterior eliminacion o reubicacion de la base de datos geografica</t>
  </si>
  <si>
    <t>Cantidad de suministros con deuda depurada</t>
  </si>
  <si>
    <t>Mejorar la eficiencia operativa a través del uso de las tecnologías de medición disponibles</t>
  </si>
  <si>
    <t>Instalación de acometidas y normalizaci
n de suministros</t>
  </si>
  <si>
    <t>Esta actividad apoya la avanzanda de ejecucion y la posterior finalizacion del proyecto, con la instalacion de acometidas y la normalizacion de suminsitros que van surgiendo nuevos</t>
  </si>
  <si>
    <t>Cantidad de suministros normalizados</t>
  </si>
  <si>
    <t xml:space="preserve">Resolución de O/S y anomalías técnicas del proyecto. </t>
  </si>
  <si>
    <t>Esta actividad es de vital importancia para garantizar la facturacion de los suministros, consiste en la resolucion de las anomalias tecnicas del proyecto</t>
  </si>
  <si>
    <t>Cantidad de O/S resueltas</t>
  </si>
  <si>
    <t>Saneamiento de totalizadores</t>
  </si>
  <si>
    <t>El objetivo de esta actividad es garantizar los indicadores del proyecto, consiste en el saneamiento de los totalizadores durante el periodo de la disciplina de mercado</t>
  </si>
  <si>
    <t>Cantidad de totalizadores saneados</t>
  </si>
  <si>
    <t xml:space="preserve">Instalación de acometidas </t>
  </si>
  <si>
    <t>Esta actividad comprende la instalacion de acometidas y la normalizacion de suminsitros dependiendo de su estado comercial en la avanzada de proyecto</t>
  </si>
  <si>
    <t>Cantidad de acometidas instaladas</t>
  </si>
  <si>
    <t>Control actividades reduccion de perdidas</t>
  </si>
  <si>
    <t>Alberto Espinal</t>
  </si>
  <si>
    <t>Normalización de totalizadores</t>
  </si>
  <si>
    <t>Esta actividad contempla la instalacion fisica de los totalizadores</t>
  </si>
  <si>
    <t>Cantidad de totalizadores normalizados</t>
  </si>
  <si>
    <t>Replanteo BT Proyectos del BEI</t>
  </si>
  <si>
    <t>Con esta actividad se valida el presupuesto de cada proyecto, haciendo una revision minuciosa de todos los detalles en el terreno a ser considerados en la ejecucion del proyecto</t>
  </si>
  <si>
    <t>Cantidad de proyectos replanteados</t>
  </si>
  <si>
    <t>Generación y análisis de ordenes de servicios</t>
  </si>
  <si>
    <t xml:space="preserve">Esta actividad considera la actualizacion en Open de los suminsitros intervenidos </t>
  </si>
  <si>
    <t>Cantidad de O/S generadas</t>
  </si>
  <si>
    <t>Control de actividades gestion de datos</t>
  </si>
  <si>
    <t>Juan de Asis</t>
  </si>
  <si>
    <t>Actualización en sistema de los totalizadores recibidos</t>
  </si>
  <si>
    <t>Esta actividad contempla la actualizacion en el sistema de los totalizadores actualizados, generacion de balance, y generacion de saneamientos</t>
  </si>
  <si>
    <t>Cantidad de totalizadores actualizados en sistema</t>
  </si>
  <si>
    <t>Dar de alta a los contratos</t>
  </si>
  <si>
    <t>Esta actividad consiste en dar de alta a los contratos realizados en los proyectos.</t>
  </si>
  <si>
    <t>Cantidad de contratos dado de alta</t>
  </si>
  <si>
    <t>Suministro e Instalación de Bienes  Proyecto Rehabilitación de las Redes de Distribución en Áreas Seleccionadas de las EDEs y Mejora de los Sistemas de Medición</t>
  </si>
  <si>
    <t>Replanteo de Obras</t>
  </si>
  <si>
    <t>Esta actividad se concentra en el marcado en terreno de toda la ingenieria plasmada en el diseño de obra, tambien contempla la actualziacion de los planos y presupuesto de obra.</t>
  </si>
  <si>
    <t>Cantidad de Replanteo ejecutados</t>
  </si>
  <si>
    <t>Gerencia de Ingeniería y Obras</t>
  </si>
  <si>
    <t>Luciano Gomez</t>
  </si>
  <si>
    <t>Supervisión de izado de poste</t>
  </si>
  <si>
    <t>Esta actividad se concentra en la excavación, izado de poste y resanado de acera.</t>
  </si>
  <si>
    <t xml:space="preserve">Cantidad de postes supervisados </t>
  </si>
  <si>
    <t>Supervisión de Armado de Estructuras</t>
  </si>
  <si>
    <t>Esta actividad contempla los armados de estructuras MT y BT para el tendido de líneas e instalación de equipos.</t>
  </si>
  <si>
    <t>Cantidad de armados supervisados</t>
  </si>
  <si>
    <t>Supervisión de KM de red MT</t>
  </si>
  <si>
    <t>Esta actividad desarrolla la instalación de tendido en la media tensión.</t>
  </si>
  <si>
    <t>Cantidad de km de red  supervisados</t>
  </si>
  <si>
    <t>Supervisión de KM de red BT</t>
  </si>
  <si>
    <t>Esta actividad desarrolla la instalación de tendido en la baja tensión.</t>
  </si>
  <si>
    <t>Supervisión de Instalación de Transformador</t>
  </si>
  <si>
    <t>Esta actividad desarrolla la instalación de los centros de transformación, necesarios para poder brindar a los clientes  un voltaje adecuado para su uso.</t>
  </si>
  <si>
    <t>Cantidad de Transformadores  supervisados</t>
  </si>
  <si>
    <t>Supervisión de Instalación de Luminarias.</t>
  </si>
  <si>
    <t>Esta actividad desarrolla la instalación de los equipos de alumbrado público, la cual impacta de forma significativa la seguridad ciudadana.</t>
  </si>
  <si>
    <t>Cantidad de luminarias supervisadas</t>
  </si>
  <si>
    <t>Supervisión de Instalación de Macro Medición.</t>
  </si>
  <si>
    <t>Esta actividad desarrolla la instalación de equipos de medición en puntos en puntos de los proyectos  con la finalidad de monitorear de forma efectiva los niveles de pérdidas.</t>
  </si>
  <si>
    <t>Cantidad de macromediciones supervisadas</t>
  </si>
  <si>
    <t>Elaboración y entrega a BDI de Plano Asbuilt</t>
  </si>
  <si>
    <t>Esta actividad tiene la finalidad de mantener actualizada la base de datos de instalaciones.</t>
  </si>
  <si>
    <t>Cantidad de asbuilt ejecutados</t>
  </si>
  <si>
    <t>Chistopher Almonte</t>
  </si>
  <si>
    <t>Inducción en Actividades de Armado de estructuras, Tendido de Lineas, Montaje CT e Instalacion de Alumbrado Publico(AP)</t>
  </si>
  <si>
    <t>Estas actividades tiene como objeto dar a conocer y trazar las pautas para el correcto izado de postes, armado de estructura,tendidos de lineas, montaje CTs e instalacion de AP basado en las normas de instalaciones eléctricas y prescripciones de ingenieria.</t>
  </si>
  <si>
    <t xml:space="preserve">Cantidad  de inducciones ejecutada </t>
  </si>
  <si>
    <t>Listad o de Asistencia</t>
  </si>
  <si>
    <t>Recepción Técnica de los materiales.</t>
  </si>
  <si>
    <t>Esta actividad recopila la evaluación y ensayos de equipos y materiales basados en normas internacionales (IEEE, UL, ANSI, ASTM) a fin de garantizar la calidad de los mismos.</t>
  </si>
  <si>
    <t>Promedio de días mensual (Fecha de Respuesta - Fechas de Solicitud.)</t>
  </si>
  <si>
    <t>Inspecciones de calidad de obra y materiales instalados.</t>
  </si>
  <si>
    <t>Esta actividad desarrolla el control de calidad de la obra basado en el muestro, aplicando el uso del  Military Standard.</t>
  </si>
  <si>
    <t>Cantidad  de inspecciones de calidad ejecutada</t>
  </si>
  <si>
    <t>Informes mensuales de avance de proyectos.</t>
  </si>
  <si>
    <t>Esta actividad implica la emisión de informes de avances periódicos de los proyectos con la finalidad de monitorear y controlar el progreso de la ejecución de las obras.</t>
  </si>
  <si>
    <t>Sociabilización de Inspecciones de calidad de obra y materiales instalados.</t>
  </si>
  <si>
    <t>Con esta actividad se pretende mantener informados a contratistas y supervisores sobre las oportunidades de mejoras que se evidencian en la inspección de calidad de obras y materiales.</t>
  </si>
  <si>
    <t>Cantidad socializaciones ejecutadas</t>
  </si>
  <si>
    <t>Corres Electronicos</t>
  </si>
  <si>
    <t>Cubicaciones Mensuales</t>
  </si>
  <si>
    <t>Con esta actividad se realizan los pagos en plazos mensuales a los contratistas mediante la unidades constructivas aprobadas por los supervisores en el periodo de tiempo correspondientes.</t>
  </si>
  <si>
    <t>Cantidad de cubicaciones ejecutadas</t>
  </si>
  <si>
    <t>Cero accidentes con daños a personal que trabaja en obra de proyectos</t>
  </si>
  <si>
    <t>PROYECTOS FINANCIADOS Y DE EDENORTE</t>
  </si>
  <si>
    <t>Inspecciones de Calidad, Seguridad y Medioambiente</t>
  </si>
  <si>
    <t xml:space="preserve">Inspeccionar  las zonas y los trabajos en ejecución de los Proyectos, para asegurar el cumplimiento con los procedimientos operativos y las  normas de  seguridad y proteccion al medioambiente. </t>
  </si>
  <si>
    <t xml:space="preserve">Inspecciones Realizadas </t>
  </si>
  <si>
    <t>Formulario de inspección de: Brigada, Proceso, Calidad, impreso/digital</t>
  </si>
  <si>
    <t>Coordinación Calidad, Seguridad y Medioambiente</t>
  </si>
  <si>
    <t>Alberto Núñez Brito</t>
  </si>
  <si>
    <t xml:space="preserve">Charlas de cinco minutos </t>
  </si>
  <si>
    <t xml:space="preserve">Colaborar en  la realizacion y realizar charlas y video charlas de cinco minutos, para la toma de conciencia y prevencion de accidentes. </t>
  </si>
  <si>
    <t>Charlas realizadas</t>
  </si>
  <si>
    <t xml:space="preserve">Listado de asistencia a capacitación  y/o fotos </t>
  </si>
  <si>
    <t>Capacitaciones de Calidad, seguridad y medioambiente</t>
  </si>
  <si>
    <t>Realizar inducciones, entrenamientos especificos, en temas de Calidad, Seguridad y Medioambiente, para el personal Contratista y de Edenorte, Involucrado en los Proyectos, para la toma de conciencia y prevencion de accidentes</t>
  </si>
  <si>
    <t xml:space="preserve">No. Capacitaciones </t>
  </si>
  <si>
    <t xml:space="preserve">Inspecciones a almacenes </t>
  </si>
  <si>
    <t xml:space="preserve">Inspecciones de condiciones ambientales y de seguridad a Almacenes y Centros de acopio </t>
  </si>
  <si>
    <t xml:space="preserve">Inspeccines realizadas </t>
  </si>
  <si>
    <t>Formulario de inspección almacen  impreso/digital</t>
  </si>
  <si>
    <t xml:space="preserve">Garantizar la calidad y seguridad del suministro de energía electrica </t>
  </si>
  <si>
    <t xml:space="preserve">Informe de verificacion calidad técnica de obra </t>
  </si>
  <si>
    <t>Informe de resultados de los planes muestreos para  inspeccion por atributos de cada proyecto</t>
  </si>
  <si>
    <t>cantidad de Informes</t>
  </si>
  <si>
    <t xml:space="preserve">Reducir la contaminacion aplicando los lineamientos del PMAA al 100%  de los proyectos </t>
  </si>
  <si>
    <t xml:space="preserve">Pruebas de PCB a Transformadores </t>
  </si>
  <si>
    <t>Realizar Pruebas de PCB a todos los transformadores identificados como "En Proceso de determinación de PCB"</t>
  </si>
  <si>
    <t>Jornadas de prueba realizadas</t>
  </si>
  <si>
    <t xml:space="preserve">Formulario de registro de toma de muestra  y analisis de PCB firmado y sellado </t>
  </si>
  <si>
    <t>Pruebas de opacidad - emisiones y ruido</t>
  </si>
  <si>
    <t xml:space="preserve">Seguimiento, a  partir de los seis meses de la entrega de la certificación de pruebas de opacidad - emisiones y ruidos,  a la repeticion de las pruebas a los equipos que esten operando en el proyecto </t>
  </si>
  <si>
    <t xml:space="preserve">Certificado de pruebas de opacidad y ruidos entregado por el gestor autorizado que realiza las pruebas </t>
  </si>
  <si>
    <t>Evaluación Ambiental de Cierre</t>
  </si>
  <si>
    <t>Recorrido - Levantamiento por las áreas trabajadas y centros de acopio de los proyectos, para verificar impactos negativos ocasionados por la ejecución, gestionar la aplicación de los correctivos de lugar y luego generar el acta de cierre ambiental de los proyectos.</t>
  </si>
  <si>
    <t xml:space="preserve">Evaluaciones realizadas </t>
  </si>
  <si>
    <t xml:space="preserve">Ficha de cierre ambiental o informe de cierre ambiental </t>
  </si>
  <si>
    <t>Evaluación Ambiental Inicial</t>
  </si>
  <si>
    <t xml:space="preserve">Recorrido - Levantamiento por las zonas a ser intervenidas por los proyectos, para diagnosticar la situación actual, socializar con el contratista, a fin de aplicar consecuentemente el PMA en las zonas, para evitar impactos negativos ocasionados por la ejecucion del proyecto.  </t>
  </si>
  <si>
    <t xml:space="preserve">Ficha de evaluación  ambiental inicial o informe de evaluacion ambiental inicial </t>
  </si>
  <si>
    <t>Inspecciones a oficinas comerciales, subestaciones y estaciones de expendio de combustible</t>
  </si>
  <si>
    <t xml:space="preserve">Inspecciones de seguridad y medioambiente a oficinas comerciales, Subestaciones y estaciones de expendio de combustibles, para prevenir  derrames de hidrocarburos, Malezas, Lodos, Ruidos, Residuos, entre otros. </t>
  </si>
  <si>
    <t xml:space="preserve">Fromularios de inspeccion a almacen o instalaciones propia </t>
  </si>
  <si>
    <t>Lograr que las Reclamaciones por Alta Facturación en el área del proyecto sea menor o igual al 5% de la totalidad de los suministros normalizados</t>
  </si>
  <si>
    <t>Proyectos BM/BEI</t>
  </si>
  <si>
    <t xml:space="preserve">Socialización Puerta A Puerta para la Sensibilización </t>
  </si>
  <si>
    <t>Educar y concientizar a los moradores sobre la importancia de asumir la cultura de pago, del uso eficiente y seguro de la energía y cultura de pertenencia por el  servicio para su sostenibilidad en el tiempo.</t>
  </si>
  <si>
    <t xml:space="preserve">Cantidad de socializaciones ejecutada </t>
  </si>
  <si>
    <t>Planillas Llenas Con Información De  Las Visitas de Socialización Puerta A Puerta para la Sensibilización</t>
  </si>
  <si>
    <t>Gestión Social de Proyecto</t>
  </si>
  <si>
    <t>Luis Javier Guzmán Tejada</t>
  </si>
  <si>
    <t>Monitoreo Puntual Consumo Pre Facturación</t>
  </si>
  <si>
    <t xml:space="preserve">Dar seguimiento a comportamiento del consumo diario de los suministros posterior a la instalación de los medidores para prever que la facturación exceda la capacidad de pago de cada cliente. </t>
  </si>
  <si>
    <t>Cantidad  de monitoreos de consumo ejecutada</t>
  </si>
  <si>
    <t>Planillas Llenas Con Información De  Las Visitas Del Monitoreo Puntual Consumo Pre Facturación</t>
  </si>
  <si>
    <t>Gerencia Comercial y Reducción de Perdidas</t>
  </si>
  <si>
    <t>Lograr que todos los Clientes del proyecto no reincidan en mas de 2 cortes luego de normalizados en un periodo de 6 meses</t>
  </si>
  <si>
    <t>Reuniones y Asambleas Comunitarias</t>
  </si>
  <si>
    <t>Comunitarios integrados, participando activamente en las actividades sociales del proyecto, colaborando con dicha gestión y con actitud receptiva para el pago del servicio</t>
  </si>
  <si>
    <t>Cantidad de reuniones y asambleas realizadas</t>
  </si>
  <si>
    <t>Informes, Lista Asistencia, Imágenes</t>
  </si>
  <si>
    <t>Resoluciones Casos Específicos</t>
  </si>
  <si>
    <t xml:space="preserve">Aplicar  Acciones Sociales  Alineadas A La Operativa Técnica Para Facilitar Y Eficientizar El Proceso De Ejecución Del Proyecto. </t>
  </si>
  <si>
    <t>cantidad de informes elaborados</t>
  </si>
  <si>
    <t>Informes de Resolución de casos específicos trabajados</t>
  </si>
  <si>
    <t>Gerencia  de Ingeniería y Gerencia Comercial y Reducción de Perdidas</t>
  </si>
  <si>
    <t>Acompañamiento Social al proceso de Normalización</t>
  </si>
  <si>
    <t>Aplicar  Acciones Sociales  Alineadas A La Operativa Técnica Para Facilitar Y Eficientizar El Proceso De Ejecución Del Proyecto.</t>
  </si>
  <si>
    <t>cantidad de informes de acompanamiento elaborados</t>
  </si>
  <si>
    <t>Informe De Resultados</t>
  </si>
  <si>
    <t>Charlas y Talleres A Centros Educativos, Lideres, Comunidad</t>
  </si>
  <si>
    <t>Cantidad de charlas y talleres ejecutada</t>
  </si>
  <si>
    <t>Encuentros Puntuales con Líderes De Los Proyectos</t>
  </si>
  <si>
    <t>Cantidad de encuentros puntuales ejecutados</t>
  </si>
  <si>
    <t>Informes De Resultados De Las Visitas Realizadas</t>
  </si>
  <si>
    <t>Encuestas</t>
  </si>
  <si>
    <t>Cantidad de encuestas ejecutada.</t>
  </si>
  <si>
    <t>Cuestionarios De Encuesta Aplicados, Informe Y Difusión De Resultados</t>
  </si>
  <si>
    <t>Cargar descripción de programas y proyectos mensualmente, en el portal de transparencia</t>
  </si>
  <si>
    <t>Deivy Rodriguez</t>
  </si>
  <si>
    <t>Seguimiento al Fraude Eléctrico</t>
  </si>
  <si>
    <t>Atención a denuncias entregadas a legal en plazo</t>
  </si>
  <si>
    <t>Tiempo entrega de denuncia a Legal
Consiste en entregar el 100% las denuncias de fraudes eléctrico al área legal en el tiempo establecido (No mayor a 2 días)</t>
  </si>
  <si>
    <t>cantidad Medidores calibrados</t>
  </si>
  <si>
    <t>Sistemas Gestión de Fraude Eléctrico (GFE)</t>
  </si>
  <si>
    <t>Gerencia Técnica DRP</t>
  </si>
  <si>
    <t>José Manuel Martínez</t>
  </si>
  <si>
    <t>Campaña Normalización de Grandes Suministros</t>
  </si>
  <si>
    <t>Adecuación Anti-Fraude</t>
  </si>
  <si>
    <t>Realizar las acciones de blindaje para asegurar la correcta facturación y medición de los grandes suministros</t>
  </si>
  <si>
    <t>Adecuaciones realizadas</t>
  </si>
  <si>
    <t>O/S Tickets, sistema comercial</t>
  </si>
  <si>
    <t>Gerencia Grandes Suministros</t>
  </si>
  <si>
    <t>Juan Vladimir Lizardo</t>
  </si>
  <si>
    <t>Disciplina de Mercado Grandes Suministros</t>
  </si>
  <si>
    <t xml:space="preserve">Atención de Verificaciones </t>
  </si>
  <si>
    <t>Atención de Verificaciones y/o Reclamaciones dentro del mes
Realizar todas las verificaciones requeridas por los departamentos comerciales generadas en el sistema comercial dentro del plazo de las O/S</t>
  </si>
  <si>
    <t>% Verificaciones realizadas</t>
  </si>
  <si>
    <t xml:space="preserve">Porcentaje Instalaciones Nuevas Grandes Suministro </t>
  </si>
  <si>
    <t>Realizar todas las instalaciones requeridas de los grandes suministros dentro del plazo de las O/S</t>
  </si>
  <si>
    <t>% Instalaciones realizadas</t>
  </si>
  <si>
    <t>Sistema comercial</t>
  </si>
  <si>
    <t>Resolución O/S Tomas de Lecturas Industriales</t>
  </si>
  <si>
    <t>Realizar en plazo de 3 días,todas las tomas de lecturas generadas en el sistema comercial</t>
  </si>
  <si>
    <t>% Lecturas realizadas en plazo</t>
  </si>
  <si>
    <t>Georrefernciacion y Actualización de Entidades Eléctricas</t>
  </si>
  <si>
    <t>Atención Solicitudes Saneamientos  por polígonos</t>
  </si>
  <si>
    <t>Levantamiento y Actualización de Fincas y Suministros
Esta actividad consiste en el saneamiento de los suministros y fincas en terreno y en los sistemas, y a su vez la georreferenciación de estos</t>
  </si>
  <si>
    <t>% Polígonos saneados</t>
  </si>
  <si>
    <t>sistema de información Geográficas MDSIG</t>
  </si>
  <si>
    <t>Levantamiento y la Actualización en sistema de AP</t>
  </si>
  <si>
    <t>Esta actividad consiste en el levantamiento de las  luminarias en terreno por municipio y su actualiación en la base de datos BDI Pérdidas</t>
  </si>
  <si>
    <t>Municipios levantados y actualizados</t>
  </si>
  <si>
    <t>Atención Solicitudes comerciales</t>
  </si>
  <si>
    <t>Esta actividad consiste en la atención en plazo de las solicitudes de creación de fincas, creación y validación de suministros, para ser contratados por la DC, dicho plazo sera de 1 hora para los primeros 6 meses (Enero-Junio), a partir de Julio se aplicara una mejora de -5 minutos c/mes, proyentando cerrar el año con un tiempo medio de 30 minutos.</t>
  </si>
  <si>
    <t>% Atención Solicitudes en plazo</t>
  </si>
  <si>
    <t>Sistemas de solicitudes Comerciales</t>
  </si>
  <si>
    <t>Resolución de requerimiento para mantenimiento de Grandes Suministros</t>
  </si>
  <si>
    <t>Realizar todos los mantenimiento correctivos y preventivos para asegurar la correcta medición y facturación de los grandes suministros</t>
  </si>
  <si>
    <t>% Mantenientos realizados</t>
  </si>
  <si>
    <t>Instalación Macromedición MT</t>
  </si>
  <si>
    <t>Atención a Requerimientos de medición con Pinzas MT</t>
  </si>
  <si>
    <t>Realizar las mediciones requeridas en plazo (no mayor a 9 dias laborables)</t>
  </si>
  <si>
    <t>% mediciones realizadas en plazos</t>
  </si>
  <si>
    <t>Porcentaje Instalaciones Macromedición</t>
  </si>
  <si>
    <t>Realizar las instalaciones para las macromediciones solicitadas dentro del mes</t>
  </si>
  <si>
    <t>% Macromediciones instaladas</t>
  </si>
  <si>
    <t>Correos electrónicos, Sistema comercial</t>
  </si>
  <si>
    <t xml:space="preserve">Estandarización de las Instalaciones </t>
  </si>
  <si>
    <t>Inspección de las instalaciones de medición, estén acorde al marco normativo</t>
  </si>
  <si>
    <t>Inspeccionar la calidad de las instalaciones en clientes regulares y grandes suministros</t>
  </si>
  <si>
    <t>Realización de inspecciones mediante muestreo aleatorio simple representativo de la población para medir el cumplimiento de los estandares establecidos en la norma de instalación para Suministros regulares e Industriales</t>
  </si>
  <si>
    <t>Inspeciones de calidad realizadas</t>
  </si>
  <si>
    <t>Informes enviados y socializados con las areas involucradas/Correo</t>
  </si>
  <si>
    <t>Control de Calidad DRP</t>
  </si>
  <si>
    <t>Félix Jiménez</t>
  </si>
  <si>
    <t>Inspección en las instalaciones de los nuevos servicios para incrementar los estándares de calidad</t>
  </si>
  <si>
    <t xml:space="preserve">Inspeccionar la calidad de las instalaciones en nuevos clientes regulares </t>
  </si>
  <si>
    <t>Optimización Calidad Materiales y Procesos</t>
  </si>
  <si>
    <t>Actualizar y mejorar las especificaciones técnicas en base a normas de rigor</t>
  </si>
  <si>
    <t>Revisión y actualización de las características técnicas de las principales familias de materiales de inversión en función de las normas de rigor</t>
  </si>
  <si>
    <t>% Fichas Actualizadas</t>
  </si>
  <si>
    <t>Cantidad de PDG actualizadas enviadas a Planificación</t>
  </si>
  <si>
    <t>Actualizar las Unidades Constructivas de la DRP para adaptarlas a las necesidades del terrreno</t>
  </si>
  <si>
    <t xml:space="preserve"> Incorporación, Eliminación o sustitución de materiales que conforman las UUCC de la DRP, acorde a las nuevas actualizaciones de materieles disponibles y en desarrollo.</t>
  </si>
  <si>
    <t>% UUCC Actualizadas</t>
  </si>
  <si>
    <t>Cantidad de UUCC actualizadas presentadas a la DRP y/o enviadas a Planificación</t>
  </si>
  <si>
    <t>Implementación de nuevas soluciones sobre pruebas de nuevas opciones de materiales</t>
  </si>
  <si>
    <t>Investigación y desarrollo de materiales que mitiguen los riesgos de ocurrencia de fraudes y/o optimicen las instalaciones en general</t>
  </si>
  <si>
    <t>% implementación</t>
  </si>
  <si>
    <t xml:space="preserve">Informe en detalles de las innovaciones, mejoras e implementaciones </t>
  </si>
  <si>
    <t>Aseguramiento Calidad Materiales BEI</t>
  </si>
  <si>
    <t>Atención de las solicitudes de evaluación de fichas, muestras y lotes de los  proyectos de la Cartera BEI</t>
  </si>
  <si>
    <t>Validación de las Fichas Técnicas de los Proyectos del BEI</t>
  </si>
  <si>
    <t>Consiste en validar las fichas técnicas de los proyectos a ser ejecutados por BEI con la finalidad de que cumplan con las especificaciones técnicas destablecidas para ese proceso dentro del plazo.</t>
  </si>
  <si>
    <t>Porcentaje de Fichas Técnicas Validadas evaluadas dentro del plazo.</t>
  </si>
  <si>
    <t>Evaluación de las  Muestras de Materiales de los Proyectos del BEI</t>
  </si>
  <si>
    <t>Porcentaje de Muestras evaluadas dentro del plazo.</t>
  </si>
  <si>
    <t>Evaluación de los lotes de de los Proyectos del BEI</t>
  </si>
  <si>
    <t>Porcentaje de Lotes evaluados dentro del plazo.</t>
  </si>
  <si>
    <t>Eficientización Evaluación de Proyectos de Inversión</t>
  </si>
  <si>
    <t>Atender las solicitudes de evaluación de factibilidad técnica-económica de los proyectos de inversión.</t>
  </si>
  <si>
    <t>Atender las solicitudes de evaluación de factibilidad técnica y/o económica de zonas y/o polígonos que requieran proyectos de inversión para ejecuctarse con fondos Propios, AFR , de los Organismos Multilaterales de Inversión . El plazo de atención a las mismas no debe ser mayor a 12 días laborables.</t>
  </si>
  <si>
    <t>% Atención Soliditudes en plazos</t>
  </si>
  <si>
    <t>Cartera de proyectos evaluados en el 2020</t>
  </si>
  <si>
    <t>Gerencia de Analisis y Estudio de Reducción de Pérdidas</t>
  </si>
  <si>
    <t>Hilario Martínez</t>
  </si>
  <si>
    <t>Definir la cartera de proyectos de inversión para el  2021.</t>
  </si>
  <si>
    <t>Seleccionar los proyectos que serán propuestos para las inversiones 2021, estos debe estar priorizados de acuerdo a su rentabilidad.</t>
  </si>
  <si>
    <t>Entrega cartera de proyecto</t>
  </si>
  <si>
    <t>Cartera Proyectos de Inversión 2021</t>
  </si>
  <si>
    <t>Depurar Base de Datos de Proyectos de Inversión.</t>
  </si>
  <si>
    <t>Depurar la base de datos de proyectos de inversión eliminando los proyectos que están solapados y/o duplicados en diferentes carteras de inversión.</t>
  </si>
  <si>
    <t>% Base datos depurada</t>
  </si>
  <si>
    <t>Informe Depuración Base de Datos</t>
  </si>
  <si>
    <t>Proyecto de Pérdidas Administrativas</t>
  </si>
  <si>
    <t>Atender las solicitdudes Sectores (CHM/SGS, SGC)</t>
  </si>
  <si>
    <t>Atender las solicitudes realizadas por las áreas operativas, cuando estos tienen inconvenientes con algunas de estas plantaformas (CHM/SGS, SGC), el tiempo de anteción no de debe ser mayor a dos (2) días laborables.</t>
  </si>
  <si>
    <t>% soliciudes atendidas</t>
  </si>
  <si>
    <t>O/S Ticket</t>
  </si>
  <si>
    <t>Identificar y gestionar la normalización de los suministros con irregularidades en el Proceso Comercial.</t>
  </si>
  <si>
    <t>Consiste en la verificación de los datos de los procesos en el ciclo comercial con la finalidad de identificar y gestionar la normalización de los suministros con irregularidades que afectan la facturación y, por ende, las pérdidas de energía de la empresa.</t>
  </si>
  <si>
    <t>% suministros irregulares gestionados</t>
  </si>
  <si>
    <t>Informe Mensual de Pérdidas Administrativas</t>
  </si>
  <si>
    <t>Optimización de Procesos GAERP</t>
  </si>
  <si>
    <t>Migración de data a servidores más seguros y confiables</t>
  </si>
  <si>
    <t>Levantar datos y aplicaciones para migrar
Consiste en el levantamiento e identificación de los datos y las aplicaciones que necesitan ser migradas a un ambiente mas seguro y confiable.</t>
  </si>
  <si>
    <t>Porciento de avance de implementación</t>
  </si>
  <si>
    <t>Redefinir los procesos claves</t>
  </si>
  <si>
    <t>Redefinir de procesos clave
Consiste en identificar y asegurar el buen funcionamiento de los procesos claves de la GAERP</t>
  </si>
  <si>
    <t>Mejora del balance Totalizadores</t>
  </si>
  <si>
    <t>Revisar de forma integral el balance de totalizadores actual.</t>
  </si>
  <si>
    <t>Consiste en levantar, diseñar y aplicar una mejora integral al proceso del balance de totalizadores</t>
  </si>
  <si>
    <t>Diseñar del balance 1.5 de Totalizadores</t>
  </si>
  <si>
    <t>Porciento de diseños realizado</t>
  </si>
  <si>
    <t>Implementación de mejora balance de energía de toltalizadores</t>
  </si>
  <si>
    <t>Colocar en productivo las mejoras identificadas del balance de energía</t>
  </si>
  <si>
    <t>Eficiencia  de la Telemedición</t>
  </si>
  <si>
    <t>Habilitación de Zonas Telemedidas</t>
  </si>
  <si>
    <t>Consiste en ampliar las zonas telemedidas mediante la instalación de equipos que permiten la comunicación de los medidores telemedidos</t>
  </si>
  <si>
    <t>Zonas habilitadas</t>
  </si>
  <si>
    <t>Gerencia de Medición</t>
  </si>
  <si>
    <t>Carlos Amilcar Gómez</t>
  </si>
  <si>
    <t>GERENCIA DE SUBESTACIONES Y SECTORES DE DRP</t>
  </si>
  <si>
    <t>Detectar anomalías en suministros telemedidos</t>
  </si>
  <si>
    <t>Monitorear el consumo registrado de los suministros telemedidos para detectar anomalías en los mismos</t>
  </si>
  <si>
    <t>% anomalías detectadas</t>
  </si>
  <si>
    <t>Sistemas de información GAERP</t>
  </si>
  <si>
    <t>Detectar a tiempo las anomalías en suministros telemedidos</t>
  </si>
  <si>
    <t>Días de detección</t>
  </si>
  <si>
    <t>Días</t>
  </si>
  <si>
    <t>Sistemas de información GM</t>
  </si>
  <si>
    <t>Incrementar la disponibilidad de comunicación telemedición</t>
  </si>
  <si>
    <t>Incrementar la disponibilidad de comunicación telemedición proceso Facturación industrial</t>
  </si>
  <si>
    <t>Gestionar que los medidores telemedidos instalados en Open tengan la información de telemedición disponible para explotarla</t>
  </si>
  <si>
    <t>% Incremento alcanzado</t>
  </si>
  <si>
    <t>Incrementar la disponibilidad de comunicación telemedición proceso Facturación Regular</t>
  </si>
  <si>
    <t>Incrementar la disponibilidad de comunicación telemedición Proceso de Balance de totalizadores</t>
  </si>
  <si>
    <t>Incrementar la disponibilidad de comunicación telemedición Proceso de Balance de Circuitos Macromediciones</t>
  </si>
  <si>
    <t>Calibración de equipos de medición</t>
  </si>
  <si>
    <t>Reacondicionar y comprobar que los equipos de medida estén en correcto estado y puedan ser utilizados en terreno</t>
  </si>
  <si>
    <t>Cantidad Medidores calibrados</t>
  </si>
  <si>
    <t>SAP y CHM</t>
  </si>
  <si>
    <t>Implementación de mejoras al sistema CHM para el laboratorio de medidores</t>
  </si>
  <si>
    <t>1. Implementación del módulo del INDOCAL
2. Implementar que otros  materiales serializados (modems, transformadores de corriente, módulos de medición) se manejen como los medidores y sellos.
3. Incluir en CHM el módulo de comunicación.
4. Crear la facilidad de sellado masivo de medidores en CHM</t>
  </si>
  <si>
    <t>Correo implementación</t>
  </si>
  <si>
    <t>Estandarización y Eficientización del proceso de Teleconsumo.</t>
  </si>
  <si>
    <t>Reporte de consumo de clientes telemedidos, para que los clientes puedan inscribirse y recibir su evolutivo de consumo.</t>
  </si>
  <si>
    <t>Implementación al desarrollo Ordenes de Servicio Faltantes en la automatización en sistema de telemedición.</t>
  </si>
  <si>
    <t>Agregar todas la ordenes que se puedan resolver mediante la data telemedidas sin necesidad de una visita a terreno tanto para clientes telecorte como clientes industriales.</t>
  </si>
  <si>
    <t>Implementación al desarrollo de automatización de corte, reconexión y tomas de lectura del sistema OTV</t>
  </si>
  <si>
    <t>Implementacion de los corte en el sistema OTV para medidores RF Telecortes.</t>
  </si>
  <si>
    <t>Mejora e Impemenracion del control, asignación y manejo de los sellos en laboratorio por CHM.</t>
  </si>
  <si>
    <t>Implementación de CHM que permita controlar los sellos en el laboratorio.</t>
  </si>
  <si>
    <t>Mejoras de Automatización el proceso de facturación de clientes Industriales.</t>
  </si>
  <si>
    <t>Contemplar un proceso donde las lecturas se consulten desde el contenedor de lecturas y se coloquen en el sistema comercial para cada ciclo de lectura</t>
  </si>
  <si>
    <t>Aplicacion Mobil para Operaciones y consulta de terreno para medidores telemedidos</t>
  </si>
  <si>
    <t>Desarrollar un aplicación que les permita a las brigadas autogestionarse con los sistema de telemedición. A maneras de consultas y pruebas de los medidores telemedidos.</t>
  </si>
  <si>
    <t>Implemtación de un sistema de Gestion de solicitudes a la Gerencia Medición</t>
  </si>
  <si>
    <t>Implementación de una herramienta de control de solicitudes que permita evaluar la eficiencia de las respuestas a las diversas solicitudes que le realizan a la gerencia de medición</t>
  </si>
  <si>
    <t>Asegurar que los ICAT facturados en estén hábiles para Operar</t>
  </si>
  <si>
    <t>Consiste en monitorear y gestionar que los ICAT instalados y facturados estén operando correctamente en terreno</t>
  </si>
  <si>
    <t>% ICAT Operatívos</t>
  </si>
  <si>
    <t>Reporte Sistema ICAT</t>
  </si>
  <si>
    <t>Gestión de Totalizadores Sector Santiago</t>
  </si>
  <si>
    <t>% Operatividad</t>
  </si>
  <si>
    <t>Consiste en mantener los Totalizadores Operativos de forma consistente.</t>
  </si>
  <si>
    <t>% Totalizadores Operativos</t>
  </si>
  <si>
    <t>Informes Sistemas</t>
  </si>
  <si>
    <t>Gerencia Sector Santiago</t>
  </si>
  <si>
    <t>Jefrey Diaz</t>
  </si>
  <si>
    <t>GAERP/ GM</t>
  </si>
  <si>
    <t>Gestión de Totalizadores Sector Puerto Plata</t>
  </si>
  <si>
    <t>Gerencia Sector Puerto Plata</t>
  </si>
  <si>
    <t>Ramón Filpo</t>
  </si>
  <si>
    <t>Gestión de Totalizadores Sector La Vega</t>
  </si>
  <si>
    <t>Gerencia Sector La Vega</t>
  </si>
  <si>
    <t>Guillermo Peralta</t>
  </si>
  <si>
    <t>Gestión de Totalizadores Sector San Francisco</t>
  </si>
  <si>
    <t>Gerencia Sector San Francisco</t>
  </si>
  <si>
    <t>Donis Tavera</t>
  </si>
  <si>
    <t>Gestión de Totalizadores Sector Mao</t>
  </si>
  <si>
    <t>Gerencia Sector Mao</t>
  </si>
  <si>
    <t>Edwin Marte</t>
  </si>
  <si>
    <t>Disciplina de Mercado Sector Santiago</t>
  </si>
  <si>
    <t>Porcentaje de Medición</t>
  </si>
  <si>
    <t>Consiste en incrementar de manera sostenible y oportuna la cantidad de clientes medidos</t>
  </si>
  <si>
    <t>% de Incremento de la medición</t>
  </si>
  <si>
    <t>Disciplina de Mercado Sector Puerto Plata</t>
  </si>
  <si>
    <t>Disciplina de Mercado Sector La Vega</t>
  </si>
  <si>
    <t>Disciplina de Mercado Sector San Francisco</t>
  </si>
  <si>
    <t>Disciplina de Mercado Sector Mao</t>
  </si>
  <si>
    <t>Resolución de Anomalías de Lectura</t>
  </si>
  <si>
    <t>Consiste en la resolución oportuna de las anomalías de lecturas que afectan el correcto registro de la energía consumida por los clientes</t>
  </si>
  <si>
    <t>% Resolución de anomalías</t>
  </si>
  <si>
    <t>GAERP</t>
  </si>
  <si>
    <t>Nro. casos relacionados a la integridad de colaboradores e instalaciones (Obj:0)</t>
  </si>
  <si>
    <t>Realizar labores de inteligencia para detectar fraudes, conexiones ilegales y maximizar los recorridos de las redes y subestaciones de todos los sectores.</t>
  </si>
  <si>
    <t>Supervisión de nuestros servicios de Inteligencia en colaboración con el servicio de Inteligencia del Ministerio de Defensa, Policía Nacional y la Dirección Nacional de Inteligencia (D.N.I.)
Servicio de inteligencia diurno y nocturno en las comunidades sensitivas donde existen mayor perdidas de energía.</t>
  </si>
  <si>
    <t>Porciento de resolucion de casos</t>
  </si>
  <si>
    <t>Coordinación de Investigaciones</t>
  </si>
  <si>
    <t>jose luis gonzales jorge</t>
  </si>
  <si>
    <t>Apoyo en todos los sectores a los operativos diurnos y nocturnos conjuntamente con la Dirección de Reducción de Pérdidas.</t>
  </si>
  <si>
    <t>% Apoyo de seguridad a operativos</t>
  </si>
  <si>
    <t xml:space="preserve">Coordinación de operaciones </t>
  </si>
  <si>
    <t>Anthony P. Acevedo Muñoz</t>
  </si>
  <si>
    <t>Recorridos de seguridad  para realizar el levantamiento de la vulneravilidad de las oficinas comerciales.</t>
  </si>
  <si>
    <t>Levantamiento de la vulneravilidad de las oficinas comerciales. 
Apoyo militar y vigilancias a todas las gerencias y direcciones en las actividades realizadas.</t>
  </si>
  <si>
    <t>Porciento de atencion</t>
  </si>
  <si>
    <t>Informes de recorrido y supervisión de seguridad</t>
  </si>
  <si>
    <t>Coordinación de Asuntos Internos</t>
  </si>
  <si>
    <t xml:space="preserve">Cristobal Cruz Diaz </t>
  </si>
  <si>
    <t>% Investigaciones de seguridad resueltas</t>
  </si>
  <si>
    <t>Realizar investigaciones para  contrarrestar las desviaciones de recursos o mal uso de los mismos, derivadas de  las acciones violatorias de normativas de carácter ético.</t>
  </si>
  <si>
    <t>Realizar entrevistas a los empleados y contratistas cuando es necesario, a fin de recabar las informaciones complementarias de las investigaciones, con la profesionalidad debida.</t>
  </si>
  <si>
    <t>Trabajos y operativos con los departamentos de Inteligencia del  Ministerio de Defensa, la P.N., D.N.I. y la Procuraduría eléctrica (PGASE), los caso de agresión a los colaboradores para agilizar el proceso legal.</t>
  </si>
  <si>
    <t>Coordinar con las diferentes autoridades apoyo en caso de agresión a los colaboradores para agilizar el proceso legal.</t>
  </si>
  <si>
    <t>% Apoyo de seguridad</t>
  </si>
  <si>
    <t>Acompanamiento a gestion social en las reuniones de las comunidades conflictivas para canalizar los casos y evitar revueltas sociales.</t>
  </si>
  <si>
    <t>porciento de acompanamiento</t>
  </si>
  <si>
    <t xml:space="preserve">Inspección de seguridad de todas las instalaciones de la empresa mediante el monitoreo con el sistema de video vigilancia CCTV </t>
  </si>
  <si>
    <t>Vigilancia de todas las instalaciones de la empresa mediante el monitoreo con el sistema de video vigilancia CCTV 
Mantener la seguridad mediante el sistema de video vigilancia CCTV</t>
  </si>
  <si>
    <t>Porciento de inspeccion</t>
  </si>
  <si>
    <t>Informes Monitoreo</t>
  </si>
  <si>
    <t xml:space="preserve">Coordinacion de segurida fisica </t>
  </si>
  <si>
    <t>Alejandro de la cruz Mateo</t>
  </si>
  <si>
    <t>Realizar el recorrido anual de seguridad 2020.</t>
  </si>
  <si>
    <t>supervision general por todas las instalaciones de edenorte.
Verificar la vulnerabilidad del servicios de nuestros suplidores y la calidad del servicio prestado.</t>
  </si>
  <si>
    <t>cantidad de recorridos</t>
  </si>
  <si>
    <t xml:space="preserve">Informe y Formularios </t>
  </si>
  <si>
    <t>Elaboración en tiempo de contratos solicitados</t>
  </si>
  <si>
    <t>1.-Realización contrato. 
2. Enviar correo area requirente. 
3.- Revision contratos
Formalización contratos en plazo
Ejecucion de los contratos de los contratos solicitados en un plazo de 10 dias laborables.</t>
  </si>
  <si>
    <t>Cantidad de días promedio contratos realizados</t>
  </si>
  <si>
    <t>Menos es más</t>
  </si>
  <si>
    <t xml:space="preserve">1.-Registro de solicitud contratos.                        
2.- Correos </t>
  </si>
  <si>
    <t xml:space="preserve">Contratos , Regulación y Opinión </t>
  </si>
  <si>
    <t xml:space="preserve">1. Kenia Gómez                    
2. Bileiny R. Taveras J          
3.  Natacha M. Wehbe S 
4. Lidia E. Núñez                               
5. Gabriela Cid                         </t>
  </si>
  <si>
    <t>Gestion de firma y leglización de contratos varios.</t>
  </si>
  <si>
    <t>1.Enviar correo Area requiriente
2.Convocar al notario para firma
Consiste en dar seguimiento a la captura de firmas para el contrato con la finalidad de legalizar el mismo (cliente o suplidores, administrados y notario).</t>
  </si>
  <si>
    <t>Gestion de firma y leglización de contrato AFR, Venta de Energía y Acuerdos.</t>
  </si>
  <si>
    <t>Cantidad de días promedio gestionado de firmas contratos realizados</t>
  </si>
  <si>
    <t>1- Archivo control de días.
2- Correos</t>
  </si>
  <si>
    <t>Informe de actividades realizadas mensualmente en la gerencia de Contratos.</t>
  </si>
  <si>
    <t>Informe realizado</t>
  </si>
  <si>
    <t>Informe realizado.</t>
  </si>
  <si>
    <t>Indexación de contratos al On Base</t>
  </si>
  <si>
    <t xml:space="preserve">Carga de contratos al sistema On Base  en un plazo de 7 días laborables.  
1.- Indexación y registro de los contratos suscritos por la empresa.                                                                         </t>
  </si>
  <si>
    <t>Cantidad de días promedio contratos indexados</t>
  </si>
  <si>
    <t xml:space="preserve">1.-Registro contratos OnBase.                                 2.- Correos </t>
  </si>
  <si>
    <t xml:space="preserve">1.-Kenia Gómez                    
2.- Bileiny R. Taveras J   
3.  Natacha M. Wehbe S                                                    
                          </t>
  </si>
  <si>
    <t xml:space="preserve">Notificaciones y respuestas a consultas en un plazo de 5 días laborables.  </t>
  </si>
  <si>
    <t xml:space="preserve">
1.-Levantamiento de la información
1.-Supervisión del levantamiento de la base de datos.                                                                                           2.- Notificación de la llegada del término de los contratos.               </t>
  </si>
  <si>
    <t>Cantidad de días promedio solicitudes atendidas</t>
  </si>
  <si>
    <t xml:space="preserve">1.- Correos 
1.-Sistema OnBase.                      2.- Correos </t>
  </si>
  <si>
    <t xml:space="preserve">1.-Kenia Gómez                    
2.- Bileiny R. Taveras J         
 3.  Natacha M. Wehbe S  
4.- Lidia E. Núñez 
5.- Lidia E. Núñez /Kenia Gómez           
 6. Gabriela Cid                          </t>
  </si>
  <si>
    <t>Porcentaje de consultas complejas atendidas en el plazo acordado</t>
  </si>
  <si>
    <t>Solicitudes legales de tipo complejas que ameritan una atención fuera de lo habitual</t>
  </si>
  <si>
    <t>Porcentaje de solicitude atendidas</t>
  </si>
  <si>
    <t>Notificación de la llegada del término de los contratos</t>
  </si>
  <si>
    <t xml:space="preserve">1.-Enviar correo a las areas el último día de cada mes. 
Consiste en comunicar a las areas la llegada del termino de los contratos, el cual se comunica via correo electronico con dos meses de anticipacion al vencimiento.   </t>
  </si>
  <si>
    <t>Porcentaje de remisión en plazo</t>
  </si>
  <si>
    <t xml:space="preserve">1.-Kenia Gómez                     
2.- Lidia E. Núñez                  </t>
  </si>
  <si>
    <t>Atención Procesos compras</t>
  </si>
  <si>
    <t xml:space="preserve">Asistencia a los procesos de compras en un plazo de 6 días laborables.  
1.-Asistencia a procesos de compras.
2.- Realización informe evaluación credenciales.                        
3. Evaluación pliegos.                                                           
4.-soporte jurídico procesos compras.                                                                                             </t>
  </si>
  <si>
    <t>Cantidad de días promedio atención procesos de compra</t>
  </si>
  <si>
    <t xml:space="preserve">1.-Correos                             
2. Informe            
3. Resolución </t>
  </si>
  <si>
    <t>Recursos administrativos (impugnación y recursos gerarquicos)</t>
  </si>
  <si>
    <t>Casos solicitados para proceder con la defensa a Edenorte, impugnación.</t>
  </si>
  <si>
    <t>% casos impugnados en el mes</t>
  </si>
  <si>
    <t>Controlar los asuntos juridicos surgidos de las actividades de la empresa dentro de su ambito de actuacion</t>
  </si>
  <si>
    <t>Apoyo Demandas Interpuestas en coordinacion Encargado de Litigios. Representa a la empresa en los tribunales y organizmos publicos o privados en su ambito de actuacion
Ofrece asistencia Tecnica Juridica a la Gerencia del sector en todos los aspectos de indole legal</t>
  </si>
  <si>
    <t xml:space="preserve">% Asistencia Demandas Interpuestas en caso necesario </t>
  </si>
  <si>
    <t xml:space="preserve">Abogados Sectores,Coordiandor Legal </t>
  </si>
  <si>
    <t>Flor Maria Liriano, Jose Ivan Pena (Stgo.) Ileana Alt. Reyes (San Fco.) Reyita Mercedes Rguez. (Mao) Vilmania Velez (Puerto Plata) Yanet Nazario Despradel.(La Vega)</t>
  </si>
  <si>
    <t>Realizar Gestion de Cobros  de la Cartera de Clientes  enviadas por los direfentes sectores y Dpto. de Cobranza</t>
  </si>
  <si>
    <t>Realizar acuerdos de pagos a clientes que se encuentren en el Dpto. Legal  Realizar Pagare Notarial. Intimacion de pagos. Demanda en Cobro de pesos Sguimiento al pago de las actas de recuperacion. (Penal)
Analisis de los casos referidos para la gestion de cobros.                  
Visitas a los clientes.              
Realizar llamadas a los clientes.Envio comunicacion a los mismos.Procedimientos de demanda            </t>
  </si>
  <si>
    <t>Flor Maria Liriano, Jose Ivan Pena (Stgo.) Ileana Alt. Reyes (San Fco.) Reyita Mercedes Rguez. (Mao)                         Vilmania Velez (Puerto Plata) Yanet Nazario Despradel.(La Vega)</t>
  </si>
  <si>
    <t>Asistencia a casos penales solictados por la Gerencia de Fraude.</t>
  </si>
  <si>
    <t>Resolución o acompañamiento de casos solicitados por la Gerencia de Fraude.</t>
  </si>
  <si>
    <t xml:space="preserve">% Asistencia Demandas casos Servicios Jurídicos </t>
  </si>
  <si>
    <t>Bethania Castro</t>
  </si>
  <si>
    <t>Realización de informe de cobros gestionados por los abogados de los sectores.</t>
  </si>
  <si>
    <t>Información sobre el monto cobrado de la cartera de clientes a gestionar el cobro, por acuerdo realizados por los abogados de los sectores.</t>
  </si>
  <si>
    <t>Cantidad de infomes</t>
  </si>
  <si>
    <t>Reducción de pérdidas mediante la gestión legal - Depósito Denuncias</t>
  </si>
  <si>
    <t>Sometimiento de denuncias</t>
  </si>
  <si>
    <t>Aportar 100% a las reducción de pérdida mediante la gestión legal, es decir, con el sometimiento (denuncias) ante los órganos judiciales de los usuarios que incurran en infracciones que puede ser calificadas como delitos penales tales como fraudes eléctricos y atentando contra el sistema eléctrico nacional, esto cuando cumplan con los requerimientos necesarios  y contengan el informe técnico. Esto dentro del plazo de 2 dias</t>
  </si>
  <si>
    <t>Tiempo depósito denuncias</t>
  </si>
  <si>
    <t>Informes Mensuales</t>
  </si>
  <si>
    <t>Gerencia de Asuntos Penales</t>
  </si>
  <si>
    <t>Francisca del Carmen Reynoso</t>
  </si>
  <si>
    <t>Gestión efectiva de las denuncias</t>
  </si>
  <si>
    <t>Presentacion de las denuncias dentro de un plazo maximo de dos dias dentro del mes correspondiente, contados a partir de la recepcion de las informaciones pertinentes sobre el ilicito penal</t>
  </si>
  <si>
    <t>Porcentaje denuncias resueltas efectivamente</t>
  </si>
  <si>
    <t>Correo de remision de las informaciones para la denuncia y hoja de remision de las denuncias a PGASE</t>
  </si>
  <si>
    <t>Elaboración de querellas y Presentación de Acusaciones</t>
  </si>
  <si>
    <t>Elaboración de las querellas  una vez recibidas las documentaciones  y gestionar la presentación del 100% de las acusaciones por parte del ministerio público.</t>
  </si>
  <si>
    <t>Tiempo elaboración de querellas</t>
  </si>
  <si>
    <t xml:space="preserve">Informes Mensuales, Hoja de recepción de la documentacion que servirá como soporte de las querellas y hoja de depósito de las mismas en PGASE o en la Fiscalia ordinaria </t>
  </si>
  <si>
    <t>Asistencia a audiencias</t>
  </si>
  <si>
    <t>Asistiremos a las audiencias de fraudes eléctricos en los sectores correspondientes.</t>
  </si>
  <si>
    <t xml:space="preserve">% Asistencia Audiencias </t>
  </si>
  <si>
    <t>Conciliaciones PGASE</t>
  </si>
  <si>
    <t>Recuperación, a través de las acciones efectuadas en la Procuraduría General Adjunta para el Sistema Eléctrico, PGASE y la gerencia de asuntos penales el 50%  del monto total de las tasaciones validadas (Gestionar citaciones y comparecencias de las partes del proceso).</t>
  </si>
  <si>
    <t xml:space="preserve">% Monto Tasaciones Recuperado </t>
  </si>
  <si>
    <t>Cumplimiento de los plazos de Gestión Internas para el apoderamiento de demandas a las oficinas externas.</t>
  </si>
  <si>
    <t>Analisis de las demandas recibidas desde cualquier punto del país y posterior emisión a los abogados externos. Además se realiza  con la finalidad de identificar las pruebas requeridas para su recopilación.</t>
  </si>
  <si>
    <t>Tiempo de análisis interno de las demandas recibidas</t>
  </si>
  <si>
    <t>Correos, archivo control fechas</t>
  </si>
  <si>
    <t>Gerencia de Litigios</t>
  </si>
  <si>
    <t>Gladys Ventura
Indhira Báez
Katherine Valdez
Sara Burgos</t>
  </si>
  <si>
    <t>Cumplimiento de los plazos para la recepción del apoderamiento de las demandas.</t>
  </si>
  <si>
    <t>Gestionar la retroalimentación a tiempo de los abogados externos mediante la confirmación del apoderamiento formal de la demanda.</t>
  </si>
  <si>
    <t>Tiempo de recepción de apoderamientos de las demandas</t>
  </si>
  <si>
    <t>Gestión de pruebas de las demandas recibidas.</t>
  </si>
  <si>
    <t xml:space="preserve">Gestionar internamnete con el departamento correspondiente las pruebas para los casos de demandas recibidos </t>
  </si>
  <si>
    <t>Porcentaje de pruebas solicitadas</t>
  </si>
  <si>
    <t>Reporte de provisión de sentencias para Contabilidad.</t>
  </si>
  <si>
    <t>Reporte de notificación mensual de los aprovicionamientos realizados para pagos de sentencias.</t>
  </si>
  <si>
    <t>Cantidad de reportes emitidos</t>
  </si>
  <si>
    <t>Cumplimiento plazos remisión de cesiones de crédito.</t>
  </si>
  <si>
    <t>Analisis y gestión de los casos recibidos en Litigios para su posterior notificación al área Financiera</t>
  </si>
  <si>
    <t xml:space="preserve">Tiempo emisión </t>
  </si>
  <si>
    <t>Horas</t>
  </si>
  <si>
    <t>Cumplimiento de plazos remisión de embargos u oposiciones a clientes o suplidores</t>
  </si>
  <si>
    <t>Analisis de la oposición notificada para determinación del cliente, suplidor o entidad financiera afectada y su posterior puesta en conocimiento al área de Finanzas</t>
  </si>
  <si>
    <t>Tiempo emisión embargos</t>
  </si>
  <si>
    <t>Cumplimiento de plazos remisión de embargos u oposiciones contra Edenorte.</t>
  </si>
  <si>
    <t xml:space="preserve">Analisis del embargo recibido para posterior puesta en conocimiento de los clientes o entidades financieras con indisposición de pago a EDENORTE </t>
  </si>
  <si>
    <t>RESULTADOS  MENSUAL</t>
  </si>
  <si>
    <t>Modernizacion Plataforma DataDomain</t>
  </si>
  <si>
    <t>Sustituir equipo DataDomain por equipos modernos y de mayor capacidad</t>
  </si>
  <si>
    <t>Adquirir  equipos modernos  para backups en disco que remplacen los datadomain existentes.</t>
  </si>
  <si>
    <t>a) Crear SolPed de equipos nuevos. b) Instalar equipos en el CPD</t>
  </si>
  <si>
    <t>Porciento de Avance</t>
  </si>
  <si>
    <t>Fotos, Correo Electronico</t>
  </si>
  <si>
    <t>Infraestructura</t>
  </si>
  <si>
    <t>Luduing Rodriguez</t>
  </si>
  <si>
    <t>Implementacion de los equipos</t>
  </si>
  <si>
    <t>Configurar los nuevos equipos y adecuarlos para que exista una replicación entre ambos y también que exista replicación hacia un DataDomain ubicado en CDEEE Santo Domingo.
c) Configurar los Backups hacia Datadomain principal
d) Configurar equipo secundario en oficina de otra localidad
e) Configurar replicación desde DD principal hacia DD secundario
f) Configurar replicación desde DD secundario hacia CDEEE</t>
  </si>
  <si>
    <t>Rodolfo / Hilcías / Luduing</t>
  </si>
  <si>
    <t>Ampliación Plataforma Virtualización</t>
  </si>
  <si>
    <t>Agregar dos (2) nodos a Nutanix2</t>
  </si>
  <si>
    <t>a) Crear SolPed de equipos nuevos
b) Instalar equipos en CPD
Adquirir 2 nodos adicionales para ampliar capacidad Nutanix</t>
  </si>
  <si>
    <t>Pantallas Consola</t>
  </si>
  <si>
    <t>Luduing Rodríguez / Hilcías</t>
  </si>
  <si>
    <t>Adquirir , implementar y Migrar tecnología VxRail para remplazar equipos viejos</t>
  </si>
  <si>
    <t>Adquirir VxRail que sustituya Blades y Nutanix1</t>
  </si>
  <si>
    <t>a) Crear SolPed de equipos nuevos
b) Instalar equipos en CPD</t>
  </si>
  <si>
    <t>c) Migrar servidores virtuales desde Blades</t>
  </si>
  <si>
    <t>Migrar todo desde Blades hacia VxRail</t>
  </si>
  <si>
    <t>Cantidad de Servidores Migrados</t>
  </si>
  <si>
    <t>José A. / Ryan / Ramón</t>
  </si>
  <si>
    <t>d) Migrar servidores virtuales desde Nutanix1</t>
  </si>
  <si>
    <t>Migrar todo desde Nutanix1 hacia VxRail</t>
  </si>
  <si>
    <t>Adquision e implementacion módulo ADAudit Plus de ManageEngine</t>
  </si>
  <si>
    <t>Agregar al ADManager el módulo de auditoría AD
a) Crear SolPed del software
b) Implementar el producto</t>
  </si>
  <si>
    <t>Luduing / José A.</t>
  </si>
  <si>
    <t>Adquision e Implementar software Auditoría Bases de Datos</t>
  </si>
  <si>
    <t>Implementar auditoría a las bases de datos de EDENORTE
a) Evaluar software disponibles en el mercado
b) Crear SolPed del software seleccionado
c) Implementar el software de auditoría BBDD</t>
  </si>
  <si>
    <t>100$</t>
  </si>
  <si>
    <t>Luduing / Rodolfo</t>
  </si>
  <si>
    <t>Implementar Software de monitoreo TI general</t>
  </si>
  <si>
    <t>Contar con monitoreo centralizado de todos los servicios TI
a) Evaluar software disponibles en el mercado
b) Crear SolPed del software seleccionado
c) Implementar el software de monitoreo TI general</t>
  </si>
  <si>
    <t>Luduing / José A. / Rodolfo</t>
  </si>
  <si>
    <t>Incrementar recursos en servidores Oracle SPARC</t>
  </si>
  <si>
    <t>Incremento para los servidores Oracle SPARC T5-2
a) Crear SolPed para incremento de recursos hardware
b) Instalar los recursos adquiridos</t>
  </si>
  <si>
    <t>Asegurar que no se exceda el 80% de espacio consumido en cada Almacenamiento</t>
  </si>
  <si>
    <t>Medir el consumo de cada Almacenamiento para mantenerlo dentro de un máximo de 80%
Verificar mensualmente cada Almacenamiento (SAN) y controlar el consumo máximo</t>
  </si>
  <si>
    <t>Porciento de ejecucion</t>
  </si>
  <si>
    <t>Actualizaciones inventario de equipos CPD</t>
  </si>
  <si>
    <t>Mantener actualizado un inventario con todos los equipos en el CPD
a) Realizar revisión directa de equipos físicos en el CPD
b) Actualizar inventario de equipos físicos ya revisados
c) Extraer reporte de Vmware Vcenter con todos los equipos virtuales por HOST
d) Actualizar inventario de equipos virtuales obtenidos en el informe de Vcenter</t>
  </si>
  <si>
    <t>Cantidad de inventarios</t>
  </si>
  <si>
    <t>Hilcias / Rodolfo / Jose A.</t>
  </si>
  <si>
    <t>realizacion de Operativos para Actualizar / Parchar servidores, Sistemas Operativos y Aplicaciones</t>
  </si>
  <si>
    <t>Mantener los sistemas del CPD actualizados y seguros
a) Solicitar a Seguridad TI informes de vulnerabilidades
b) Revisar con fabricantes últimas actualizaciones y parches para equipos y Sistemas Operativos
c) Planificar y realizar las actualizaciones, respetando control de pruebas y horarios de Producción</t>
  </si>
  <si>
    <t>Cantidad de Operativos</t>
  </si>
  <si>
    <t>Rodolfo / Jose A.</t>
  </si>
  <si>
    <t>mantener los Indicadores de Disponibilidad</t>
  </si>
  <si>
    <t>Medir la disponibilidad de los servicios en la infraestructura del CPD
a) Disponibilidad de Bases de datos
b) Disponibilidad de Servidores
c) Disponibilidad Plataformas de virtualización</t>
  </si>
  <si>
    <t>Porciento Alcanzado</t>
  </si>
  <si>
    <t>Informe, Nagios</t>
  </si>
  <si>
    <t>Actualización de plataforma Citrix</t>
  </si>
  <si>
    <t>Actualizar la plataforma Citrix a la versión más reciente
a) Crear SolPed
b) Contratar suplidor para hacer upgrade a nueva versión
c) Apoyar a suplidor contratado</t>
  </si>
  <si>
    <t>Actualizar Windows Server a 2016 o superior</t>
  </si>
  <si>
    <t>Mantener Sistemas Operativos en Soporte de fábrica
a) Inventariar servidores Windows Server anteriores a 2012
b) Actualizar servidores a versión 2016 o superior</t>
  </si>
  <si>
    <t>Migración CONTROL-M</t>
  </si>
  <si>
    <t>Llevar la plataforma Control-M a versión reciente y contar con alta disponibilidad de la plataforma en general
a) Crear SolPed para servicios profesionales
b) Contratar Suplidor
c) Apoyar a suplidor en la migración</t>
  </si>
  <si>
    <t>Optimizar uso de AZURE</t>
  </si>
  <si>
    <t>Extender los escenarios de uso que hacemos actualmente sobre la plataforma Azure | En Colaboracion con GERENCIA  SISTEMAS</t>
  </si>
  <si>
    <t>Luduing Rodriguez / José Armando</t>
  </si>
  <si>
    <t>Instalar nueva versión para EMC Unity 350F</t>
  </si>
  <si>
    <t>Llevar el sistema EMC Unity 350F a su versión más reciente 
a) Contactar suplidor
b) Coordinar fecha
c) Realizar actualización</t>
  </si>
  <si>
    <t>Rodolfo Ramos</t>
  </si>
  <si>
    <t>Actualizar a última versión de PRISM en Nutanix</t>
  </si>
  <si>
    <t>Llevar sistema PRISM a su versión más reciente
a) Contactar suplidor
b) Coordinar fecha
c) Realizar actualización</t>
  </si>
  <si>
    <t>P11-ACTIVIDAD TI : Estandarizar SO UNIX en Servidores EDN</t>
  </si>
  <si>
    <t>Estandarizar sistema operativo Unix/Linux</t>
  </si>
  <si>
    <t>Luduing / Rodolfo Ramos</t>
  </si>
  <si>
    <t>P15-COLABORACION TI : Migracion Oracle 10g y 11g</t>
  </si>
  <si>
    <t>Migrar las bases de datos Oracle hacia 12c</t>
  </si>
  <si>
    <t>Pantallas, Correos</t>
  </si>
  <si>
    <t>Desplegar los parches de Windows 10 vía MSCM</t>
  </si>
  <si>
    <t>Poder realizar parchado de clientes Windows 10 desde Configurations Manager</t>
  </si>
  <si>
    <t>Pantallas</t>
  </si>
  <si>
    <t>Automatizar desactivación de usuarios en red – AD Manager</t>
  </si>
  <si>
    <t>Configurar AD Manager para poder realizar desactivación de Active Directory desde Gestión Humana (u otra área asignada a ese fin)</t>
  </si>
  <si>
    <t>José Armando / Luduing</t>
  </si>
  <si>
    <t>Revisar y actualizar permisos de carpetas en Files Server</t>
  </si>
  <si>
    <t>Verificar con responsables de áreas los permisos de sus carpetas compartidas</t>
  </si>
  <si>
    <t xml:space="preserve">Infraestructura </t>
  </si>
  <si>
    <t>Luduing Rodríguez</t>
  </si>
  <si>
    <t>Migrar MS SQL Server 2008 o inferiores a versiones actuales</t>
  </si>
  <si>
    <t>Pasar todas las bases de datos SQL Server a versiones soportadas por Microsoft</t>
  </si>
  <si>
    <t>Correos, Inventario</t>
  </si>
  <si>
    <t>Trasladar a CPD servidores decentralizados</t>
  </si>
  <si>
    <t>Llevar al CPD los equipos (servidores, PC) que se encuentren en oficinas de las áreas
Inventariar servidores fuera del CPD (ayuda por parte de Seguridad TI)</t>
  </si>
  <si>
    <t>Luduing / Hilcías / Rodolfo</t>
  </si>
  <si>
    <t>ACTIVIDAD TI : Actualizacion Inventario de Softwares y Servidores</t>
  </si>
  <si>
    <t>Mantener actualizado el inventario de equipos, aplicaciones y servicios  | En Colaboracion con GERENCIA  INFRAEST.
Analisis y Requerimientos
Diseno Plan de Accion
Tareas a ejecutar(descripcion, fechas, recursos)
Implementacion</t>
  </si>
  <si>
    <t>Correos Electronicos</t>
  </si>
  <si>
    <t>ACTIVIDAD TI : Migracion Software BD a Open Source</t>
  </si>
  <si>
    <t xml:space="preserve">Utilizar sistemas Open Source para acceder a BDD.  Uso de SQL Developer
Analisis y Requerimientos
Diseno Plan de Accion
Tareas a ejecutar(descripcion, fechas, recursos)
Implementacion </t>
  </si>
  <si>
    <t>ACTIVIDAD TI : Actualizacion PENTAHO</t>
  </si>
  <si>
    <t>Instalar última versión de Pentaho | En Colaboracion con GERENCIA  INFRAEST. Analisis y Requerimientos
Diseno Plan de Accion
Tareas a ejecutar(descripcion, fechas, recursos)
Implementacion</t>
  </si>
  <si>
    <t>ACTIVIDAD TI : Centralizacion Equipos Externos a TI en DataCenter</t>
  </si>
  <si>
    <t>Implementar e instalar en el data center todos los equipos (PC, servidores) y BDD que se encuentren fuera de TI.   Cantidad de equipos:  xx.  Cantidad de BDD:  xxx | En Colaboracion con GERENCIA  INFRAEST. y COORDINACION SEGUR. Analisis y Requerimientos
Diseno Plan de Accion
Tareas a ejecutar(descripcion, fechas, recursos)
Implementacion</t>
  </si>
  <si>
    <t>ACTIVIDAD TI : Implementacion PAYARA</t>
  </si>
  <si>
    <t>Migracion de Servidores Aplicación a PAYARA | En Colaboracion con GERENCIA  INFRAEST. Analisis y Requerimientos
Diseno Plan de Accion
Tareas a ejecutar(descripcion, fechas, recursos)
Implementacion</t>
  </si>
  <si>
    <t>ACTIVIDAD TI : Estandarizar SO UNIX en Servidores EDN</t>
  </si>
  <si>
    <t>Estandarizar sistema operativo Unix en servidores.  Cantidad de servidores:  xx.   Cantidad SO con Ubuntu:  xx.  Con Oracle lynux,  Con xxxxx.  | En Colaboracion con GERENCIA  INFRAEST. Analisis y Requerimientos
Diseno Plan de Accion
Tareas a ejecutar(descripcion, fechas, recursos)
Implementacion</t>
  </si>
  <si>
    <t>ACTIVIDAD TI : Desactivacion de Usuarios Sistemas EDN</t>
  </si>
  <si>
    <t>Automatizar desactivación de usuarios en sistemas de informacion | En Colaboracion con GERENCIA  INFRAEST. y COORDINACION SEGUR. Analisis y Requerimientos
Diseno Plan de Accion
Tareas a ejecutar(descripcion, fechas, recursos)
Implementacion</t>
  </si>
  <si>
    <t>P12-ACTIVIDAD TI : Desactivacion de Usuarios en Sistemas CORE</t>
  </si>
  <si>
    <t>Automatizar desactivación de usuarios en sistemas OPEN (SGC, SGS, SGS)  | En Colaboracion con GERENCIA  INFRAEST. y COORDINACION SEGUR. Analisis y Requerimientos
Diseno Plan de Accion
Tareas a ejecutar(descripcion, fechas, recursos)
Implementacion</t>
  </si>
  <si>
    <t>ACTIVIDAD TI : Automatizazion Desactivacion Usuarios De Red</t>
  </si>
  <si>
    <t>Automatizar desactivación de usuarios en red – active directory  | En Colaboracion con GERENCIA  INFRAEST. y COORDINACION SEGUR. Analisis y Requerimientos
Diseno Plan de Accion
Tareas a ejecutar(descripcion, fechas, recursos)
Implementacion</t>
  </si>
  <si>
    <t>ACTIVIDAD TI : Migracion Servidores SQL SERVER 2008</t>
  </si>
  <si>
    <t>Sustituir MS-SQL Server 2008 y xxxx.  Especificar los sistemas o aplicaciones.  | En Colaboracion con GERENCIA  INFRAEST. Analisis y Requerimientos
Diseno Plan de Accion
Tareas a ejecutar(descripcion, fechas, recursos)
Implementacion</t>
  </si>
  <si>
    <t>S-07 Puntos encontrado en Auditoria 2019</t>
  </si>
  <si>
    <t>Trabajar en la corrección de las vulnerabilidades arrojadas por la auditoría presentadas a TI en el 2019. Puntos encontrado en Auditoria 2019</t>
  </si>
  <si>
    <t>% Cantidad de puntos en auditoria Vs Cantidad de puntos respondidos</t>
  </si>
  <si>
    <t>Respuesta de las auditorias en Teammate</t>
  </si>
  <si>
    <t>Seguridad</t>
  </si>
  <si>
    <t>Juanel Martinez | Johangel Baez | Danny Lopez | Manuel Bautista</t>
  </si>
  <si>
    <t>S-08 Puntos encontrado en Auditoria 2020</t>
  </si>
  <si>
    <t>Trabajar en la corrección de las vulnerabilidades arrojadas por la auditoría presentadas a TI en el 2020. Puntos encontrado en Auditoria 2020</t>
  </si>
  <si>
    <t>S-09 Auditar y corregir procesos de backup</t>
  </si>
  <si>
    <t xml:space="preserve">Trabajar en la corrección de las vulnerabilidades arrojadas por la auditoría. Puntos encontrado en Auditoria de backups </t>
  </si>
  <si>
    <t>Documento de respuesta de las auditorias</t>
  </si>
  <si>
    <t>S-11 Actualizacion de Firmas de virus</t>
  </si>
  <si>
    <t>Validar el total de agentes con base de firma no actualizada y compararla con el total de agente de Symantec End Point Protection instalados. Mantener Actualizado el universo de PC y servidores de la empreas con el agente de Symantec End Point Protection instalados</t>
  </si>
  <si>
    <t>% De cantidad de agentes End Point Protection instalados en PC's Vs cantidad de PC's en el inventario del Dell Kace</t>
  </si>
  <si>
    <t>Dashboard de la consola del antivirus</t>
  </si>
  <si>
    <t>S-12 Optimizacion recursos de Kace</t>
  </si>
  <si>
    <t>Validar el total de Pc en inventario, compararla con el total de agente de Kace instalado instalados. Mantener Actualizado el universo de PC y servidores de la empreas con el agente Kace Instalado.</t>
  </si>
  <si>
    <t>% De cantidad de PC's en el inventario de Soporte Vs cantidad de agentes Dell Kace  instalados en PC's</t>
  </si>
  <si>
    <t>Dashboard de la consola del Dell Kace</t>
  </si>
  <si>
    <t>S-13 Restringir Accesos usuario Administrador</t>
  </si>
  <si>
    <t>Restringir para evitar acciones sobre la PC con el privilegio de  administrador por parte de usuarios sin el perfil autorizado. Restringir el acceso con el usuario administrador a todas las PC de la emrpesa a los usuarios que su funcion no lo requiera</t>
  </si>
  <si>
    <t xml:space="preserve">%De cantidad de PC con usuarios administrador Vs (Cantidad de Usuarios administrador en el KACE - cantidad de PC's con usuarios administrador autorizados) </t>
  </si>
  <si>
    <t>Reporte generado por Dell Kace</t>
  </si>
  <si>
    <t>S-14 Restringir Accesos USB</t>
  </si>
  <si>
    <t>S-15 Automatizar Formularios de solicitudes.</t>
  </si>
  <si>
    <t>Automatizar para tener un inventario y control claro de las solicitudes, control de cambios, creacion de servidores y bases de datos. Automatizar en una aplicacion web los formularios de solicitudes, control de cambios, creacion de servidores y bases de datos</t>
  </si>
  <si>
    <t>% de implementacino de aplicacion web</t>
  </si>
  <si>
    <t>Aplicacion web en produccion</t>
  </si>
  <si>
    <t>S-16 Encritar Data en Laptops</t>
  </si>
  <si>
    <t>Implementar el Symantec Encryption protection para controlar el acceso no autorizado al a informacino de la laptop. Restringir el acceso a los datos de la empresa por medio de la encripcion a usuarios no autorizados</t>
  </si>
  <si>
    <t>% de implementacino de proyecto</t>
  </si>
  <si>
    <t>Proyecto implementado</t>
  </si>
  <si>
    <t>S-17 Documentacion Area</t>
  </si>
  <si>
    <t>Realizar documentacion de los procedimientos para el personal de seguridad TI, de forma tal que si entrara un personal nuevo cuente con una guia de los procedimientos mas comunes y sirva de consula para los colaboradores actuales. Documentar los proceso de seguridad TI</t>
  </si>
  <si>
    <t>Cantidad de procesos documentados</t>
  </si>
  <si>
    <t>Disponibilidad de servicios de la Comunicación (repetidoras, enlaces de data, SSEE, Core, call center)</t>
  </si>
  <si>
    <t>Realizar cambios de Routers Oficinas tipo B, administrar ,estandarizar y actualizar tecnologías .No toman SSH,Puertos de red averiados , no aceptan protocolos de errutaminto dinamico OSPF.</t>
  </si>
  <si>
    <t>1.Realizar  levantamintos. 2. Iniciar proceso de compras . 3. Recepcion de equipos 4. Configurar 5. Instalar</t>
  </si>
  <si>
    <t xml:space="preserve">Realizar cambios de Routers en las oficinas de Villa Rivas , Tireo , Manzanillo,Partido, Juan López, Cabarete , Cabrera,La unión , La mata de Cotuí, El fáctor, Castillo, Juma , Piedra Blanca, Jima Bonao para los fines de administración   y estandarización de las oficinas  . </t>
  </si>
  <si>
    <t>Cantidad de Oficinas a Instalar</t>
  </si>
  <si>
    <t>Fotos,Correos.</t>
  </si>
  <si>
    <t>Comunicaciones</t>
  </si>
  <si>
    <t>Joan Manuel Estevez ,Jesus Rodriguez Capellan</t>
  </si>
  <si>
    <t>RD$ 1,120,000.00</t>
  </si>
  <si>
    <t>Proyecto Core 2019 -2020</t>
  </si>
  <si>
    <t>Verificar el diseño de la red   y  monitorear el funcionamiento del Core luego de la implementación</t>
  </si>
  <si>
    <t xml:space="preserve">1. Capacitar al personal, 2.Revisar configuración de implementación del Core.3. Verificar la conectividad de los equipos .4. Monitorear su funcionamiento. </t>
  </si>
  <si>
    <t>Concluir con la fase final del Proyecto Core, monitoreando el funcionamiento y capacitación del persoanal.</t>
  </si>
  <si>
    <t>Joan Manuel Estevez ,Redes Telematicas .</t>
  </si>
  <si>
    <t>Proyecto Centrales IP Office Oficinas Comerciales.</t>
  </si>
  <si>
    <t>Instalar IP Office en las Oficinas comerciales  homologación de la plataforma AVAYA.</t>
  </si>
  <si>
    <t>Oficinas:  Salcedo, Pimentel , Teneres ,Samana, Constanza, Bonao, Monte Cristi, Esperanza , Transportacion la Vega, Laguna Salada,1. Evaluar las Oficinas Tipo A con la  necesidad de centrales.2. Evaluar las Oficinas tipo B con la necesidad de centrales . 3.Verificar la cantidad de usuarios por oficinas4. Crear los usuarios y sus extensiones . 5. Instalar y configurar euipos IP Office.</t>
  </si>
  <si>
    <t xml:space="preserve">Continuar con la Implementación de las centrales IPOffice en las oficinas Comerciales </t>
  </si>
  <si>
    <t xml:space="preserve">Porciento de avance </t>
  </si>
  <si>
    <t>Correos, Informes</t>
  </si>
  <si>
    <t>Joa Manuel Estevez , Redes Telematicas</t>
  </si>
  <si>
    <t>RD$ 4,236,186.86</t>
  </si>
  <si>
    <t>Migrar Sip Trunking  hacia Avaya IPOffice con el  Objetivo de reducir puntos de falla, para no pasa por los Asterisk.</t>
  </si>
  <si>
    <t>1. Coordinar con Claro las migraciones Sip Trunking hacia  las centrales Avaya .2. Oficinas :Mao ADM , Moca Cien fuego ,Gurabo, Santiago, Bonao.Averias : San francisco, Salcedo,Puerto Plata, Monte cristi, Mao , Samana , Nagua,Bonao,Cotui, Dajabon, Santiago Rodriguez, La Vega, Jamao a solicitar.</t>
  </si>
  <si>
    <t>Migrar las Sip Trunking a las centrales IPOffice</t>
  </si>
  <si>
    <t>Cantidad de Sip Trunking</t>
  </si>
  <si>
    <t xml:space="preserve">Joan Manuel Estevez, Redes Telematicas </t>
  </si>
  <si>
    <t>Instalar sistema de monitoreo de enlaces</t>
  </si>
  <si>
    <t xml:space="preserve">1. Configurar los enlces de Oficinas Comerciales.Repetidoras ,subestaciones y camaras. 2. Visualizar en Pantalla de los enlaces.Configurar envios de alertas por correos . </t>
  </si>
  <si>
    <t xml:space="preserve">Instalar sistema de monitoreo enlaces de Comunicaciones ZABBIX, con el objetivo de detectar a tiempo fallas de comunicaciones . Logrando reducir tiempo de respuesta en solucion de averias . </t>
  </si>
  <si>
    <t>Corre,Fotos</t>
  </si>
  <si>
    <t>Actualizar los sevidores de comunicaciones</t>
  </si>
  <si>
    <t>1. Realizar levanteamientos de configuracion de los equipos instalados en las oficinas que no tenga radius y la configuracion para los servidores . 2 Realizar la configuracion en los servidores y en los equipos de comunicaciones.3. Actualizar inventario.</t>
  </si>
  <si>
    <t>Actualizar servidores de comunicaciones ( Radius, backup y logs).Acceso a la red , el backup , y las alertas que se presenten.</t>
  </si>
  <si>
    <t>Estandarizar diseño de conectividad de la red de las Oficinas comerciales</t>
  </si>
  <si>
    <t>1.Identificar los puertos donde esten conectado los servicios que comprenden las oficinas (Ncomputing, CCTV, Impresora,Sistemas de turno, Ponche y otros). 2.Administracion remota de los equipos de red.3. Realizar levantamientos de las lineas analogicas .4. Cambiar la comunicacion de los verifones de analogicos a IP.</t>
  </si>
  <si>
    <t>Estandarizar diseño de conectividad de los equipos de comunicaciones en las oficinas comerciales . Con el objetivo de ser administrable y trabajar de forma remota . Organizar los gabinetes de Comunicaciones e identificar cantidad de lineas y su uso, cambiar la comunicación de verifone de analoga a IP. Cancelar servicios que no esten uso.</t>
  </si>
  <si>
    <t>Documentar  los procesos de Comunicaciones</t>
  </si>
  <si>
    <t>Documentar Planillas de los enlaces de comunicación(Oficinas CCTV,Subestaciones,Repetidoras).</t>
  </si>
  <si>
    <t xml:space="preserve">Documentar los procesos de Comunicaciones </t>
  </si>
  <si>
    <t xml:space="preserve">Correo ,Norma , Documentacion </t>
  </si>
  <si>
    <t>Joan Manuel Estevez, Jose Rolando Sanchez, Tommy Gomez ,Joel Sanchez Polo</t>
  </si>
  <si>
    <t>Proyecto Plataforma de Comunicación Cor.Mejora Covertura señal Cor y Redundancia  entre repetidoras.</t>
  </si>
  <si>
    <t xml:space="preserve">Mejorar covertura de señal de comunicación  con el COR y Distribucion </t>
  </si>
  <si>
    <t>1.Levantaminto de los puntos criticos ,2. Evaluar tecnologias,3.Evaluar coverturas 4.Intalar nueva repetidora. 5 .Configurar equipos e integrar con Mototurbo.6. Pruebas del servicio.</t>
  </si>
  <si>
    <t>Mejorar Covertura de Señal de comunicación RF con el COR y Distribucion.</t>
  </si>
  <si>
    <t>Correo, Fisica</t>
  </si>
  <si>
    <t>Joel Sanchez, Elias Ezequiel Nuñez</t>
  </si>
  <si>
    <t>RD$ 4,305,717.00</t>
  </si>
  <si>
    <t>Mantener continuidad de los servicios en las Repetidoras ,realizando las  Mejoras electricas de las  Repetidoras Amaceyes y Murazo</t>
  </si>
  <si>
    <t>1.Solicitar una revision del contrato para los fines de anexar en la parte de los mantenimientos mensuales de las repetidoras las mejoras electricas de amaceyes,Isabel de Torre,Murazo.</t>
  </si>
  <si>
    <t xml:space="preserve">Mantener continuidad electrica en las repetidoras </t>
  </si>
  <si>
    <t>Cantidad repetidoras</t>
  </si>
  <si>
    <t>Correo, informes, contrato</t>
  </si>
  <si>
    <t>RD$ 361,800.00</t>
  </si>
  <si>
    <t>Proyecto Fibra optica tercera etapa.</t>
  </si>
  <si>
    <t>Interconectar Subestaciones  San Felipe Puerto Plata Planta , Canabacoa, San Marcos  y Zona Franca con la Fibra de Eted y las oficinas Comerciales 2133 y 2132 santiago.</t>
  </si>
  <si>
    <t>1. Realizar ruta de levantamiento para interconectar los equipos de controles con la fibra de  ETED. 2. Listar materiales necesarios  3.Iiniciar proceso de compras e implementar proyecto .4. Eliminar enlace alterno.</t>
  </si>
  <si>
    <t>Interconectar las subestaciones de San Felioe, San marcos, Canabacoa con Eted</t>
  </si>
  <si>
    <t xml:space="preserve">Correo  , Documentacion </t>
  </si>
  <si>
    <t>Jose Rolando Sanchez, Daniel Baez, Joan Manuel Estevez</t>
  </si>
  <si>
    <t>RD$ 4,431,00.00</t>
  </si>
  <si>
    <t>Instalar Fibra interna Subestaciones</t>
  </si>
  <si>
    <t xml:space="preserve">1. Realizar levantamiento junto a las areas de controles para priorizar la subestacion . 2. Iniciar proceso de contratación Compras 3. Interconectar las fibras internas.4 Realizar pruebas de fucncionamiento.  
: Zona Franca , San Marcos , Puerto Plata Planta , Gallera, Nibaje, Canabacoa, El chivo, Montecristi, </t>
  </si>
  <si>
    <t xml:space="preserve">Interconectar fibra interna en las subestaciones </t>
  </si>
  <si>
    <t>reducción de los niveles de eficiencia y efectividad operativa</t>
  </si>
  <si>
    <t>Cantidad subestaciones</t>
  </si>
  <si>
    <t>Jose Rolando Sanchez, Daniel Baez</t>
  </si>
  <si>
    <t>RD$ 2,753,130.48</t>
  </si>
  <si>
    <t>Realizar cambios de las instalaciones Radio e implementar  los convertidores de 125v a 12Vdc en las radios de comunicación de cada una de las subestaciones con operador.</t>
  </si>
  <si>
    <t>Solicitar la disponibilidad eléctrica a la Gerencia de Subestaciones . Instalar breakers. instalar el convertidor.Prueba de funcionamiento.</t>
  </si>
  <si>
    <t xml:space="preserve">Optimizar el funcionamiento de  conexión de las radios en las subestaciones </t>
  </si>
  <si>
    <t>Cantidad de Convertidores</t>
  </si>
  <si>
    <t>Joel Sanchez, Elias Ezequiel</t>
  </si>
  <si>
    <t>RD$ 488,484.00</t>
  </si>
  <si>
    <t xml:space="preserve">Dar soporte en temas de Seguridad de la Scada Edenorte </t>
  </si>
  <si>
    <t>1. Evaluar los puntos vulnerables a nivel de serguridad de la red, a nivel fisico y redundancias .</t>
  </si>
  <si>
    <t>Velar por la Seguridad del Sistema Scada</t>
  </si>
  <si>
    <t xml:space="preserve">Correos </t>
  </si>
  <si>
    <t>Jose Rolando ,Manuel Enrique</t>
  </si>
  <si>
    <t>Realizar mantenimientos Preventivos  de las repetidoras ubicadas en las  lomas del murazo ,Isabel de Torre,Jamao,Nevera , Ranchito</t>
  </si>
  <si>
    <t>Visitar las repetidoras cada 2 meses . Revisar banco de baterías, cargador , cable de antena,Duplexer,Equipo repetidor RxTx y enlace de datos. Pruebas desde la estación repetidora con el Cor y las brigadas.</t>
  </si>
  <si>
    <t>Mantenimientos Preventivos  Repetidoras</t>
  </si>
  <si>
    <t>Numero de mantenimientos realizados</t>
  </si>
  <si>
    <t>Correos electrónicos, Fotos</t>
  </si>
  <si>
    <t>Gerencia de Energía</t>
  </si>
  <si>
    <t xml:space="preserve">Mantener la disponibilidad de servicio de la comunicación en las repetidoras.A traves de los mantenimientos preventivos   . </t>
  </si>
  <si>
    <t>Solucionar las averias que se presenten en el menor tiempo , disponibilidad vehicular 24 /7, herramientas adecuadas , disponibilidad de equipos .</t>
  </si>
  <si>
    <t xml:space="preserve">Disponibilidad de Servicios Comunicación en Radios . Nota: tomar encuenta aspectos atmosfericos , temporadas ciclonicas¡. </t>
  </si>
  <si>
    <t>Porcentaje de disponibilidad</t>
  </si>
  <si>
    <t>Informe, correos</t>
  </si>
  <si>
    <t>Mantener la disponibilidad de los serviciosde la comunicación de las radios de las subestaciones , a traves de los mantenimientos preventivos.</t>
  </si>
  <si>
    <t>Revisar los radios de comunicación y sus instalaciones (Antena, cable RG213, programación del radio, cargador, batería y conectores ) para mantener la comunicación con el Cor y las Subestaciones.Realizar pruebas.</t>
  </si>
  <si>
    <t>Disponibilidad de los servicios de comunicación en las  radios de las Subestaciones .</t>
  </si>
  <si>
    <t>Correos , Formularios de visita.</t>
  </si>
  <si>
    <t>Mantener la disponibilidad de los serviciosde la comunicación de los radios moviles  y portátil de la Dirección de Distribución., a travez de los mantenimentos preventivos.</t>
  </si>
  <si>
    <t>Revisar los radios de comunicación y sus instalaciones (Antena, cable , programación del radio, fusibles, batería y conectores ) para mantener la comunicación con el Cor y las áreas de Distribución.</t>
  </si>
  <si>
    <t>Disponibilidad de los servicios de comunicación en las  radios móviles y portátiles  .</t>
  </si>
  <si>
    <t>Correos, Formularios de visita</t>
  </si>
  <si>
    <t>Enviar Resumen mensual de averías a cada proveedor de servicio de Comunicaciones</t>
  </si>
  <si>
    <t>Enviar estadísticas de averías a los suplidores: Claro, Altice (Tricom-Orange), RID,Columbus,semanalmente.Cordinar reuniones con los suplidores.</t>
  </si>
  <si>
    <t>Enviar resumen de averías semanales a los Gerentes y sostener reuniones con suplidores</t>
  </si>
  <si>
    <t>Cantidad de Reportes enviados .</t>
  </si>
  <si>
    <t>Correos, planilla.</t>
  </si>
  <si>
    <t xml:space="preserve">Alex  Garcia Lene </t>
  </si>
  <si>
    <t>Mejora  Cableado de data y eléctricas  en las localidades a requerimiento .</t>
  </si>
  <si>
    <t>Realizar levantamiento de las localidades. Cantidad de salidas de data y voz a mejorar.</t>
  </si>
  <si>
    <t>Identicar  salidas de data y eléctrica a mejorar. Organizar y realizar cambios de gabinetes.</t>
  </si>
  <si>
    <t>Porcentaje de avance de salidas data y eléctrica</t>
  </si>
  <si>
    <t>Joan Manuel Estevez. Equipo Redes Telemáticas</t>
  </si>
  <si>
    <t>RD$ 4,000,000.00</t>
  </si>
  <si>
    <t>Adecuaciones Oficinas Comerciales (a requerimiento en conjunto con SSGG)</t>
  </si>
  <si>
    <t>Adecuar oficinas comerciales a solicitud de SSGG</t>
  </si>
  <si>
    <t>Organizar cableado estructurado, estandarización y configuración de los equipos</t>
  </si>
  <si>
    <t xml:space="preserve">Evaluar el estado del cableado y los cuartos de equipos de las diferentes oficinas con Servicios generales, con el fin de brindar mejor calidad de servicio a los clientes. </t>
  </si>
  <si>
    <t>Cantidad de oficinas</t>
  </si>
  <si>
    <t>SERVICIOS GENERALES</t>
  </si>
  <si>
    <t>Cantidad de errores en Proyecto Twacs (Depende de telemedidas y subestaciones)</t>
  </si>
  <si>
    <t>Apoyar con la instalación de cableados y preparación de los equipos</t>
  </si>
  <si>
    <t>TwacsProveer los medios de comunicación conexión interna y direccionamiento IP.</t>
  </si>
  <si>
    <t>Jose Rolando Sanchez y Daniel Baez</t>
  </si>
  <si>
    <t>Cantidad de errores en Proyectos de Automatización (Depende de las solicitudes de Distribución)</t>
  </si>
  <si>
    <t>Configurar los equipos vía radio, módems o enlaces alámbricos instalados en la subestación y en lazar con el scada(Depende de las solicitudes de Distribución)</t>
  </si>
  <si>
    <t>Integrar Subestaciones al Sistema Scada. Automatización .</t>
  </si>
  <si>
    <t>Cantidad de errores en  Proyecto de ITCs. (Depende de las solicitudes de Distribución)</t>
  </si>
  <si>
    <t>Integrar ITCs al Sistema Scada. Automatización .</t>
  </si>
  <si>
    <t>Evaluar los costos de Comunicación en la empresa .</t>
  </si>
  <si>
    <t xml:space="preserve">Realizar informes mensuales por centro de costo y enviar al area  de inteligencia de negocios . </t>
  </si>
  <si>
    <t>Evaluar los gastos de comunicación por centro de costo</t>
  </si>
  <si>
    <t>Tommy Gomez y Lesvituany</t>
  </si>
  <si>
    <t>Sahira Jiménez</t>
  </si>
  <si>
    <t>SMA-01 Reporte Mensual de Porcentaje de resolución de incidencias</t>
  </si>
  <si>
    <t>Reporte Mensual de incidencias que indica el porcentaje de efectividad en la resolución de incidencias. Generar reporte mensual del porcentaje de resolución de incidencias</t>
  </si>
  <si>
    <t>Reportes Generados</t>
  </si>
  <si>
    <t>Soporte Tecnico</t>
  </si>
  <si>
    <t>Carlos Polonia, Victor Fernandez</t>
  </si>
  <si>
    <t>Documentar procedimientos de mesa de ayuda</t>
  </si>
  <si>
    <t xml:space="preserve"> </t>
  </si>
  <si>
    <t>Documentacion de procedimientos mas importantes. Realizar documentacion para el personal de mesa de ayuda, de forma tal que si entrara un personal nuevo cuente con una guia de los procedimientos mas comunes.</t>
  </si>
  <si>
    <t>Mejora al modulo de password y usuario sitema SGC</t>
  </si>
  <si>
    <t>Cambio de Password de Oen SGC por los usuarios. Solicitar al suplidor indra realizar mejora que permita a los usuarios realizar el cambio de password.</t>
  </si>
  <si>
    <t xml:space="preserve">porcentaje de avance </t>
  </si>
  <si>
    <t>Avacen de actualizacion</t>
  </si>
  <si>
    <t>SMA-02 Reporte semanal de incidencias pendientes</t>
  </si>
  <si>
    <t xml:space="preserve">Generar reporte semanal de incidencias pendientes por área. Reporte de incidencia pendientes por área </t>
  </si>
  <si>
    <t>Cambio de computadoras desktop obsoletas</t>
  </si>
  <si>
    <t>Cambio de computadoras desktop. reemplazo de pc obsoletas las cuales no soportan los sistemas operativos mas recientes</t>
  </si>
  <si>
    <t>Cantidad de pc instaladas</t>
  </si>
  <si>
    <t>Cantidad de pc reemplazadas</t>
  </si>
  <si>
    <t>Carlos Polonia, Jose Francisco Sanchez</t>
  </si>
  <si>
    <t>Cambio de laptop  obsoletas</t>
  </si>
  <si>
    <t>Cambio de laptops. Reemplazo de laptop obsoletas las cuales no soportan los sistemas operativos mas recientes</t>
  </si>
  <si>
    <t>Cantidad de laptops instaladas</t>
  </si>
  <si>
    <t>Cantidad de laptos reemplazadas</t>
  </si>
  <si>
    <t>instalacion de modulo multibrand para monitoreo de generadoras electricas</t>
  </si>
  <si>
    <t>Instalacion de modulo para realizar monitoreo online de generadores electricos. Instalar dispositivo que permita realisar el monitoreo online de generadores electricos utilizados en la empresa</t>
  </si>
  <si>
    <t>Cantidad de modulos intalados</t>
  </si>
  <si>
    <t>Cantidad de generadores monitoreados</t>
  </si>
  <si>
    <t>Instalacion de disco duro SSD para servidores N-computing oficinas tipo A</t>
  </si>
  <si>
    <t>realizar cambio de discos mecanicos por discos de estado solido para obtener un mayor rendimiento y eficiencia de los servidores Ncomputing. Realizar cambio de discos mecanicos por discos de estado solido a servidores Ncomputing</t>
  </si>
  <si>
    <t>Cantidad de discos intalados</t>
  </si>
  <si>
    <t>Discos duros reemplazados</t>
  </si>
  <si>
    <t>Cambio de servidores file server por discos de red NAS</t>
  </si>
  <si>
    <t>Retiro de los servidores file server e instalacion de discos duros de red NAS para la eficientizacion de los datos en las oficinas comerciales Tipo A. Retiro de los servidores file server e instalacion de discos duros de red NAS</t>
  </si>
  <si>
    <t>Nas instalados</t>
  </si>
  <si>
    <t>Actualizacion de pc a sistema operativo windows 10</t>
  </si>
  <si>
    <t>Actualizar las pcs que tienen SO windows 7 y que soportan la actualizacion al SO Windows 10. Identificar las pc que tienen windows 7 y que soportan windows 10</t>
  </si>
  <si>
    <t>Cantidad de pc actualizadas</t>
  </si>
  <si>
    <t>PC actualizadas</t>
  </si>
  <si>
    <t>Documentar procedimientos de soporte tecmico</t>
  </si>
  <si>
    <t>realizar documentacion de los procedimientos para el personal de soporte tecnico, de forma tal que si entrara un personal nuevo cuente con una guia de los procedimientos mas comunes. Documentar procedimientos mas comunes de soporte tecnico.</t>
  </si>
  <si>
    <t>Reportar mensualmente resumen de mantenimiento preventivo y correctivo de la infrestructura de CCTV</t>
  </si>
  <si>
    <t>Realizar reporte con los trabajos de mantenimiento y soporte que se realizan en el mes para la plataforma de CCTV. Realizar matriz indicando los trabajos de mantenimiento realizado al sistema.</t>
  </si>
  <si>
    <t>Cantidad de Reportes Generados</t>
  </si>
  <si>
    <t>Cantidad de reportes por mes</t>
  </si>
  <si>
    <t>Carlos Polonia, Jose Francisco Sanchez, Silvestre Uceta</t>
  </si>
  <si>
    <t>Instalacion de discos purpura en NVR que lo necesiten</t>
  </si>
  <si>
    <t>Cambiar Discos Duros de los NVR de las distintas localidades. Realizar Cambio de discos duros que esten dañados o que su capacidad no sea la adecuada para el almacenamiento.</t>
  </si>
  <si>
    <t>Discos duros instalados</t>
  </si>
  <si>
    <t>Carlos Polonia</t>
  </si>
  <si>
    <t>P81-DESARROLLO : Programar Autenticacion Sistemas Informaticos Via Active Directory</t>
  </si>
  <si>
    <t>Automatizar desactivación de usuarios en sistemas de informacion inhouse, CORE(Open SGC/SGS/SGD) y Active Directory.
| En Colaboracion con GERENCIA  INFRAEST.</t>
  </si>
  <si>
    <t>Sistemas</t>
  </si>
  <si>
    <t>VLADIMIR STALIN MONSANTO ALMANZAR</t>
  </si>
  <si>
    <t>P2-COLABORACION TI : Actualizacion de Certificaciones EDN de la OPTIC</t>
  </si>
  <si>
    <t>Mantener las certificaciones ganadas con la OPTIC al atravesar por auditorias que el organismo realiza | En Colaboracion con DIRECCION PLANIF.</t>
  </si>
  <si>
    <t>LUIS OMAR SANTANA MORAN</t>
  </si>
  <si>
    <t>P4-COLABORACION TI : Mejoras  para el Modulo de Calculos del SGD</t>
  </si>
  <si>
    <t>Colaborar con el Suplidor para adquirir e implementar las mejoras correspondientes al modulo de Calculos del SGD | En Colaboracion con GERENCIA DIST.</t>
  </si>
  <si>
    <t>LUIS ARIEL VASQUEZ ALMONTE</t>
  </si>
  <si>
    <t>P85-ACTIVIDAD TI : Gestion Recursos Plataforma Azure</t>
  </si>
  <si>
    <t>Extender los escenarios de uso que hacemos actualmente sobre la plataforma Azure | En Colaboracion con GERENCIA  INFRAEST.</t>
  </si>
  <si>
    <t>RAMON ELIAS RODRIGUEZ ALBA</t>
  </si>
  <si>
    <t>P86-ACTIVIDAD TI : Gestion Inventario de Aplicaciones EDN</t>
  </si>
  <si>
    <t>Mantener actualizado el inventario de equipos, aplicaciones y servicios  | En Colaboracion con GERENCIA  INFRAEST.</t>
  </si>
  <si>
    <t>P7-ACTIVIDAD TI : Migracion Software BD a Open Source</t>
  </si>
  <si>
    <t xml:space="preserve">Utilizar sistemas Open Source para acceder a BDD.  Uso de SQL Developer </t>
  </si>
  <si>
    <t>JOSE EMMANUEL DILONE LAZALA</t>
  </si>
  <si>
    <t>P88-ACTIVIDAD TI : Migracion Transformaciones PENTAHO</t>
  </si>
  <si>
    <t>Instalar última versión de Pentaho | En Colaboracion con GERENCIA  INFRAEST.</t>
  </si>
  <si>
    <t>ANEUDYS DE JESUS HERNANDEZ PEÑA</t>
  </si>
  <si>
    <t>P89-ACTIVIDAD TI : Migrar Sistemas De Equipos Externos a TI en DataCenter</t>
  </si>
  <si>
    <t>Implementar e instalar en el data center todos los equipos (PC, servidores) y BDD que se encuentren fuera de TI.   Cantidad de equipos:  xx.  Cantidad de BDD:  xxx | En Colaboracion con GERENCIA  INFRAEST. y COORDINACION SEGUR.</t>
  </si>
  <si>
    <t>P90-ACTIVIDAD TI : Migracion Aplicativos a PAYARA</t>
  </si>
  <si>
    <t>Migracion de Servidores Aplicación a PAYARA | En Colaboracion con GERENCIA  INFRAEST.</t>
  </si>
  <si>
    <t>P91-ACTIVIDAD TI : Migrar Aplicativos Hacia SO Estandar</t>
  </si>
  <si>
    <t>Estandarizar sistema operativo Unix en servidores UBUNTU Server  | En Colaboracion con GERENCIA  INFRAEST.</t>
  </si>
  <si>
    <t>P95-ACTIVIDAD TI : Mover Bases de Datos SQL SERVER 2008</t>
  </si>
  <si>
    <t>Sustituir MS-SQL Server 2008 y xxxx.  Especificar los sistemas o aplicaciones.  | En Colaboracion con GERENCIA  INFRAEST.</t>
  </si>
  <si>
    <t>FRANCISCO GABRIEL CRUZ CRUZETA</t>
  </si>
  <si>
    <t>P96-COLABORACION TI : Gestionar BD Hacia Oracle 12c</t>
  </si>
  <si>
    <t>Migrar las bases de datos Oracle hacia 12c | En Colaboracion con GERENCIA  INFRAEST.</t>
  </si>
  <si>
    <t>P16-IMPLEMENTACION : Plataforma para Diseño Formularios Mobiles</t>
  </si>
  <si>
    <t>Adquirir una plataforma para disenos de formularios mobiles de forma segura y agil, como alternativa a MEMENTO</t>
  </si>
  <si>
    <t>P18-ACTIVIDAD TI : Auditoria TI a Programadores Externos de las Areas</t>
  </si>
  <si>
    <t>Ejecutar auditorias periodicas sobre los desarrolladores externos a TI, con fines de normalizar esos recursos | En Colaboracion con DIRECCIONES EDN</t>
  </si>
  <si>
    <t>Cantidad de Auditorias</t>
  </si>
  <si>
    <t>RAMON EMILIO FERREYRA CONTRERAS</t>
  </si>
  <si>
    <t>P19-ACTIVIDAD TI : Cuadre Interface Contable</t>
  </si>
  <si>
    <t>Cuadre y validacion de los archivos de poliza que son subidos al sistema ERP SAP | En Colaboracion con GERENCIA CONTABLE y GERENCIA COBROS C.</t>
  </si>
  <si>
    <t>Cantidad de Cuadres</t>
  </si>
  <si>
    <t>VICTOR ALFONSO FERNANDEZ DOMINGUEZ</t>
  </si>
  <si>
    <t xml:space="preserve">% Cumplimiento SLA </t>
  </si>
  <si>
    <t>P20-COLABORACION TI : Paquete de Mejoras SGD/SGS</t>
  </si>
  <si>
    <t>Recepcion, validacion y puesta en marcha de paquetes funcionales para el SGD/SGS | En Colaboracion con INDRA</t>
  </si>
  <si>
    <t>Cantidad de paquetes instalados</t>
  </si>
  <si>
    <t>YENNY DAYANA ABREU TAVERAS</t>
  </si>
  <si>
    <t>P21-COLABORACION TI : Paquete de Mejoras OPEN SGC</t>
  </si>
  <si>
    <t>Recepcion, validacion y puesta en marcha de paquetes funcionales para el SGC | En Colaboracion con INDRA</t>
  </si>
  <si>
    <t>P22-DESARROLLO : Mejoras herramientas implementadas Direccion Financiera</t>
  </si>
  <si>
    <t>Desarrollo de mejoras sobre las herramientas y procesos de la Direccion Financiera | En Colaboracion con DIRECCION FIN.</t>
  </si>
  <si>
    <t>CANDIDO GORIS</t>
  </si>
  <si>
    <t>P23-COLABORACION TI : Campana Gana Con Energia 2020</t>
  </si>
  <si>
    <t>Colaboracion en los procesos tecnologicos que soportan el concurso. | En Colaboracion con GERENCIA COMUN. ESTRAT.</t>
  </si>
  <si>
    <t>CHRISTINA FERMIN BEATO</t>
  </si>
  <si>
    <t>P24-DESARROLLO : Servicios 2da Fase Consola Autoatencion</t>
  </si>
  <si>
    <t>Evolucion de los servicios que proveen los cajeros de AUTO ATENCION en las OOCC | En Colaboracion con GERENCIA COMUN. ESTRAT.</t>
  </si>
  <si>
    <t>Cantidad de Servicios</t>
  </si>
  <si>
    <t>RIGOBERTO ANTONIO TORIBIO ALVAREZ</t>
  </si>
  <si>
    <t xml:space="preserve">P25-COLABORACION TI : Certificacion Nortic A5 </t>
  </si>
  <si>
    <t>Soporte en las acciones tecnologicas a ejecutar para lograr certificarnos en NORTIC A5 | En Colaboracion con DIRECCION PLANIF.</t>
  </si>
  <si>
    <t>P26-COLABORACION TI : Software Control de Asistencia Eventos</t>
  </si>
  <si>
    <t>Aplicación y Equipos Control de asistencia para todas las actividades formativas y los eventos de EDN | En Colaboracion con GEREENCIA CAPACITACION</t>
  </si>
  <si>
    <t>JOEL RICARDO ORTEGA RODRIGUEZ</t>
  </si>
  <si>
    <t>P28-DESARROLLO : Mejoras a Sistema TMASTER</t>
  </si>
  <si>
    <t>Conjunto de mejoras a aplicar al sistema TMASTER de acuerdo a necesidades de lideres de usuarios | En Colaboracion con GERENCIA AUD. COMERC/TECNICA</t>
  </si>
  <si>
    <t>P29-IMPLEMENTACION : Software Asignacion Equipos para EPP</t>
  </si>
  <si>
    <t>Implementar el Sistema de Manejo de Equipo sobre el proceso EPP de Seguridad Industrial | En Colaboracion con GERENCIA SEG. IND.</t>
  </si>
  <si>
    <t>P30-DESARROLLO : Integracion Canales Cobros Centralizados a COBRUS</t>
  </si>
  <si>
    <t>Integrar al proceso COBRUS las cajas correspondientes a Cobros Centralizados | En Colaboracion con GERENCIA VALIDACION y GERENCIA COBROS C.</t>
  </si>
  <si>
    <t>RICHARD EMILIO GUZMAN BRITO</t>
  </si>
  <si>
    <t>P31-COLABORACION TI : Herramienta Evaluacion Desempeno</t>
  </si>
  <si>
    <t>Adquirir una herramienta para la evaluacion de desempeno de los colaboradores EDN | En Colaboracion con GERENCIA DO</t>
  </si>
  <si>
    <t>P33-ACTIVIDAD TI : Acciones TI Sobre Auditorias Internas</t>
  </si>
  <si>
    <t>Ejecucion de las actividades recomendadas en las auditorias internas a TI | En Colaboracion con GERENCIA AUD. SISTEMAS</t>
  </si>
  <si>
    <t>P48-COLABORACION TI : Implementacion atencion a cientes por cita</t>
  </si>
  <si>
    <t>Implementación de la herramienta a los representantes de servicio.
Sistem e flow para que los clientes puedan solicitar su turno a remoto. | En Colaboracion con GLORIA GARCIA LIZARDO</t>
  </si>
  <si>
    <t>P49-COLABORACION TI : Digitalizacion de documentos e implementacion de firmas digitales</t>
  </si>
  <si>
    <t>Digitalizacion de documentos e implementacion de firmas digitales de procesos no regulados en las oficinas comerciales oficinas tipo A.  | En Colaboracion con GLORIA GARCIA LIZARDO</t>
  </si>
  <si>
    <t>P50-DESARROLLO : Desarrollo de herramienta para reclamaciones Protecom</t>
  </si>
  <si>
    <t>Desarrollar una herramienta que permita seguimiento continua a las reclamaciones de la segunda instancia, con el fin de aplicar las mismas en el plazo establecido. | En Colaboracion con GLORIA GARCIA LIZARDO</t>
  </si>
  <si>
    <t>P51-DESARROLLO : Encuestas electrónicas general a clientes Edenorte</t>
  </si>
  <si>
    <t>Plataforma para envio de correo masivo de encuestas | En Colaboracion con YINA RODRIGUEZ</t>
  </si>
  <si>
    <t xml:space="preserve">JOEL </t>
  </si>
  <si>
    <t>P52-DESARROLLO : Automatizar seguimiento de las boletas buzones de sugerencias</t>
  </si>
  <si>
    <t>Crear una plataforma online para el seguimiento de las boletas levantadas de las oficinas comerciales | En Colaboracion con YINA RODRIGUEZ</t>
  </si>
  <si>
    <t>P53-COLABORACION TI : Implementación del sistema de dietas</t>
  </si>
  <si>
    <t>Implementación del sistema de dietas en los Sectores La Vega, Mao, San Francisco, Puerto Plata. | En Colaboracion con MARIANNY CEDANO</t>
  </si>
  <si>
    <t xml:space="preserve">P55-DESARROLLO :  Implementación de Planilla de denominación para remesa única  </t>
  </si>
  <si>
    <t>Eficientizar el proceso de Liquidación de Oficina Comercial. | En Colaboracion con RAUL DIAZ ROSARIO</t>
  </si>
  <si>
    <t xml:space="preserve">P56-IMPLEMENTACION : Control de Entrega y Stock de activos </t>
  </si>
  <si>
    <t>Se hace la solicitud a compra, esta hace el proceso, llega a almacén, el área lo verifica y activo fio lo etiqueta.
Se introduce en una hoja de Excel donde se va sumando lo que llegue y restando lo que se entrega. | En Colaboracion con OLGA GARCIA PEREZ</t>
  </si>
  <si>
    <t>LUIS ANTONIO GOMEZ SANCHEZ</t>
  </si>
  <si>
    <t>P57-COLABORACION TI : Automatizacion shapes de cobro movil y tipologia de redes BT al CTRT</t>
  </si>
  <si>
    <t>Consiste en automatizar los shapes en la BD del CTRT y que dicha informacion pueda servir para la operativa y la toma de deciciones de las oficinas. | En Colaboracion con ALBERTO TORRES</t>
  </si>
  <si>
    <t>P58-COLABORACION TI : Implementación Fase II CtrT: mapas, informes, OnMap, etc.</t>
  </si>
  <si>
    <t>Coordinar con los sectores la capacitación y aplicación herramienta gráfica CtrT. | En Colaboracion con ALBERTO TORRES</t>
  </si>
  <si>
    <t>P59-COLABORACION TI : Implementar pago de facturas a través de aplIcación Código USSD.</t>
  </si>
  <si>
    <t>Implementar el cobro a través de telefonos celulares, donde le permitirá al cliente mediante conexión remota efectuar el pago de su factura. | En Colaboracion con CATHERINE RODRIGUEZ</t>
  </si>
  <si>
    <t>P60-COLABORACION TI : Desarrollo de herramienta  control de evaluaciones tecnicas DC</t>
  </si>
  <si>
    <t>Se requiere desarrollo de herramienta que permita controlar de manera automatica las evaluaciones tecnicas realizadas al personal de nuevo ingreso y promociones de los colaboradores de oficinas comerciales. | En Colaboracion con GLORIA GARCIA LIZARDO</t>
  </si>
  <si>
    <t>P61-IMPLEMENTACION : Aplicacion de encuesta pos servicio satisfaccion cientes</t>
  </si>
  <si>
    <t>Aplicacion de encuesta de satisfaccion a las reclamaciones clientes sin energia | En Colaboracion con GLORIA GARCIA LIZARDO</t>
  </si>
  <si>
    <t>ERICK MICHAEL SANTOS</t>
  </si>
  <si>
    <t>P63-COLABORACION TI : Mejoras a Canales Alternos de Pago</t>
  </si>
  <si>
    <t>Implemementar Mejoras a los Canales de pagos alternos como OV, WhatsApp y la App | En Colaboracion con GLORIA GARCIA LIZARDO</t>
  </si>
  <si>
    <t>P62-COLABORACION TI : Creacion de enlace con la DGII y el sistema comercial para los RNC</t>
  </si>
  <si>
    <t>Desarrollar intefarse que permita conectar con la base de datos de la DGII y que enlace el RNC con el Open para la creacion de nuevos clientes. | En Colaboracion con GLORIA GARCIA LIZARDO</t>
  </si>
  <si>
    <t>P64-DESARROLLO : Mejoras a Sistema CHM</t>
  </si>
  <si>
    <t>Implementación de mejoras al sistema CHM para el laboratorio de medidores. Mejora e Implementación del control, asignación y manejo de los sellos en laboratorio por CHM.</t>
  </si>
  <si>
    <t>P65-ANALISIS/DISENO : Eficientizacion y Mejoras a Procesos Teleconsumo</t>
  </si>
  <si>
    <t>Estandarización y Eficientizarían del proceso de Teleconsumo.</t>
  </si>
  <si>
    <t>P66-ANALISIS/DISENO : OS Faltantes en Automatizacion Sistema Telemedido</t>
  </si>
  <si>
    <t>P67-IMPLEMENTACION : Automatizacion Telecorte Medidores OTV</t>
  </si>
  <si>
    <t>P68-DESARROLLO : Mejoras a Procesos Facturacion Telemedidos</t>
  </si>
  <si>
    <t>Mejoras de Automatización el proceso de facturación de clientes Industriales.Mejoras Automatizar el proceso de facturación de clientes netos</t>
  </si>
  <si>
    <t>P69-DESARROLLO : App Consulta Medidores Telemedidos</t>
  </si>
  <si>
    <t>Aplicación Mobil para Operaciones y consulta de terreno para medidores telemedidos</t>
  </si>
  <si>
    <t>FRANKLYN</t>
  </si>
  <si>
    <t>P70-IMPLEMENTACION : Sistema OTRS para Gestion Telemedida</t>
  </si>
  <si>
    <t>Implantación de un sistema de Gestión de solicitudes a la Gerencia Medición</t>
  </si>
  <si>
    <t>P71-ANALISIS/DISENO : ICAT Facturados y Operatividad</t>
  </si>
  <si>
    <t>Cumplimiento al Portal de Transparencia y Garantizar la satisfacción del servicio externo e interno</t>
  </si>
  <si>
    <t>Actualizar el portal de transparencia</t>
  </si>
  <si>
    <t>Tramitar las solicitudes necesarias para actualizar el portal de transaparencia.
Gestionar con las areas la entrega de la informacion requerida  y actualizacion de informacion en plataforma electronica y enviar las mismas.</t>
  </si>
  <si>
    <t>Porciento de  informacion  actualizada en el portal</t>
  </si>
  <si>
    <t>Resultado evaluacion Portal</t>
  </si>
  <si>
    <t>OAI</t>
  </si>
  <si>
    <t xml:space="preserve">Estefany Perez </t>
  </si>
  <si>
    <t>Elaborar Estadísticas y balance de Gestión</t>
  </si>
  <si>
    <t>Llevar un registro mensual de los Informe de balance de gestión en materia de de acceso a la información pública.
Archivar los informes de gestión mensual.</t>
  </si>
  <si>
    <t>Cantidad de informacion gestionada.</t>
  </si>
  <si>
    <t>Informes/Correo Electrónico</t>
  </si>
  <si>
    <t>Dar respuesta a las solicitudes de información de Libre Acceso dentro de los plazos establecidos por la Ley 200-04 y /o Resolución 1-13</t>
  </si>
  <si>
    <t>Responder las solicitiudes realizadas via los  formulario de solicitud,  revisando la información y dando respuesta en el tiempo establecido.
Dar respuesta al  solicitante en un plazo no mayor de 15 dias calendarios.</t>
  </si>
  <si>
    <t xml:space="preserve">Tiempo promedio  de atención en el plazo establecido </t>
  </si>
  <si>
    <t>Formularios/Correos/Informes</t>
  </si>
  <si>
    <t>Dar respuesta a las solicitudes que han sido sugetas a prórroga.</t>
  </si>
  <si>
    <t>Responder las solicitiudes con prórrogas,  revisando la información y dando respuesta en el tiempo establecido.
Dar respuesta al solicitante en el plazo para prórroga, siendo estos 10 días habiles posteriores a los 15 días habituales de respuestas, para un total de 25 dias hábiles.</t>
  </si>
  <si>
    <t>Responder a las Quejas y denuncias realizadas por el ciudadano por la vía 311.</t>
  </si>
  <si>
    <t>Respuesta de registro de Denuncias, Quejas Reclamaciones y Sugerencias. 
Recibir y canalizar todos los casos enviados por los ciudadanos, independientemente de la modalidad usada, a los organismos correspondientes.</t>
  </si>
  <si>
    <t>Dar respuesta a las solicitudes de información realizadas por la plataforma del SAIP, en los plazos establecidos por la Ley 200-04.</t>
  </si>
  <si>
    <t>Responder las solicitiudes realizadas via los  formulario de solicitud,  revisando la información y dando respuesta en l tiempo establecido.
Dar respuesta al  solicitante en un plazo no mayor de 15 dias calendarios.  La plataforma permitirá un mayor nivel de transparencia en el accionar de las instituciones públicas,</t>
  </si>
  <si>
    <t>Cumplimiento al Plan de trabajo de la Comisión de Ética Pública.</t>
  </si>
  <si>
    <t>Reuniones con la comisión de Ética. Cumplimiento al plan de trabajo CEP</t>
  </si>
  <si>
    <t>Trabajar conforme a lo establecido en el plan de trabajo CEP, dentro de ella asistir a las reuniones como miembro de la  CEP.</t>
  </si>
  <si>
    <t>CEP</t>
  </si>
  <si>
    <t>OFICINA DE LIBRE ACCESO A LA INFORMACIÓN</t>
  </si>
  <si>
    <t>DIRECCIÓN DE TECNOLOGÍA DE LA INFORMACIÓN</t>
  </si>
  <si>
    <t>DIRECCIÓN DE SEGURIDAD FÍSICA</t>
  </si>
  <si>
    <t>DIRECCIÓN DE SERVICIOS JURÍDICOS</t>
  </si>
  <si>
    <t>DIRECCIÓN DE REDUCCIÓN DE PÉRDIDAS</t>
  </si>
  <si>
    <t>DIRECCIÓN DE PROYECTOS FINANCIADOS</t>
  </si>
  <si>
    <t>DIRECCIÓN DE PLANIFICACIÓN Y CONTROL DE GESTIÓN</t>
  </si>
  <si>
    <t>DIRECCIÓN LOGÍSTICA</t>
  </si>
  <si>
    <t>DIRECCIÓN DE GESTIÓN HUMANA</t>
  </si>
  <si>
    <t>DIRECCIÓN DE FINANZAS</t>
  </si>
  <si>
    <t>DIRECCIÓN DE DISTRIBUCIÓN</t>
  </si>
  <si>
    <t>DIRECCIÓN DE COMPRAS DE ENERGÍA Y REGULACIÓN</t>
  </si>
  <si>
    <t>DIRECCIÓN DE COMUNICACIÓN ESTRATÉGICA</t>
  </si>
  <si>
    <t>DIRECCIÓN DE AUDITORÍA INTERNA</t>
  </si>
  <si>
    <t>DIRECCIÓN COMERCIAL - Gerencias Sectores</t>
  </si>
  <si>
    <t>DIRECCIÓN COMERCIAL - Gerencias Corporativas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</si>
</sst>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44" formatCode="_(&quot;$&quot;* #,##0.00_);_(&quot;$&quot;* \(#,##0.00\);_(&quot;$&quot;* &quot;-&quot;??_);_(@_)"/>
    <numFmt numFmtId="43" formatCode="_(* #,##0.00_);_(* \(#,##0.00\);_(* &quot;-&quot;??_);_(@_)"/>
    <numFmt numFmtId="164" formatCode="[$-F800]dddd\,\ mmmm\ dd\,\ yyyy"/>
    <numFmt numFmtId="165" formatCode="0.0%"/>
    <numFmt numFmtId="166" formatCode="0.0000"/>
    <numFmt numFmtId="167" formatCode="_(* #,##0_);_(* \(#,##0\);_(* &quot;-&quot;??_);_(@_)"/>
    <numFmt numFmtId="168" formatCode="&quot;$&quot;#,##0.00"/>
    <numFmt numFmtId="169" formatCode="_(&quot;RD$&quot;* #,##0.00_);_(&quot;RD$&quot;* \(#,##0.00\);_(&quot;RD$&quot;* &quot;-&quot;??_);_(@_)"/>
  </numFmts>
  <fonts count="98">
    <font>
      <sz val="11"/>
      <color theme="1"/>
      <name val="Calibri"/>
      <family val="2"/>
      <scheme val="minor"/>
    </font>
    <font>
      <sz val="11"/>
      <color theme="1"/>
      <name val="Calibri"/>
      <family val="2"/>
      <scheme val="minor"/>
    </font>
    <font>
      <sz val="11"/>
      <color theme="1"/>
      <name val="Arial Narrow"/>
      <family val="2"/>
    </font>
    <font>
      <sz val="14"/>
      <color rgb="FF000000"/>
      <name val="Arial Narrow"/>
      <family val="2"/>
    </font>
    <font>
      <sz val="18"/>
      <color theme="1"/>
      <name val="Arial Narrow"/>
      <family val="2"/>
    </font>
    <font>
      <b/>
      <sz val="18"/>
      <color theme="1"/>
      <name val="Arial Narrow"/>
      <family val="2"/>
    </font>
    <font>
      <b/>
      <sz val="18"/>
      <color theme="0"/>
      <name val="Arial Narrow"/>
      <family val="2"/>
    </font>
    <font>
      <b/>
      <sz val="36"/>
      <color theme="1"/>
      <name val="Arial Narrow"/>
      <family val="2"/>
    </font>
    <font>
      <b/>
      <sz val="12"/>
      <color indexed="81"/>
      <name val="Tahoma"/>
      <family val="2"/>
    </font>
    <font>
      <b/>
      <sz val="11"/>
      <color indexed="81"/>
      <name val="Tahoma"/>
      <family val="2"/>
    </font>
    <font>
      <sz val="10"/>
      <color indexed="81"/>
      <name val="Tahoma"/>
      <family val="2"/>
    </font>
    <font>
      <sz val="11"/>
      <name val="Arial Narrow"/>
      <family val="2"/>
    </font>
    <font>
      <sz val="8"/>
      <color theme="1"/>
      <name val="Calibri"/>
      <family val="2"/>
      <scheme val="minor"/>
    </font>
    <font>
      <sz val="10"/>
      <color theme="1"/>
      <name val="Calibri"/>
      <family val="2"/>
      <scheme val="minor"/>
    </font>
    <font>
      <sz val="8"/>
      <color theme="1"/>
      <name val="Maiandra GD"/>
      <family val="2"/>
    </font>
    <font>
      <sz val="14"/>
      <color theme="1"/>
      <name val="Arial Narrow"/>
      <family val="2"/>
    </font>
    <font>
      <b/>
      <sz val="11"/>
      <color theme="1"/>
      <name val="Arial Narrow"/>
      <family val="2"/>
    </font>
    <font>
      <b/>
      <sz val="9"/>
      <color indexed="81"/>
      <name val="Tahoma"/>
      <family val="2"/>
    </font>
    <font>
      <sz val="11"/>
      <color rgb="FFFF0000"/>
      <name val="Arial Narrow"/>
      <family val="2"/>
    </font>
    <font>
      <sz val="16"/>
      <color rgb="FFFF0000"/>
      <name val="Arial Narrow"/>
      <family val="2"/>
    </font>
    <font>
      <sz val="16"/>
      <color rgb="FF000000"/>
      <name val="Arial Narrow"/>
      <family val="2"/>
    </font>
    <font>
      <sz val="16"/>
      <color theme="1"/>
      <name val="Arial Narrow"/>
      <family val="2"/>
    </font>
    <font>
      <sz val="16"/>
      <name val="Arial Narrow"/>
      <family val="2"/>
    </font>
    <font>
      <sz val="16"/>
      <color theme="1" tint="4.9989318521683403E-2"/>
      <name val="Arial Narrow"/>
      <family val="2"/>
    </font>
    <font>
      <sz val="12"/>
      <color theme="1"/>
      <name val="Verdana"/>
      <family val="2"/>
    </font>
    <font>
      <sz val="16"/>
      <color rgb="FF000000"/>
      <name val="Calibri"/>
      <family val="2"/>
      <scheme val="minor"/>
    </font>
    <font>
      <sz val="16"/>
      <color theme="1"/>
      <name val="Calibri"/>
      <family val="2"/>
      <scheme val="minor"/>
    </font>
    <font>
      <b/>
      <sz val="24"/>
      <color theme="1"/>
      <name val="Arial Narrow"/>
      <family val="2"/>
    </font>
    <font>
      <b/>
      <sz val="12"/>
      <color rgb="FF000000"/>
      <name val="Arial Narrow"/>
      <family val="2"/>
    </font>
    <font>
      <sz val="16"/>
      <color theme="1"/>
      <name val="Verdana"/>
      <family val="2"/>
    </font>
    <font>
      <sz val="16"/>
      <color theme="1" tint="0.14999847407452621"/>
      <name val="Arial Narrow"/>
      <family val="2"/>
    </font>
    <font>
      <b/>
      <sz val="14"/>
      <color indexed="81"/>
      <name val="Tahoma"/>
      <family val="2"/>
    </font>
    <font>
      <b/>
      <sz val="16"/>
      <color indexed="81"/>
      <name val="Tahoma"/>
      <family val="2"/>
    </font>
    <font>
      <b/>
      <sz val="14"/>
      <color theme="1"/>
      <name val="Arial Narrow"/>
      <family val="2"/>
    </font>
    <font>
      <sz val="28"/>
      <color theme="1"/>
      <name val="Arial Narrow"/>
      <family val="2"/>
    </font>
    <font>
      <b/>
      <sz val="16"/>
      <color theme="0"/>
      <name val="Arial Narrow"/>
      <family val="2"/>
    </font>
    <font>
      <b/>
      <sz val="16"/>
      <color theme="1"/>
      <name val="Arial Narrow"/>
      <family val="2"/>
    </font>
    <font>
      <sz val="13"/>
      <color rgb="FFFF0000"/>
      <name val="Century Gothic"/>
      <family val="2"/>
    </font>
    <font>
      <sz val="14"/>
      <color rgb="FFFF0000"/>
      <name val="Arial Narrow"/>
      <family val="2"/>
    </font>
    <font>
      <sz val="12"/>
      <color theme="1"/>
      <name val="Arial Narrow"/>
      <family val="2"/>
    </font>
    <font>
      <b/>
      <sz val="30"/>
      <color theme="1"/>
      <name val="Arial Narrow"/>
      <family val="2"/>
    </font>
    <font>
      <b/>
      <sz val="12"/>
      <color theme="1"/>
      <name val="Arial Narrow"/>
      <family val="2"/>
    </font>
    <font>
      <sz val="16"/>
      <name val="Calibri"/>
      <family val="2"/>
      <scheme val="minor"/>
    </font>
    <font>
      <sz val="16"/>
      <color rgb="FF00B050"/>
      <name val="Calibri"/>
      <family val="2"/>
      <scheme val="minor"/>
    </font>
    <font>
      <sz val="14"/>
      <color theme="1"/>
      <name val="Century Gothic"/>
      <family val="2"/>
    </font>
    <font>
      <sz val="16"/>
      <color theme="1"/>
      <name val="Century Gothic"/>
      <family val="2"/>
    </font>
    <font>
      <sz val="18"/>
      <color theme="1"/>
      <name val="Verdana"/>
      <family val="2"/>
    </font>
    <font>
      <sz val="18"/>
      <color theme="1"/>
      <name val="Calibri"/>
      <family val="2"/>
      <scheme val="minor"/>
    </font>
    <font>
      <sz val="14"/>
      <color theme="1"/>
      <name val="Calibri"/>
      <family val="2"/>
      <scheme val="minor"/>
    </font>
    <font>
      <sz val="16"/>
      <color rgb="FFFF0000"/>
      <name val="Calibri"/>
      <family val="2"/>
      <scheme val="minor"/>
    </font>
    <font>
      <b/>
      <sz val="18"/>
      <color indexed="81"/>
      <name val="Tahoma"/>
      <family val="2"/>
    </font>
    <font>
      <sz val="9"/>
      <color indexed="81"/>
      <name val="Tahoma"/>
      <family val="2"/>
    </font>
    <font>
      <sz val="11"/>
      <color indexed="81"/>
      <name val="Tahoma"/>
      <family val="2"/>
    </font>
    <font>
      <sz val="12"/>
      <color indexed="81"/>
      <name val="Tahoma"/>
      <family val="2"/>
    </font>
    <font>
      <sz val="14"/>
      <color indexed="81"/>
      <name val="Tahoma"/>
      <family val="2"/>
    </font>
    <font>
      <b/>
      <sz val="14"/>
      <color theme="0"/>
      <name val="Arial Narrow"/>
      <family val="2"/>
    </font>
    <font>
      <b/>
      <sz val="14"/>
      <color theme="0"/>
      <name val="Ariel"/>
    </font>
    <font>
      <b/>
      <sz val="11"/>
      <color rgb="FF000000"/>
      <name val="Ariel"/>
    </font>
    <font>
      <sz val="11"/>
      <color rgb="FF000000"/>
      <name val="Ariel"/>
    </font>
    <font>
      <sz val="11"/>
      <color theme="1"/>
      <name val="Ariel"/>
    </font>
    <font>
      <sz val="13"/>
      <color rgb="FF000000"/>
      <name val="Century Gothic"/>
      <family val="2"/>
    </font>
    <font>
      <b/>
      <sz val="11"/>
      <name val="Ariel"/>
    </font>
    <font>
      <sz val="10"/>
      <color rgb="FF000000"/>
      <name val="Century Gothic"/>
      <family val="2"/>
    </font>
    <font>
      <sz val="11"/>
      <name val="Ariel"/>
    </font>
    <font>
      <b/>
      <sz val="11"/>
      <color theme="1"/>
      <name val="Ariel"/>
    </font>
    <font>
      <sz val="11"/>
      <color theme="8"/>
      <name val="Arial Narrow"/>
      <family val="2"/>
    </font>
    <font>
      <sz val="11"/>
      <color rgb="FF00B0F0"/>
      <name val="Arial Narrow"/>
      <family val="2"/>
    </font>
    <font>
      <sz val="16"/>
      <color rgb="FF00B0F0"/>
      <name val="Calibri"/>
      <family val="2"/>
      <scheme val="minor"/>
    </font>
    <font>
      <sz val="16"/>
      <color theme="8"/>
      <name val="Calibri"/>
      <family val="2"/>
      <scheme val="minor"/>
    </font>
    <font>
      <sz val="11"/>
      <color theme="8"/>
      <name val="Calibri"/>
      <family val="2"/>
      <scheme val="minor"/>
    </font>
    <font>
      <b/>
      <u/>
      <sz val="16"/>
      <color theme="1"/>
      <name val="Arial Narrow"/>
      <family val="2"/>
    </font>
    <font>
      <b/>
      <sz val="14"/>
      <color rgb="FF000000"/>
      <name val="Arial Narrow"/>
      <family val="2"/>
    </font>
    <font>
      <sz val="14"/>
      <name val="Arial Narrow"/>
      <family val="2"/>
    </font>
    <font>
      <sz val="14"/>
      <color theme="1" tint="4.9989318521683403E-2"/>
      <name val="Arial Narrow"/>
      <family val="2"/>
    </font>
    <font>
      <u/>
      <sz val="16"/>
      <color theme="1"/>
      <name val="Arial Narrow"/>
      <family val="2"/>
    </font>
    <font>
      <sz val="18"/>
      <color rgb="FF000000"/>
      <name val="Arial Narrow"/>
      <family val="2"/>
    </font>
    <font>
      <sz val="18"/>
      <color theme="1" tint="4.9989318521683403E-2"/>
      <name val="Arial Narrow"/>
      <family val="2"/>
    </font>
    <font>
      <sz val="18"/>
      <name val="Tahoma"/>
      <family val="2"/>
    </font>
    <font>
      <sz val="18"/>
      <name val="Arial Narrow"/>
      <family val="2"/>
    </font>
    <font>
      <sz val="18"/>
      <color rgb="FFFF0000"/>
      <name val="Arial Narrow"/>
      <family val="2"/>
    </font>
    <font>
      <b/>
      <sz val="20"/>
      <color indexed="81"/>
      <name val="Tahoma"/>
      <family val="2"/>
    </font>
    <font>
      <b/>
      <sz val="20"/>
      <color theme="1"/>
      <name val="Arial Narrow"/>
      <family val="2"/>
    </font>
    <font>
      <b/>
      <sz val="11"/>
      <color theme="0"/>
      <name val="Arial Narrow"/>
      <family val="2"/>
    </font>
    <font>
      <sz val="10"/>
      <name val="Arial"/>
      <family val="2"/>
    </font>
    <font>
      <b/>
      <sz val="18"/>
      <color rgb="FF000000"/>
      <name val="Arial Narrow"/>
      <family val="2"/>
    </font>
    <font>
      <b/>
      <sz val="16"/>
      <color rgb="FF000000"/>
      <name val="Arial Narrow"/>
      <family val="2"/>
    </font>
    <font>
      <b/>
      <sz val="20"/>
      <color rgb="FF000000"/>
      <name val="Arial Narrow"/>
      <family val="2"/>
    </font>
    <font>
      <sz val="20"/>
      <color theme="1"/>
      <name val="Arial Narrow"/>
      <family val="2"/>
    </font>
    <font>
      <b/>
      <sz val="16"/>
      <color rgb="FFFF0000"/>
      <name val="Arial Narrow"/>
      <family val="2"/>
    </font>
    <font>
      <b/>
      <sz val="12"/>
      <color theme="0"/>
      <name val="Arial Narrow"/>
      <family val="2"/>
    </font>
    <font>
      <sz val="11"/>
      <color theme="1"/>
      <name val="Century Gothic"/>
      <family val="2"/>
    </font>
    <font>
      <sz val="11"/>
      <name val="Century Gothic"/>
      <family val="2"/>
    </font>
    <font>
      <sz val="14"/>
      <name val="Century Gothic"/>
      <family val="2"/>
    </font>
    <font>
      <sz val="11"/>
      <color rgb="FFFF0000"/>
      <name val="Century Gothic"/>
      <family val="2"/>
    </font>
    <font>
      <sz val="13"/>
      <name val="Century Gothic"/>
      <family val="2"/>
    </font>
    <font>
      <sz val="13"/>
      <color theme="1"/>
      <name val="Century Gothic"/>
      <family val="2"/>
    </font>
    <font>
      <sz val="12"/>
      <name val="Century Gothic"/>
      <family val="2"/>
    </font>
    <font>
      <sz val="13"/>
      <color theme="1"/>
      <name val="Arial Narrow"/>
      <family val="2"/>
    </font>
  </fonts>
  <fills count="14">
    <fill>
      <patternFill patternType="none"/>
    </fill>
    <fill>
      <patternFill patternType="gray125"/>
    </fill>
    <fill>
      <patternFill patternType="solid">
        <fgColor rgb="FF00AFDB"/>
        <bgColor indexed="64"/>
      </patternFill>
    </fill>
    <fill>
      <patternFill patternType="solid">
        <fgColor rgb="FFFFFFCC"/>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theme="0"/>
        <bgColor indexed="64"/>
      </patternFill>
    </fill>
    <fill>
      <patternFill patternType="solid">
        <fgColor theme="6" tint="0.39997558519241921"/>
        <bgColor indexed="64"/>
      </patternFill>
    </fill>
    <fill>
      <patternFill patternType="solid">
        <fgColor theme="6" tint="0.79998168889431442"/>
        <bgColor indexed="64"/>
      </patternFill>
    </fill>
    <fill>
      <patternFill patternType="solid">
        <fgColor rgb="FFFFFF00"/>
        <bgColor indexed="64"/>
      </patternFill>
    </fill>
    <fill>
      <patternFill patternType="solid">
        <fgColor rgb="FFFF000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rgb="FFFFFF66"/>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style="thin">
        <color indexed="64"/>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double">
        <color indexed="64"/>
      </top>
      <bottom/>
      <diagonal/>
    </border>
    <border>
      <left/>
      <right style="thin">
        <color indexed="64"/>
      </right>
      <top style="thin">
        <color indexed="64"/>
      </top>
      <bottom/>
      <diagonal/>
    </border>
    <border>
      <left/>
      <right style="thin">
        <color indexed="64"/>
      </right>
      <top/>
      <bottom/>
      <diagonal/>
    </border>
    <border>
      <left/>
      <right/>
      <top style="thin">
        <color indexed="64"/>
      </top>
      <bottom style="thin">
        <color indexed="64"/>
      </bottom>
      <diagonal/>
    </border>
  </borders>
  <cellStyleXfs count="8">
    <xf numFmtId="0" fontId="0" fillId="0" borderId="0"/>
    <xf numFmtId="164" fontId="1" fillId="0" borderId="0"/>
    <xf numFmtId="164" fontId="1"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9" fontId="83" fillId="0" borderId="0" applyFont="0" applyFill="0" applyBorder="0" applyAlignment="0" applyProtection="0"/>
    <xf numFmtId="169" fontId="1" fillId="0" borderId="0" applyFont="0" applyFill="0" applyBorder="0" applyAlignment="0" applyProtection="0"/>
  </cellStyleXfs>
  <cellXfs count="1435">
    <xf numFmtId="0" fontId="0" fillId="0" borderId="0" xfId="0"/>
    <xf numFmtId="0" fontId="0" fillId="0" borderId="0" xfId="0" applyFont="1"/>
    <xf numFmtId="0" fontId="12" fillId="0" borderId="0" xfId="0" applyFont="1"/>
    <xf numFmtId="0" fontId="0" fillId="0" borderId="0" xfId="0" applyFont="1" applyAlignment="1">
      <alignment wrapText="1"/>
    </xf>
    <xf numFmtId="0" fontId="13" fillId="0" borderId="0" xfId="0" applyFont="1"/>
    <xf numFmtId="0" fontId="0" fillId="0" borderId="0" xfId="0" applyFont="1" applyAlignment="1">
      <alignment horizontal="left"/>
    </xf>
    <xf numFmtId="0" fontId="14" fillId="0" borderId="0" xfId="0" applyFont="1" applyAlignment="1">
      <alignment horizontal="left" vertical="center" wrapText="1"/>
    </xf>
    <xf numFmtId="0" fontId="15" fillId="0" borderId="0" xfId="0" applyFont="1" applyAlignment="1">
      <alignment wrapText="1"/>
    </xf>
    <xf numFmtId="0" fontId="15" fillId="0" borderId="0" xfId="0" applyFont="1"/>
    <xf numFmtId="0" fontId="13" fillId="0" borderId="0" xfId="0" applyFont="1" applyAlignment="1">
      <alignment vertical="center"/>
    </xf>
    <xf numFmtId="0" fontId="21" fillId="3" borderId="1" xfId="0" applyFont="1" applyFill="1" applyBorder="1" applyAlignment="1" applyProtection="1">
      <alignment horizontal="right" vertical="center" wrapText="1"/>
    </xf>
    <xf numFmtId="3" fontId="21" fillId="3" borderId="1" xfId="0" applyNumberFormat="1" applyFont="1" applyFill="1" applyBorder="1" applyAlignment="1" applyProtection="1">
      <alignment horizontal="right" vertical="center" wrapText="1"/>
    </xf>
    <xf numFmtId="0" fontId="26" fillId="0" borderId="1" xfId="0" applyFont="1" applyFill="1" applyBorder="1" applyAlignment="1" applyProtection="1">
      <alignment horizontal="left" vertical="center" wrapText="1"/>
    </xf>
    <xf numFmtId="0" fontId="26" fillId="0" borderId="1" xfId="0" applyFont="1" applyFill="1" applyBorder="1" applyAlignment="1" applyProtection="1">
      <alignment vertical="center" wrapText="1"/>
    </xf>
    <xf numFmtId="0" fontId="26" fillId="0" borderId="1" xfId="0" applyFont="1" applyFill="1" applyBorder="1" applyAlignment="1" applyProtection="1">
      <alignment horizontal="center" vertical="center"/>
    </xf>
    <xf numFmtId="0" fontId="26" fillId="3" borderId="1" xfId="0" applyFont="1" applyFill="1" applyBorder="1" applyAlignment="1" applyProtection="1">
      <alignment horizontal="center" vertical="center"/>
    </xf>
    <xf numFmtId="9" fontId="26" fillId="3" borderId="1" xfId="3" applyFont="1" applyFill="1" applyBorder="1" applyAlignment="1" applyProtection="1">
      <alignment horizontal="center" vertical="center"/>
    </xf>
    <xf numFmtId="3" fontId="22" fillId="3" borderId="1" xfId="0" applyNumberFormat="1" applyFont="1" applyFill="1" applyBorder="1" applyAlignment="1" applyProtection="1">
      <alignment horizontal="right" vertical="center" wrapText="1"/>
    </xf>
    <xf numFmtId="0" fontId="6" fillId="2" borderId="2" xfId="0" applyFont="1" applyFill="1" applyBorder="1" applyAlignment="1" applyProtection="1">
      <alignment horizontal="center" vertical="center" wrapText="1"/>
      <protection locked="0"/>
    </xf>
    <xf numFmtId="9" fontId="21" fillId="5" borderId="1" xfId="0" applyNumberFormat="1" applyFont="1" applyFill="1" applyBorder="1" applyAlignment="1" applyProtection="1">
      <alignment horizontal="center" vertical="center" wrapText="1"/>
    </xf>
    <xf numFmtId="9" fontId="21" fillId="5" borderId="1" xfId="4" applyNumberFormat="1" applyFont="1" applyFill="1" applyBorder="1" applyAlignment="1" applyProtection="1">
      <alignment horizontal="center" vertical="center" wrapText="1"/>
    </xf>
    <xf numFmtId="9" fontId="21" fillId="5" borderId="1" xfId="3" applyNumberFormat="1" applyFont="1" applyFill="1" applyBorder="1" applyAlignment="1" applyProtection="1">
      <alignment horizontal="center" vertical="center" wrapText="1"/>
    </xf>
    <xf numFmtId="0" fontId="21" fillId="5" borderId="1" xfId="0" applyFont="1" applyFill="1" applyBorder="1" applyAlignment="1" applyProtection="1">
      <alignment horizontal="center" vertical="center" wrapText="1"/>
    </xf>
    <xf numFmtId="43" fontId="21" fillId="5" borderId="1" xfId="4" applyFont="1" applyFill="1" applyBorder="1" applyAlignment="1" applyProtection="1">
      <alignment horizontal="center" vertical="center" wrapText="1"/>
    </xf>
    <xf numFmtId="167" fontId="21" fillId="5" borderId="1" xfId="4" applyNumberFormat="1" applyFont="1" applyFill="1" applyBorder="1" applyAlignment="1" applyProtection="1">
      <alignment horizontal="center" vertical="center" wrapText="1"/>
    </xf>
    <xf numFmtId="165" fontId="21" fillId="5" borderId="1" xfId="3" applyNumberFormat="1" applyFont="1" applyFill="1" applyBorder="1" applyAlignment="1" applyProtection="1">
      <alignment horizontal="center" vertical="center" wrapText="1"/>
    </xf>
    <xf numFmtId="3" fontId="21" fillId="5" borderId="1" xfId="0" applyNumberFormat="1" applyFont="1" applyFill="1" applyBorder="1" applyAlignment="1" applyProtection="1">
      <alignment horizontal="center" vertical="center" wrapText="1"/>
    </xf>
    <xf numFmtId="0" fontId="2" fillId="0" borderId="0" xfId="0" applyFont="1" applyAlignment="1" applyProtection="1">
      <alignment vertical="center" wrapText="1"/>
      <protection locked="0"/>
    </xf>
    <xf numFmtId="0" fontId="2" fillId="0" borderId="0" xfId="0" applyFont="1" applyAlignment="1" applyProtection="1">
      <alignment horizontal="center" vertical="center" wrapText="1"/>
      <protection locked="0"/>
    </xf>
    <xf numFmtId="0" fontId="2" fillId="0" borderId="0" xfId="0" applyFont="1" applyAlignment="1" applyProtection="1">
      <alignment wrapText="1"/>
      <protection locked="0"/>
    </xf>
    <xf numFmtId="0" fontId="7" fillId="0" borderId="0" xfId="0" applyFont="1" applyAlignment="1" applyProtection="1">
      <alignment vertical="center" wrapText="1"/>
      <protection locked="0"/>
    </xf>
    <xf numFmtId="0" fontId="7" fillId="0" borderId="0" xfId="0" applyFont="1" applyAlignment="1" applyProtection="1">
      <alignment horizontal="center" vertical="center" wrapText="1"/>
      <protection locked="0"/>
    </xf>
    <xf numFmtId="0" fontId="4" fillId="0" borderId="0" xfId="0" applyFont="1" applyAlignment="1" applyProtection="1">
      <alignment vertical="center" wrapText="1"/>
      <protection locked="0"/>
    </xf>
    <xf numFmtId="0" fontId="23" fillId="6" borderId="1" xfId="0" applyFont="1" applyFill="1" applyBorder="1" applyAlignment="1" applyProtection="1">
      <alignment vertical="center" wrapText="1"/>
      <protection locked="0"/>
    </xf>
    <xf numFmtId="0" fontId="21" fillId="0" borderId="1" xfId="0" applyFont="1" applyBorder="1" applyAlignment="1" applyProtection="1">
      <alignment vertical="center" wrapText="1"/>
      <protection locked="0"/>
    </xf>
    <xf numFmtId="9" fontId="19" fillId="3" borderId="1" xfId="3" applyFont="1" applyFill="1" applyBorder="1" applyAlignment="1" applyProtection="1">
      <alignment horizontal="right" vertical="center" wrapText="1"/>
      <protection locked="0"/>
    </xf>
    <xf numFmtId="165" fontId="19" fillId="3" borderId="1" xfId="3" applyNumberFormat="1" applyFont="1" applyFill="1" applyBorder="1" applyAlignment="1" applyProtection="1">
      <alignment horizontal="right" vertical="center" wrapText="1"/>
      <protection locked="0"/>
    </xf>
    <xf numFmtId="165" fontId="23" fillId="3" borderId="1" xfId="3" applyNumberFormat="1" applyFont="1" applyFill="1" applyBorder="1" applyAlignment="1" applyProtection="1">
      <alignment horizontal="right" vertical="center" wrapText="1"/>
      <protection locked="0"/>
    </xf>
    <xf numFmtId="9" fontId="23" fillId="5" borderId="1" xfId="3" applyNumberFormat="1" applyFont="1" applyFill="1" applyBorder="1" applyAlignment="1" applyProtection="1">
      <alignment horizontal="center" vertical="center" wrapText="1"/>
      <protection locked="0"/>
    </xf>
    <xf numFmtId="9" fontId="23" fillId="6" borderId="1" xfId="3" applyFont="1" applyFill="1" applyBorder="1" applyAlignment="1" applyProtection="1">
      <alignment horizontal="right" vertical="center" wrapText="1"/>
      <protection locked="0"/>
    </xf>
    <xf numFmtId="9" fontId="23" fillId="8" borderId="1" xfId="3" applyFont="1" applyFill="1" applyBorder="1" applyAlignment="1" applyProtection="1">
      <alignment horizontal="right" vertical="center" wrapText="1"/>
      <protection locked="0"/>
    </xf>
    <xf numFmtId="0" fontId="23" fillId="0" borderId="1" xfId="0" applyFont="1" applyBorder="1" applyAlignment="1" applyProtection="1">
      <alignment vertical="center" wrapText="1"/>
      <protection locked="0"/>
    </xf>
    <xf numFmtId="0" fontId="23" fillId="0" borderId="1" xfId="0" applyFont="1" applyFill="1" applyBorder="1" applyAlignment="1" applyProtection="1">
      <alignment vertical="center" wrapText="1"/>
      <protection locked="0"/>
    </xf>
    <xf numFmtId="0" fontId="18" fillId="0" borderId="0" xfId="0" applyFont="1" applyAlignment="1" applyProtection="1">
      <alignment vertical="center" wrapText="1"/>
      <protection locked="0"/>
    </xf>
    <xf numFmtId="0" fontId="21" fillId="0" borderId="1" xfId="0" applyFont="1" applyFill="1" applyBorder="1" applyAlignment="1" applyProtection="1">
      <alignment vertical="center" wrapText="1"/>
      <protection locked="0"/>
    </xf>
    <xf numFmtId="0" fontId="21" fillId="6" borderId="1" xfId="0" applyFont="1" applyFill="1" applyBorder="1" applyAlignment="1" applyProtection="1">
      <alignment vertical="center" wrapText="1"/>
      <protection locked="0"/>
    </xf>
    <xf numFmtId="165" fontId="21" fillId="5" borderId="1" xfId="3" applyNumberFormat="1" applyFont="1" applyFill="1" applyBorder="1" applyAlignment="1" applyProtection="1">
      <alignment horizontal="center" vertical="center" wrapText="1"/>
      <protection locked="0"/>
    </xf>
    <xf numFmtId="165" fontId="21" fillId="3" borderId="1" xfId="3" applyNumberFormat="1" applyFont="1" applyFill="1" applyBorder="1" applyAlignment="1" applyProtection="1">
      <alignment horizontal="right" vertical="center" wrapText="1"/>
      <protection locked="0"/>
    </xf>
    <xf numFmtId="9" fontId="21" fillId="5" borderId="1" xfId="3" applyNumberFormat="1" applyFont="1" applyFill="1" applyBorder="1" applyAlignment="1" applyProtection="1">
      <alignment horizontal="center" vertical="center" wrapText="1"/>
      <protection locked="0"/>
    </xf>
    <xf numFmtId="165" fontId="21" fillId="6" borderId="1" xfId="3" applyNumberFormat="1" applyFont="1" applyFill="1" applyBorder="1" applyAlignment="1" applyProtection="1">
      <alignment horizontal="right" vertical="center" wrapText="1"/>
      <protection locked="0"/>
    </xf>
    <xf numFmtId="165" fontId="23" fillId="6" borderId="1" xfId="3" applyNumberFormat="1" applyFont="1" applyFill="1" applyBorder="1" applyAlignment="1" applyProtection="1">
      <alignment horizontal="right" vertical="center" wrapText="1"/>
      <protection locked="0"/>
    </xf>
    <xf numFmtId="0" fontId="30" fillId="6" borderId="1" xfId="0" applyFont="1" applyFill="1" applyBorder="1" applyAlignment="1" applyProtection="1">
      <alignment vertical="center" wrapText="1"/>
      <protection locked="0"/>
    </xf>
    <xf numFmtId="0" fontId="30" fillId="0" borderId="1" xfId="0" applyFont="1" applyFill="1" applyBorder="1" applyAlignment="1" applyProtection="1">
      <alignment vertical="center" wrapText="1"/>
      <protection locked="0"/>
    </xf>
    <xf numFmtId="165" fontId="30" fillId="3" borderId="1" xfId="3" applyNumberFormat="1" applyFont="1" applyFill="1" applyBorder="1" applyAlignment="1" applyProtection="1">
      <alignment horizontal="right" vertical="center" wrapText="1"/>
      <protection locked="0"/>
    </xf>
    <xf numFmtId="9" fontId="30" fillId="5" borderId="1" xfId="3" applyNumberFormat="1" applyFont="1" applyFill="1" applyBorder="1" applyAlignment="1" applyProtection="1">
      <alignment horizontal="center" vertical="center" wrapText="1"/>
      <protection locked="0"/>
    </xf>
    <xf numFmtId="165" fontId="30" fillId="6" borderId="1" xfId="3" applyNumberFormat="1" applyFont="1" applyFill="1" applyBorder="1" applyAlignment="1" applyProtection="1">
      <alignment horizontal="right" vertical="center" wrapText="1"/>
      <protection locked="0"/>
    </xf>
    <xf numFmtId="0" fontId="30" fillId="0" borderId="1" xfId="0" applyFont="1" applyBorder="1" applyAlignment="1" applyProtection="1">
      <alignment vertical="center" wrapText="1"/>
      <protection locked="0"/>
    </xf>
    <xf numFmtId="0" fontId="22" fillId="0" borderId="1" xfId="0" applyFont="1" applyBorder="1" applyAlignment="1" applyProtection="1">
      <alignment vertical="center" wrapText="1"/>
      <protection locked="0"/>
    </xf>
    <xf numFmtId="3" fontId="21" fillId="5" borderId="1" xfId="3" applyNumberFormat="1" applyFont="1" applyFill="1" applyBorder="1" applyAlignment="1" applyProtection="1">
      <alignment horizontal="center" vertical="center" wrapText="1"/>
      <protection locked="0"/>
    </xf>
    <xf numFmtId="3" fontId="21" fillId="3" borderId="1" xfId="0" applyNumberFormat="1" applyFont="1" applyFill="1" applyBorder="1" applyAlignment="1" applyProtection="1">
      <alignment horizontal="right" vertical="center" wrapText="1"/>
      <protection locked="0"/>
    </xf>
    <xf numFmtId="3" fontId="21" fillId="6" borderId="1" xfId="0" applyNumberFormat="1" applyFont="1" applyFill="1" applyBorder="1" applyAlignment="1" applyProtection="1">
      <alignment horizontal="right" vertical="center" wrapText="1"/>
      <protection locked="0"/>
    </xf>
    <xf numFmtId="0" fontId="22" fillId="0" borderId="1" xfId="0" applyFont="1" applyFill="1" applyBorder="1" applyAlignment="1" applyProtection="1">
      <alignment vertical="center" wrapText="1"/>
      <protection locked="0"/>
    </xf>
    <xf numFmtId="3" fontId="21" fillId="3" borderId="1" xfId="3" applyNumberFormat="1" applyFont="1" applyFill="1" applyBorder="1" applyAlignment="1" applyProtection="1">
      <alignment horizontal="right" vertical="center" wrapText="1"/>
      <protection locked="0"/>
    </xf>
    <xf numFmtId="3" fontId="21" fillId="6" borderId="1" xfId="3" applyNumberFormat="1" applyFont="1" applyFill="1" applyBorder="1" applyAlignment="1" applyProtection="1">
      <alignment horizontal="right" vertical="center" wrapText="1"/>
      <protection locked="0"/>
    </xf>
    <xf numFmtId="3" fontId="23" fillId="5" borderId="1" xfId="3" applyNumberFormat="1" applyFont="1" applyFill="1" applyBorder="1" applyAlignment="1" applyProtection="1">
      <alignment horizontal="center" vertical="center" wrapText="1"/>
      <protection locked="0"/>
    </xf>
    <xf numFmtId="3" fontId="23" fillId="3" borderId="1" xfId="3" applyNumberFormat="1" applyFont="1" applyFill="1" applyBorder="1" applyAlignment="1" applyProtection="1">
      <alignment horizontal="right" vertical="center" wrapText="1"/>
      <protection locked="0"/>
    </xf>
    <xf numFmtId="3" fontId="23" fillId="6" borderId="1" xfId="3" applyNumberFormat="1" applyFont="1" applyFill="1" applyBorder="1" applyAlignment="1" applyProtection="1">
      <alignment horizontal="right" vertical="center" wrapText="1"/>
      <protection locked="0"/>
    </xf>
    <xf numFmtId="165" fontId="23" fillId="6" borderId="1" xfId="3" applyNumberFormat="1" applyFont="1" applyFill="1" applyBorder="1" applyAlignment="1" applyProtection="1">
      <alignment horizontal="center" vertical="center" wrapText="1"/>
      <protection locked="0"/>
    </xf>
    <xf numFmtId="43" fontId="21" fillId="5" borderId="1" xfId="4" applyFont="1" applyFill="1" applyBorder="1" applyAlignment="1" applyProtection="1">
      <alignment horizontal="center" vertical="center" wrapText="1"/>
      <protection locked="0"/>
    </xf>
    <xf numFmtId="43" fontId="15" fillId="3" borderId="1" xfId="4" applyFont="1" applyFill="1" applyBorder="1" applyAlignment="1" applyProtection="1">
      <alignment horizontal="right" vertical="center" wrapText="1"/>
      <protection locked="0"/>
    </xf>
    <xf numFmtId="43" fontId="15" fillId="6" borderId="1" xfId="4" applyFont="1" applyFill="1" applyBorder="1" applyAlignment="1" applyProtection="1">
      <alignment horizontal="right" vertical="center" wrapText="1"/>
      <protection locked="0"/>
    </xf>
    <xf numFmtId="3" fontId="21" fillId="3" borderId="1" xfId="0" applyNumberFormat="1" applyFont="1" applyFill="1" applyBorder="1" applyAlignment="1" applyProtection="1">
      <alignment vertical="center" wrapText="1"/>
      <protection locked="0"/>
    </xf>
    <xf numFmtId="3" fontId="21" fillId="6" borderId="1" xfId="0" applyNumberFormat="1" applyFont="1" applyFill="1" applyBorder="1" applyAlignment="1" applyProtection="1">
      <alignment vertical="center" wrapText="1"/>
      <protection locked="0"/>
    </xf>
    <xf numFmtId="4" fontId="21" fillId="0" borderId="1" xfId="0" applyNumberFormat="1" applyFont="1" applyBorder="1" applyAlignment="1" applyProtection="1">
      <alignment vertical="center" wrapText="1"/>
      <protection locked="0"/>
    </xf>
    <xf numFmtId="4" fontId="21" fillId="0" borderId="1" xfId="4" applyNumberFormat="1" applyFont="1" applyBorder="1" applyAlignment="1" applyProtection="1">
      <alignment vertical="center" wrapText="1"/>
      <protection locked="0"/>
    </xf>
    <xf numFmtId="3" fontId="23" fillId="3" borderId="1" xfId="0" applyNumberFormat="1" applyFont="1" applyFill="1" applyBorder="1" applyAlignment="1" applyProtection="1">
      <alignment vertical="center" wrapText="1"/>
      <protection locked="0"/>
    </xf>
    <xf numFmtId="3" fontId="23" fillId="6" borderId="1" xfId="0" applyNumberFormat="1" applyFont="1" applyFill="1" applyBorder="1" applyAlignment="1" applyProtection="1">
      <alignment vertical="center" wrapText="1"/>
      <protection locked="0"/>
    </xf>
    <xf numFmtId="4" fontId="23" fillId="6" borderId="1" xfId="4" applyNumberFormat="1" applyFont="1" applyFill="1" applyBorder="1" applyAlignment="1" applyProtection="1">
      <alignment vertical="center" wrapText="1"/>
      <protection locked="0"/>
    </xf>
    <xf numFmtId="43" fontId="21" fillId="3" borderId="1" xfId="4" applyFont="1" applyFill="1" applyBorder="1" applyAlignment="1" applyProtection="1">
      <alignment horizontal="right" vertical="center" wrapText="1"/>
      <protection locked="0"/>
    </xf>
    <xf numFmtId="43" fontId="21" fillId="6" borderId="1" xfId="4" applyFont="1" applyFill="1" applyBorder="1" applyAlignment="1" applyProtection="1">
      <alignment horizontal="right" vertical="center" wrapText="1"/>
      <protection locked="0"/>
    </xf>
    <xf numFmtId="0" fontId="21" fillId="5" borderId="1" xfId="0" applyFont="1" applyFill="1" applyBorder="1" applyAlignment="1" applyProtection="1">
      <alignment horizontal="center" vertical="center" wrapText="1"/>
      <protection locked="0"/>
    </xf>
    <xf numFmtId="0" fontId="21" fillId="3" borderId="1" xfId="0" applyFont="1" applyFill="1" applyBorder="1" applyAlignment="1" applyProtection="1">
      <alignment horizontal="right" vertical="center" wrapText="1"/>
      <protection locked="0"/>
    </xf>
    <xf numFmtId="0" fontId="21" fillId="6" borderId="1" xfId="0" applyFont="1" applyFill="1" applyBorder="1" applyAlignment="1" applyProtection="1">
      <alignment horizontal="right" vertical="center" wrapText="1"/>
      <protection locked="0"/>
    </xf>
    <xf numFmtId="167" fontId="21" fillId="5" borderId="1" xfId="4" applyNumberFormat="1" applyFont="1" applyFill="1" applyBorder="1" applyAlignment="1" applyProtection="1">
      <alignment horizontal="center" vertical="center" wrapText="1"/>
      <protection locked="0"/>
    </xf>
    <xf numFmtId="167" fontId="21" fillId="3" borderId="1" xfId="4" applyNumberFormat="1" applyFont="1" applyFill="1" applyBorder="1" applyAlignment="1" applyProtection="1">
      <alignment horizontal="right" vertical="center" wrapText="1"/>
      <protection locked="0"/>
    </xf>
    <xf numFmtId="167" fontId="21" fillId="6" borderId="1" xfId="4" applyNumberFormat="1" applyFont="1" applyFill="1" applyBorder="1" applyAlignment="1" applyProtection="1">
      <alignment horizontal="right" vertical="center" wrapText="1"/>
      <protection locked="0"/>
    </xf>
    <xf numFmtId="0" fontId="22" fillId="6" borderId="1" xfId="0" applyFont="1" applyFill="1" applyBorder="1" applyAlignment="1" applyProtection="1">
      <alignment vertical="center" wrapText="1"/>
      <protection locked="0"/>
    </xf>
    <xf numFmtId="165" fontId="22" fillId="3" borderId="1" xfId="3" applyNumberFormat="1" applyFont="1" applyFill="1" applyBorder="1" applyAlignment="1" applyProtection="1">
      <alignment horizontal="right" vertical="center" wrapText="1"/>
      <protection locked="0"/>
    </xf>
    <xf numFmtId="166" fontId="22" fillId="6" borderId="1" xfId="0" applyNumberFormat="1" applyFont="1" applyFill="1" applyBorder="1" applyAlignment="1" applyProtection="1">
      <alignment horizontal="right" vertical="center" wrapText="1"/>
      <protection locked="0"/>
    </xf>
    <xf numFmtId="0" fontId="11" fillId="0" borderId="0" xfId="0" applyFont="1" applyAlignment="1" applyProtection="1">
      <alignment vertical="center" wrapText="1"/>
      <protection locked="0"/>
    </xf>
    <xf numFmtId="9" fontId="21" fillId="5" borderId="1" xfId="4" applyNumberFormat="1" applyFont="1" applyFill="1" applyBorder="1" applyAlignment="1" applyProtection="1">
      <alignment horizontal="center" vertical="center" wrapText="1"/>
      <protection locked="0"/>
    </xf>
    <xf numFmtId="165" fontId="21" fillId="3" borderId="1" xfId="0" applyNumberFormat="1" applyFont="1" applyFill="1" applyBorder="1" applyAlignment="1" applyProtection="1">
      <alignment horizontal="right" vertical="center" wrapText="1"/>
      <protection locked="0"/>
    </xf>
    <xf numFmtId="9" fontId="21" fillId="5" borderId="1" xfId="0" applyNumberFormat="1" applyFont="1" applyFill="1" applyBorder="1" applyAlignment="1" applyProtection="1">
      <alignment horizontal="center" vertical="center" wrapText="1"/>
      <protection locked="0"/>
    </xf>
    <xf numFmtId="165" fontId="21" fillId="6" borderId="1" xfId="0" applyNumberFormat="1" applyFont="1" applyFill="1" applyBorder="1" applyAlignment="1" applyProtection="1">
      <alignment horizontal="right" vertical="center" wrapText="1"/>
      <protection locked="0"/>
    </xf>
    <xf numFmtId="3" fontId="21" fillId="5" borderId="1" xfId="0" applyNumberFormat="1" applyFont="1" applyFill="1" applyBorder="1" applyAlignment="1" applyProtection="1">
      <alignment horizontal="center" vertical="center" wrapText="1"/>
      <protection locked="0"/>
    </xf>
    <xf numFmtId="3" fontId="22" fillId="5" borderId="1" xfId="0" applyNumberFormat="1" applyFont="1" applyFill="1" applyBorder="1" applyAlignment="1" applyProtection="1">
      <alignment horizontal="center" vertical="center" wrapText="1"/>
      <protection locked="0"/>
    </xf>
    <xf numFmtId="3" fontId="22" fillId="3" borderId="1" xfId="0" applyNumberFormat="1" applyFont="1" applyFill="1" applyBorder="1" applyAlignment="1" applyProtection="1">
      <alignment horizontal="right" vertical="center" wrapText="1"/>
      <protection locked="0"/>
    </xf>
    <xf numFmtId="3" fontId="22" fillId="6" borderId="1" xfId="0" applyNumberFormat="1" applyFont="1" applyFill="1" applyBorder="1" applyAlignment="1" applyProtection="1">
      <alignment horizontal="right" vertical="center" wrapText="1"/>
      <protection locked="0"/>
    </xf>
    <xf numFmtId="4" fontId="22" fillId="0" borderId="1" xfId="0" applyNumberFormat="1" applyFont="1" applyBorder="1" applyAlignment="1" applyProtection="1">
      <alignment vertical="center" wrapText="1"/>
      <protection locked="0"/>
    </xf>
    <xf numFmtId="0" fontId="26" fillId="3" borderId="1" xfId="0" applyFont="1" applyFill="1" applyBorder="1" applyAlignment="1" applyProtection="1">
      <alignment horizontal="center" vertical="center"/>
      <protection locked="0"/>
    </xf>
    <xf numFmtId="0" fontId="26" fillId="6" borderId="1" xfId="0" applyFont="1" applyFill="1" applyBorder="1" applyAlignment="1" applyProtection="1">
      <alignment horizontal="center" vertical="center"/>
      <protection locked="0"/>
    </xf>
    <xf numFmtId="0" fontId="26" fillId="0" borderId="1" xfId="0" applyFont="1" applyFill="1" applyBorder="1" applyAlignment="1" applyProtection="1">
      <alignment horizontal="center" vertical="center" wrapText="1"/>
      <protection locked="0"/>
    </xf>
    <xf numFmtId="4" fontId="26" fillId="0" borderId="1" xfId="0" applyNumberFormat="1" applyFont="1" applyFill="1" applyBorder="1" applyAlignment="1" applyProtection="1">
      <alignment horizontal="right" vertical="center"/>
      <protection locked="0"/>
    </xf>
    <xf numFmtId="0" fontId="24" fillId="0" borderId="0" xfId="0" applyFont="1" applyFill="1" applyProtection="1">
      <protection locked="0"/>
    </xf>
    <xf numFmtId="0" fontId="24" fillId="0" borderId="0" xfId="0" applyFont="1" applyFill="1" applyAlignment="1" applyProtection="1">
      <alignment vertical="center"/>
      <protection locked="0"/>
    </xf>
    <xf numFmtId="0" fontId="2" fillId="6" borderId="0" xfId="0" applyFont="1" applyFill="1" applyAlignment="1" applyProtection="1">
      <alignment vertical="center" wrapText="1"/>
      <protection locked="0"/>
    </xf>
    <xf numFmtId="0" fontId="2" fillId="6" borderId="0" xfId="0" applyFont="1" applyFill="1" applyAlignment="1" applyProtection="1">
      <alignment horizontal="center" vertical="center" wrapText="1"/>
      <protection locked="0"/>
    </xf>
    <xf numFmtId="0" fontId="23" fillId="6" borderId="1" xfId="0" applyFont="1" applyFill="1" applyBorder="1" applyAlignment="1" applyProtection="1">
      <alignment vertical="center" wrapText="1"/>
    </xf>
    <xf numFmtId="0" fontId="21" fillId="0" borderId="1" xfId="0" applyFont="1" applyBorder="1" applyAlignment="1" applyProtection="1">
      <alignment vertical="center" wrapText="1"/>
    </xf>
    <xf numFmtId="0" fontId="19" fillId="0" borderId="1" xfId="0" applyFont="1" applyBorder="1" applyAlignment="1" applyProtection="1">
      <alignment vertical="center" wrapText="1"/>
    </xf>
    <xf numFmtId="0" fontId="23" fillId="6" borderId="1" xfId="0" applyFont="1" applyFill="1" applyBorder="1" applyAlignment="1" applyProtection="1">
      <alignment horizontal="center" vertical="center" wrapText="1"/>
    </xf>
    <xf numFmtId="165" fontId="23" fillId="5" borderId="1" xfId="3" applyNumberFormat="1" applyFont="1" applyFill="1" applyBorder="1" applyAlignment="1" applyProtection="1">
      <alignment horizontal="center" vertical="center" wrapText="1"/>
    </xf>
    <xf numFmtId="9" fontId="19" fillId="3" borderId="1" xfId="3" applyFont="1" applyFill="1" applyBorder="1" applyAlignment="1" applyProtection="1">
      <alignment horizontal="right" vertical="center" wrapText="1"/>
    </xf>
    <xf numFmtId="165" fontId="19" fillId="3" borderId="1" xfId="3" applyNumberFormat="1" applyFont="1" applyFill="1" applyBorder="1" applyAlignment="1" applyProtection="1">
      <alignment horizontal="right" vertical="center" wrapText="1"/>
    </xf>
    <xf numFmtId="165" fontId="23" fillId="3" borderId="1" xfId="3" applyNumberFormat="1" applyFont="1" applyFill="1" applyBorder="1" applyAlignment="1" applyProtection="1">
      <alignment horizontal="right" vertical="center" wrapText="1"/>
    </xf>
    <xf numFmtId="9" fontId="23" fillId="3" borderId="1" xfId="3" applyFont="1" applyFill="1" applyBorder="1" applyAlignment="1" applyProtection="1">
      <alignment horizontal="right" vertical="center" wrapText="1"/>
    </xf>
    <xf numFmtId="9" fontId="23" fillId="5" borderId="1" xfId="3" applyNumberFormat="1" applyFont="1" applyFill="1" applyBorder="1" applyAlignment="1" applyProtection="1">
      <alignment horizontal="center" vertical="center" wrapText="1"/>
    </xf>
    <xf numFmtId="0" fontId="20" fillId="0" borderId="1" xfId="0" applyFont="1" applyBorder="1" applyAlignment="1" applyProtection="1">
      <alignment vertical="center" wrapText="1"/>
    </xf>
    <xf numFmtId="0" fontId="21" fillId="0" borderId="1" xfId="0" applyFont="1" applyFill="1" applyBorder="1" applyAlignment="1" applyProtection="1">
      <alignment vertical="center" wrapText="1"/>
    </xf>
    <xf numFmtId="0" fontId="21" fillId="6" borderId="1" xfId="0" applyFont="1" applyFill="1" applyBorder="1" applyAlignment="1" applyProtection="1">
      <alignment vertical="center" wrapText="1"/>
    </xf>
    <xf numFmtId="0" fontId="21" fillId="6" borderId="1" xfId="0" applyFont="1" applyFill="1" applyBorder="1" applyAlignment="1" applyProtection="1">
      <alignment horizontal="center" vertical="center" wrapText="1"/>
    </xf>
    <xf numFmtId="165" fontId="21" fillId="3" borderId="1" xfId="3" applyNumberFormat="1" applyFont="1" applyFill="1" applyBorder="1" applyAlignment="1" applyProtection="1">
      <alignment horizontal="right" vertical="center" wrapText="1"/>
    </xf>
    <xf numFmtId="0" fontId="19" fillId="6" borderId="1" xfId="0" applyFont="1" applyFill="1" applyBorder="1" applyAlignment="1" applyProtection="1">
      <alignment vertical="center" wrapText="1"/>
    </xf>
    <xf numFmtId="0" fontId="23" fillId="0" borderId="1" xfId="0" applyFont="1" applyFill="1" applyBorder="1" applyAlignment="1" applyProtection="1">
      <alignment vertical="center" wrapText="1"/>
    </xf>
    <xf numFmtId="0" fontId="30" fillId="6" borderId="1" xfId="0" applyFont="1" applyFill="1" applyBorder="1" applyAlignment="1" applyProtection="1">
      <alignment vertical="center" wrapText="1"/>
    </xf>
    <xf numFmtId="0" fontId="30" fillId="0" borderId="1" xfId="0" applyFont="1" applyFill="1" applyBorder="1" applyAlignment="1" applyProtection="1">
      <alignment vertical="center" wrapText="1"/>
    </xf>
    <xf numFmtId="0" fontId="30" fillId="6" borderId="1" xfId="0" applyFont="1" applyFill="1" applyBorder="1" applyAlignment="1" applyProtection="1">
      <alignment horizontal="center" vertical="center" wrapText="1"/>
    </xf>
    <xf numFmtId="165" fontId="30" fillId="5" borderId="1" xfId="3" applyNumberFormat="1" applyFont="1" applyFill="1" applyBorder="1" applyAlignment="1" applyProtection="1">
      <alignment horizontal="center" vertical="center" wrapText="1"/>
    </xf>
    <xf numFmtId="165" fontId="30" fillId="3" borderId="1" xfId="3" applyNumberFormat="1" applyFont="1" applyFill="1" applyBorder="1" applyAlignment="1" applyProtection="1">
      <alignment horizontal="right" vertical="center" wrapText="1"/>
    </xf>
    <xf numFmtId="9" fontId="30" fillId="5" borderId="1" xfId="3" applyNumberFormat="1" applyFont="1" applyFill="1" applyBorder="1" applyAlignment="1" applyProtection="1">
      <alignment horizontal="center" vertical="center" wrapText="1"/>
    </xf>
    <xf numFmtId="3" fontId="21" fillId="5" borderId="1" xfId="3" applyNumberFormat="1" applyFont="1" applyFill="1" applyBorder="1" applyAlignment="1" applyProtection="1">
      <alignment horizontal="center" vertical="center" wrapText="1"/>
    </xf>
    <xf numFmtId="0" fontId="22" fillId="0" borderId="1" xfId="0" applyFont="1" applyFill="1" applyBorder="1" applyAlignment="1" applyProtection="1">
      <alignment vertical="center" wrapText="1"/>
    </xf>
    <xf numFmtId="3" fontId="21" fillId="3" borderId="1" xfId="3" applyNumberFormat="1" applyFont="1" applyFill="1" applyBorder="1" applyAlignment="1" applyProtection="1">
      <alignment horizontal="right" vertical="center" wrapText="1"/>
    </xf>
    <xf numFmtId="0" fontId="23" fillId="0" borderId="1" xfId="0" applyFont="1" applyBorder="1" applyAlignment="1" applyProtection="1">
      <alignment vertical="center" wrapText="1"/>
    </xf>
    <xf numFmtId="3" fontId="23" fillId="5" borderId="1" xfId="3" applyNumberFormat="1" applyFont="1" applyFill="1" applyBorder="1" applyAlignment="1" applyProtection="1">
      <alignment horizontal="center" vertical="center" wrapText="1"/>
    </xf>
    <xf numFmtId="3" fontId="23" fillId="3" borderId="1" xfId="3" applyNumberFormat="1" applyFont="1" applyFill="1" applyBorder="1" applyAlignment="1" applyProtection="1">
      <alignment horizontal="right" vertical="center" wrapText="1"/>
    </xf>
    <xf numFmtId="9" fontId="21" fillId="3" borderId="1" xfId="3" applyFont="1" applyFill="1" applyBorder="1" applyAlignment="1" applyProtection="1">
      <alignment horizontal="right" vertical="center" wrapText="1"/>
    </xf>
    <xf numFmtId="165" fontId="23" fillId="3" borderId="1" xfId="3" applyNumberFormat="1" applyFont="1" applyFill="1" applyBorder="1" applyAlignment="1" applyProtection="1">
      <alignment horizontal="center" vertical="center" wrapText="1"/>
    </xf>
    <xf numFmtId="0" fontId="21" fillId="0" borderId="1" xfId="0" applyFont="1" applyBorder="1" applyAlignment="1" applyProtection="1">
      <alignment horizontal="center" vertical="center" wrapText="1"/>
    </xf>
    <xf numFmtId="9" fontId="21" fillId="5" borderId="1" xfId="3" applyFont="1" applyFill="1" applyBorder="1" applyAlignment="1" applyProtection="1">
      <alignment horizontal="center" vertical="center" wrapText="1"/>
    </xf>
    <xf numFmtId="43" fontId="15" fillId="3" borderId="1" xfId="4" applyFont="1" applyFill="1" applyBorder="1" applyAlignment="1" applyProtection="1">
      <alignment horizontal="right" vertical="center" wrapText="1"/>
    </xf>
    <xf numFmtId="3" fontId="21" fillId="3" borderId="1" xfId="0" applyNumberFormat="1" applyFont="1" applyFill="1" applyBorder="1" applyAlignment="1" applyProtection="1">
      <alignment vertical="center" wrapText="1"/>
    </xf>
    <xf numFmtId="0" fontId="23" fillId="0" borderId="1" xfId="0" applyFont="1" applyBorder="1" applyAlignment="1" applyProtection="1">
      <alignment horizontal="center" vertical="center" wrapText="1"/>
    </xf>
    <xf numFmtId="3" fontId="23" fillId="3" borderId="1" xfId="0" applyNumberFormat="1" applyFont="1" applyFill="1" applyBorder="1" applyAlignment="1" applyProtection="1">
      <alignment vertical="center" wrapText="1"/>
    </xf>
    <xf numFmtId="43" fontId="21" fillId="3" borderId="1" xfId="4" applyFont="1" applyFill="1" applyBorder="1" applyAlignment="1" applyProtection="1">
      <alignment horizontal="right" vertical="center" wrapText="1"/>
    </xf>
    <xf numFmtId="167" fontId="21" fillId="3" borderId="1" xfId="4" applyNumberFormat="1" applyFont="1" applyFill="1" applyBorder="1" applyAlignment="1" applyProtection="1">
      <alignment horizontal="right" vertical="center" wrapText="1"/>
    </xf>
    <xf numFmtId="0" fontId="22" fillId="0" borderId="1" xfId="0" applyFont="1" applyBorder="1" applyAlignment="1" applyProtection="1">
      <alignment vertical="center" wrapText="1"/>
    </xf>
    <xf numFmtId="0" fontId="22" fillId="6" borderId="1" xfId="0" applyFont="1" applyFill="1" applyBorder="1" applyAlignment="1" applyProtection="1">
      <alignment vertical="center" wrapText="1"/>
    </xf>
    <xf numFmtId="165" fontId="22" fillId="3" borderId="1" xfId="3" applyNumberFormat="1" applyFont="1" applyFill="1" applyBorder="1" applyAlignment="1" applyProtection="1">
      <alignment horizontal="right" vertical="center" wrapText="1"/>
    </xf>
    <xf numFmtId="166" fontId="22" fillId="3" borderId="1" xfId="0" applyNumberFormat="1" applyFont="1" applyFill="1" applyBorder="1" applyAlignment="1" applyProtection="1">
      <alignment horizontal="right" vertical="center" wrapText="1"/>
    </xf>
    <xf numFmtId="9" fontId="22" fillId="3" borderId="1" xfId="3" applyFont="1" applyFill="1" applyBorder="1" applyAlignment="1" applyProtection="1">
      <alignment horizontal="right" vertical="center" wrapText="1"/>
    </xf>
    <xf numFmtId="165" fontId="21" fillId="5" borderId="1" xfId="0" applyNumberFormat="1" applyFont="1" applyFill="1" applyBorder="1" applyAlignment="1" applyProtection="1">
      <alignment horizontal="center" vertical="center" wrapText="1"/>
    </xf>
    <xf numFmtId="165" fontId="21" fillId="3" borderId="1" xfId="0" applyNumberFormat="1" applyFont="1" applyFill="1" applyBorder="1" applyAlignment="1" applyProtection="1">
      <alignment horizontal="right" vertical="center" wrapText="1"/>
    </xf>
    <xf numFmtId="0" fontId="21" fillId="0" borderId="1" xfId="0" applyFont="1" applyFill="1" applyBorder="1" applyAlignment="1" applyProtection="1">
      <alignment horizontal="center" vertical="center" wrapText="1"/>
    </xf>
    <xf numFmtId="3" fontId="22" fillId="5" borderId="1" xfId="0" applyNumberFormat="1" applyFont="1" applyFill="1" applyBorder="1" applyAlignment="1" applyProtection="1">
      <alignment horizontal="center" vertical="center" wrapText="1"/>
    </xf>
    <xf numFmtId="0" fontId="29" fillId="0" borderId="1" xfId="0" applyFont="1" applyFill="1" applyBorder="1" applyAlignment="1" applyProtection="1">
      <alignment vertical="center"/>
    </xf>
    <xf numFmtId="0" fontId="25" fillId="0" borderId="1" xfId="0" applyFont="1" applyFill="1" applyBorder="1" applyAlignment="1" applyProtection="1">
      <alignment vertical="center" wrapText="1"/>
    </xf>
    <xf numFmtId="0" fontId="2" fillId="0" borderId="0" xfId="0" applyFont="1" applyAlignment="1" applyProtection="1">
      <alignment vertical="center"/>
      <protection locked="0"/>
    </xf>
    <xf numFmtId="0" fontId="7" fillId="0" borderId="0" xfId="0" applyFont="1" applyAlignment="1" applyProtection="1">
      <alignment vertical="center"/>
      <protection locked="0"/>
    </xf>
    <xf numFmtId="0" fontId="7" fillId="0" borderId="0" xfId="0" applyFont="1" applyAlignment="1" applyProtection="1">
      <alignment horizontal="center" vertical="center"/>
      <protection locked="0"/>
    </xf>
    <xf numFmtId="0" fontId="2" fillId="0" borderId="0" xfId="0" applyFont="1" applyProtection="1">
      <protection locked="0"/>
    </xf>
    <xf numFmtId="0" fontId="2" fillId="0" borderId="0" xfId="0" applyFont="1" applyAlignment="1" applyProtection="1">
      <alignment horizontal="center" vertical="center"/>
      <protection locked="0"/>
    </xf>
    <xf numFmtId="0" fontId="2" fillId="0" borderId="0" xfId="0" applyFont="1" applyFill="1" applyAlignment="1" applyProtection="1">
      <alignment vertical="center"/>
      <protection locked="0"/>
    </xf>
    <xf numFmtId="0" fontId="2" fillId="0" borderId="0" xfId="0" applyFont="1" applyFill="1" applyAlignment="1" applyProtection="1">
      <alignment horizontal="center" vertical="center"/>
      <protection locked="0"/>
    </xf>
    <xf numFmtId="0" fontId="2" fillId="0" borderId="0" xfId="0" applyFont="1" applyFill="1" applyProtection="1">
      <protection locked="0"/>
    </xf>
    <xf numFmtId="0" fontId="4" fillId="0" borderId="0" xfId="0" applyFont="1" applyAlignment="1" applyProtection="1">
      <alignment vertical="center"/>
      <protection locked="0"/>
    </xf>
    <xf numFmtId="0" fontId="6" fillId="2" borderId="4" xfId="0" applyFont="1" applyFill="1" applyBorder="1" applyAlignment="1" applyProtection="1">
      <alignment horizontal="center" vertical="center" wrapText="1"/>
      <protection locked="0"/>
    </xf>
    <xf numFmtId="0" fontId="2" fillId="4" borderId="1" xfId="0" applyFont="1" applyFill="1" applyBorder="1" applyAlignment="1" applyProtection="1">
      <alignment vertical="center"/>
      <protection locked="0"/>
    </xf>
    <xf numFmtId="0" fontId="2" fillId="4" borderId="3" xfId="0" applyFont="1" applyFill="1" applyBorder="1" applyAlignment="1" applyProtection="1">
      <alignment vertical="center"/>
      <protection locked="0"/>
    </xf>
    <xf numFmtId="3" fontId="16" fillId="4" borderId="1" xfId="0" applyNumberFormat="1" applyFont="1" applyFill="1" applyBorder="1" applyAlignment="1" applyProtection="1">
      <alignment horizontal="right" vertical="center"/>
      <protection locked="0"/>
    </xf>
    <xf numFmtId="3" fontId="16" fillId="7" borderId="1" xfId="0" applyNumberFormat="1" applyFont="1" applyFill="1" applyBorder="1" applyAlignment="1" applyProtection="1">
      <alignment horizontal="center" vertical="center"/>
      <protection locked="0"/>
    </xf>
    <xf numFmtId="9" fontId="16" fillId="5" borderId="1" xfId="3" applyFont="1" applyFill="1" applyBorder="1" applyAlignment="1" applyProtection="1">
      <alignment horizontal="center" vertical="center"/>
      <protection locked="0"/>
    </xf>
    <xf numFmtId="0" fontId="2" fillId="0" borderId="1" xfId="0" applyFont="1" applyFill="1" applyBorder="1" applyAlignment="1" applyProtection="1">
      <alignment vertical="center"/>
      <protection locked="0"/>
    </xf>
    <xf numFmtId="0" fontId="2" fillId="0" borderId="1" xfId="0" applyFont="1" applyBorder="1" applyAlignment="1" applyProtection="1">
      <alignment vertical="center"/>
      <protection locked="0"/>
    </xf>
    <xf numFmtId="0" fontId="2" fillId="0" borderId="3" xfId="0" applyFont="1" applyBorder="1" applyAlignment="1" applyProtection="1">
      <alignment vertical="center"/>
      <protection locked="0"/>
    </xf>
    <xf numFmtId="3" fontId="2" fillId="3" borderId="1" xfId="0" applyNumberFormat="1" applyFont="1" applyFill="1" applyBorder="1" applyAlignment="1" applyProtection="1">
      <alignment horizontal="right" vertical="center"/>
      <protection locked="0"/>
    </xf>
    <xf numFmtId="3" fontId="2" fillId="7" borderId="1" xfId="0" applyNumberFormat="1" applyFont="1" applyFill="1" applyBorder="1" applyAlignment="1" applyProtection="1">
      <alignment horizontal="center" vertical="center"/>
      <protection locked="0"/>
    </xf>
    <xf numFmtId="3" fontId="2" fillId="6" borderId="1" xfId="0" applyNumberFormat="1" applyFont="1" applyFill="1" applyBorder="1" applyAlignment="1" applyProtection="1">
      <alignment horizontal="right" vertical="center"/>
      <protection locked="0"/>
    </xf>
    <xf numFmtId="9" fontId="2" fillId="5" borderId="1" xfId="3" applyFont="1" applyFill="1" applyBorder="1" applyAlignment="1" applyProtection="1">
      <alignment horizontal="center" vertical="center"/>
      <protection locked="0"/>
    </xf>
    <xf numFmtId="0" fontId="11" fillId="4" borderId="1" xfId="0" applyFont="1" applyFill="1" applyBorder="1" applyAlignment="1" applyProtection="1">
      <alignment vertical="center"/>
      <protection locked="0"/>
    </xf>
    <xf numFmtId="165" fontId="16" fillId="4" borderId="1" xfId="3" applyNumberFormat="1" applyFont="1" applyFill="1" applyBorder="1" applyAlignment="1" applyProtection="1">
      <alignment horizontal="right" vertical="center"/>
      <protection locked="0"/>
    </xf>
    <xf numFmtId="165" fontId="16" fillId="7" borderId="1" xfId="3" applyNumberFormat="1" applyFont="1" applyFill="1" applyBorder="1" applyAlignment="1" applyProtection="1">
      <alignment horizontal="center" vertical="center"/>
      <protection locked="0"/>
    </xf>
    <xf numFmtId="0" fontId="11" fillId="0" borderId="1" xfId="0" applyFont="1" applyFill="1" applyBorder="1" applyAlignment="1" applyProtection="1">
      <alignment vertical="center"/>
      <protection locked="0"/>
    </xf>
    <xf numFmtId="165" fontId="2" fillId="3" borderId="1" xfId="3" applyNumberFormat="1" applyFont="1" applyFill="1" applyBorder="1" applyAlignment="1" applyProtection="1">
      <alignment horizontal="right" vertical="center"/>
      <protection locked="0"/>
    </xf>
    <xf numFmtId="165" fontId="2" fillId="7" borderId="1" xfId="3" applyNumberFormat="1" applyFont="1" applyFill="1" applyBorder="1" applyAlignment="1" applyProtection="1">
      <alignment horizontal="center" vertical="center"/>
      <protection locked="0"/>
    </xf>
    <xf numFmtId="165" fontId="2" fillId="6" borderId="1" xfId="3" applyNumberFormat="1" applyFont="1" applyFill="1" applyBorder="1" applyAlignment="1" applyProtection="1">
      <alignment horizontal="right" vertical="center"/>
      <protection locked="0"/>
    </xf>
    <xf numFmtId="166" fontId="16" fillId="4" borderId="1" xfId="0" applyNumberFormat="1" applyFont="1" applyFill="1" applyBorder="1" applyAlignment="1" applyProtection="1">
      <alignment horizontal="right" vertical="center"/>
      <protection locked="0"/>
    </xf>
    <xf numFmtId="166" fontId="16" fillId="7" borderId="1" xfId="0" applyNumberFormat="1" applyFont="1" applyFill="1" applyBorder="1" applyAlignment="1" applyProtection="1">
      <alignment horizontal="center" vertical="center"/>
      <protection locked="0"/>
    </xf>
    <xf numFmtId="166" fontId="2" fillId="3" borderId="1" xfId="0" applyNumberFormat="1" applyFont="1" applyFill="1" applyBorder="1" applyAlignment="1" applyProtection="1">
      <alignment horizontal="right" vertical="center"/>
      <protection locked="0"/>
    </xf>
    <xf numFmtId="166" fontId="2" fillId="7" borderId="1" xfId="0" applyNumberFormat="1" applyFont="1" applyFill="1" applyBorder="1" applyAlignment="1" applyProtection="1">
      <alignment horizontal="center" vertical="center"/>
      <protection locked="0"/>
    </xf>
    <xf numFmtId="166" fontId="2" fillId="6" borderId="1" xfId="0" applyNumberFormat="1" applyFont="1" applyFill="1" applyBorder="1" applyAlignment="1" applyProtection="1">
      <alignment horizontal="right" vertical="center"/>
      <protection locked="0"/>
    </xf>
    <xf numFmtId="43" fontId="16" fillId="4" borderId="1" xfId="4" applyFont="1" applyFill="1" applyBorder="1" applyAlignment="1" applyProtection="1">
      <alignment horizontal="right" vertical="center"/>
      <protection locked="0"/>
    </xf>
    <xf numFmtId="43" fontId="16" fillId="7" borderId="1" xfId="4" applyFont="1" applyFill="1" applyBorder="1" applyAlignment="1" applyProtection="1">
      <alignment horizontal="center" vertical="center"/>
      <protection locked="0"/>
    </xf>
    <xf numFmtId="43" fontId="2" fillId="3" borderId="1" xfId="4" applyFont="1" applyFill="1" applyBorder="1" applyAlignment="1" applyProtection="1">
      <alignment horizontal="right" vertical="center"/>
      <protection locked="0"/>
    </xf>
    <xf numFmtId="43" fontId="2" fillId="7" borderId="1" xfId="4" applyFont="1" applyFill="1" applyBorder="1" applyAlignment="1" applyProtection="1">
      <alignment horizontal="center" vertical="center"/>
      <protection locked="0"/>
    </xf>
    <xf numFmtId="43" fontId="2" fillId="6" borderId="1" xfId="4" applyFont="1" applyFill="1" applyBorder="1" applyAlignment="1" applyProtection="1">
      <alignment horizontal="right" vertical="center"/>
      <protection locked="0"/>
    </xf>
    <xf numFmtId="0" fontId="3" fillId="4" borderId="1" xfId="0" applyFont="1" applyFill="1" applyBorder="1" applyAlignment="1" applyProtection="1">
      <alignment vertical="center"/>
    </xf>
    <xf numFmtId="0" fontId="2" fillId="4" borderId="1" xfId="0" applyFont="1" applyFill="1" applyBorder="1" applyAlignment="1" applyProtection="1">
      <alignment vertical="center"/>
    </xf>
    <xf numFmtId="0" fontId="4" fillId="4" borderId="3" xfId="0" applyFont="1" applyFill="1" applyBorder="1" applyAlignment="1" applyProtection="1">
      <alignment horizontal="center" vertical="center"/>
    </xf>
    <xf numFmtId="0" fontId="2" fillId="4" borderId="3" xfId="0" applyFont="1" applyFill="1" applyBorder="1" applyAlignment="1" applyProtection="1">
      <alignment vertical="center"/>
    </xf>
    <xf numFmtId="3" fontId="16" fillId="4" borderId="1" xfId="0" applyNumberFormat="1" applyFont="1" applyFill="1" applyBorder="1" applyAlignment="1" applyProtection="1">
      <alignment horizontal="right" vertical="center"/>
    </xf>
    <xf numFmtId="3" fontId="16" fillId="7" borderId="1" xfId="0" applyNumberFormat="1" applyFont="1" applyFill="1" applyBorder="1" applyAlignment="1" applyProtection="1">
      <alignment horizontal="center" vertical="center"/>
    </xf>
    <xf numFmtId="0" fontId="3" fillId="0" borderId="1" xfId="0" applyFont="1" applyBorder="1" applyAlignment="1" applyProtection="1">
      <alignment vertical="center" wrapText="1"/>
    </xf>
    <xf numFmtId="0" fontId="2" fillId="0" borderId="1" xfId="0" applyFont="1" applyFill="1" applyBorder="1" applyAlignment="1" applyProtection="1">
      <alignment vertical="center"/>
    </xf>
    <xf numFmtId="0" fontId="2" fillId="0" borderId="1" xfId="0" applyFont="1" applyBorder="1" applyAlignment="1" applyProtection="1">
      <alignment vertical="center"/>
    </xf>
    <xf numFmtId="0" fontId="4" fillId="0" borderId="3" xfId="0" applyFont="1" applyBorder="1" applyAlignment="1" applyProtection="1">
      <alignment horizontal="center" vertical="center"/>
    </xf>
    <xf numFmtId="0" fontId="2" fillId="0" borderId="3" xfId="0" applyFont="1" applyBorder="1" applyAlignment="1" applyProtection="1">
      <alignment vertical="center"/>
    </xf>
    <xf numFmtId="3" fontId="16" fillId="0" borderId="3" xfId="0" applyNumberFormat="1" applyFont="1" applyBorder="1" applyAlignment="1" applyProtection="1">
      <alignment horizontal="right" vertical="center"/>
    </xf>
    <xf numFmtId="3" fontId="2" fillId="3" borderId="1" xfId="0" applyNumberFormat="1" applyFont="1" applyFill="1" applyBorder="1" applyAlignment="1" applyProtection="1">
      <alignment horizontal="right" vertical="center"/>
    </xf>
    <xf numFmtId="3" fontId="2" fillId="7" borderId="1" xfId="0" applyNumberFormat="1" applyFont="1" applyFill="1" applyBorder="1" applyAlignment="1" applyProtection="1">
      <alignment horizontal="center" vertical="center"/>
    </xf>
    <xf numFmtId="0" fontId="11" fillId="4" borderId="1" xfId="0" applyFont="1" applyFill="1" applyBorder="1" applyAlignment="1" applyProtection="1">
      <alignment vertical="center"/>
    </xf>
    <xf numFmtId="165" fontId="16" fillId="4" borderId="1" xfId="3" applyNumberFormat="1" applyFont="1" applyFill="1" applyBorder="1" applyAlignment="1" applyProtection="1">
      <alignment horizontal="right" vertical="center"/>
    </xf>
    <xf numFmtId="165" fontId="16" fillId="7" borderId="1" xfId="3" applyNumberFormat="1" applyFont="1" applyFill="1" applyBorder="1" applyAlignment="1" applyProtection="1">
      <alignment horizontal="center" vertical="center"/>
    </xf>
    <xf numFmtId="0" fontId="11" fillId="0" borderId="1" xfId="0" applyFont="1" applyFill="1" applyBorder="1" applyAlignment="1" applyProtection="1">
      <alignment vertical="center"/>
    </xf>
    <xf numFmtId="165" fontId="16" fillId="0" borderId="3" xfId="3" applyNumberFormat="1" applyFont="1" applyFill="1" applyBorder="1" applyAlignment="1" applyProtection="1">
      <alignment horizontal="right" vertical="center"/>
    </xf>
    <xf numFmtId="165" fontId="2" fillId="3" borderId="1" xfId="3" applyNumberFormat="1" applyFont="1" applyFill="1" applyBorder="1" applyAlignment="1" applyProtection="1">
      <alignment horizontal="right" vertical="center"/>
    </xf>
    <xf numFmtId="165" fontId="2" fillId="7" borderId="1" xfId="3" applyNumberFormat="1" applyFont="1" applyFill="1" applyBorder="1" applyAlignment="1" applyProtection="1">
      <alignment horizontal="center" vertical="center"/>
    </xf>
    <xf numFmtId="3" fontId="16" fillId="0" borderId="3" xfId="0" applyNumberFormat="1" applyFont="1" applyFill="1" applyBorder="1" applyAlignment="1" applyProtection="1">
      <alignment horizontal="right" vertical="center"/>
    </xf>
    <xf numFmtId="165" fontId="16" fillId="0" borderId="3" xfId="3" applyNumberFormat="1" applyFont="1" applyBorder="1" applyAlignment="1" applyProtection="1">
      <alignment horizontal="right" vertical="center"/>
    </xf>
    <xf numFmtId="166" fontId="16" fillId="4" borderId="1" xfId="0" applyNumberFormat="1" applyFont="1" applyFill="1" applyBorder="1" applyAlignment="1" applyProtection="1">
      <alignment horizontal="right" vertical="center"/>
    </xf>
    <xf numFmtId="166" fontId="16" fillId="7" borderId="1" xfId="0" applyNumberFormat="1" applyFont="1" applyFill="1" applyBorder="1" applyAlignment="1" applyProtection="1">
      <alignment horizontal="center" vertical="center"/>
    </xf>
    <xf numFmtId="166" fontId="16" fillId="0" borderId="1" xfId="0" applyNumberFormat="1" applyFont="1" applyBorder="1" applyAlignment="1" applyProtection="1">
      <alignment horizontal="right" vertical="center"/>
    </xf>
    <xf numFmtId="166" fontId="2" fillId="3" borderId="1" xfId="0" applyNumberFormat="1" applyFont="1" applyFill="1" applyBorder="1" applyAlignment="1" applyProtection="1">
      <alignment horizontal="right" vertical="center"/>
    </xf>
    <xf numFmtId="166" fontId="2" fillId="7" borderId="1" xfId="0" applyNumberFormat="1" applyFont="1" applyFill="1" applyBorder="1" applyAlignment="1" applyProtection="1">
      <alignment horizontal="center" vertical="center"/>
    </xf>
    <xf numFmtId="43" fontId="16" fillId="4" borderId="1" xfId="4" applyFont="1" applyFill="1" applyBorder="1" applyAlignment="1" applyProtection="1">
      <alignment horizontal="right" vertical="center"/>
    </xf>
    <xf numFmtId="43" fontId="16" fillId="7" borderId="1" xfId="4" applyFont="1" applyFill="1" applyBorder="1" applyAlignment="1" applyProtection="1">
      <alignment horizontal="center" vertical="center"/>
    </xf>
    <xf numFmtId="43" fontId="16" fillId="0" borderId="1" xfId="4" applyFont="1" applyFill="1" applyBorder="1" applyAlignment="1" applyProtection="1">
      <alignment horizontal="right" vertical="center"/>
    </xf>
    <xf numFmtId="43" fontId="2" fillId="3" borderId="1" xfId="4" applyFont="1" applyFill="1" applyBorder="1" applyAlignment="1" applyProtection="1">
      <alignment horizontal="right" vertical="center"/>
    </xf>
    <xf numFmtId="43" fontId="2" fillId="7" borderId="1" xfId="4" applyFont="1" applyFill="1" applyBorder="1" applyAlignment="1" applyProtection="1">
      <alignment horizontal="center" vertical="center"/>
    </xf>
    <xf numFmtId="43" fontId="16" fillId="0" borderId="1" xfId="4" applyFont="1" applyBorder="1" applyAlignment="1" applyProtection="1">
      <alignment horizontal="right" vertical="center"/>
    </xf>
    <xf numFmtId="0" fontId="6" fillId="2" borderId="1"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7" fillId="0" borderId="0" xfId="0" applyFont="1" applyAlignment="1" applyProtection="1">
      <alignment horizontal="center" vertical="center" wrapText="1"/>
      <protection locked="0"/>
    </xf>
    <xf numFmtId="0" fontId="5" fillId="0" borderId="0" xfId="0" applyFont="1" applyAlignment="1" applyProtection="1">
      <alignment horizontal="center" vertical="center"/>
      <protection locked="0"/>
    </xf>
    <xf numFmtId="0" fontId="15" fillId="0" borderId="0" xfId="0" applyFont="1" applyAlignment="1" applyProtection="1">
      <alignment vertical="center" wrapText="1"/>
      <protection locked="0"/>
    </xf>
    <xf numFmtId="0" fontId="15" fillId="0" borderId="0" xfId="0" applyFont="1" applyAlignment="1" applyProtection="1">
      <alignment wrapText="1"/>
      <protection locked="0"/>
    </xf>
    <xf numFmtId="0" fontId="27" fillId="0" borderId="0" xfId="0" applyFont="1" applyAlignment="1" applyProtection="1">
      <alignment vertical="center" wrapText="1"/>
      <protection locked="0"/>
    </xf>
    <xf numFmtId="0" fontId="33" fillId="0" borderId="0" xfId="0" applyFont="1" applyAlignment="1" applyProtection="1">
      <alignment vertical="center" wrapText="1"/>
      <protection locked="0"/>
    </xf>
    <xf numFmtId="0" fontId="34" fillId="0" borderId="0" xfId="0" applyFont="1" applyAlignment="1" applyProtection="1">
      <alignment vertical="center" wrapText="1"/>
      <protection locked="0"/>
    </xf>
    <xf numFmtId="0" fontId="4" fillId="0" borderId="0" xfId="0" applyFont="1" applyAlignment="1" applyProtection="1">
      <alignment wrapText="1"/>
      <protection locked="0"/>
    </xf>
    <xf numFmtId="0" fontId="5" fillId="0" borderId="0" xfId="0" applyFont="1" applyAlignment="1" applyProtection="1">
      <alignment wrapText="1"/>
      <protection locked="0"/>
    </xf>
    <xf numFmtId="0" fontId="5" fillId="0" borderId="0" xfId="0" applyFont="1" applyAlignment="1" applyProtection="1">
      <alignment vertical="center" wrapText="1"/>
      <protection locked="0"/>
    </xf>
    <xf numFmtId="0" fontId="21" fillId="0" borderId="3" xfId="0" applyFont="1" applyBorder="1" applyAlignment="1" applyProtection="1">
      <alignment horizontal="left" vertical="center" wrapText="1"/>
    </xf>
    <xf numFmtId="0" fontId="21" fillId="0" borderId="1" xfId="0" applyFont="1" applyBorder="1" applyAlignment="1" applyProtection="1">
      <alignment horizontal="left" vertical="center" wrapText="1"/>
    </xf>
    <xf numFmtId="9" fontId="21" fillId="3" borderId="1" xfId="0" applyNumberFormat="1" applyFont="1" applyFill="1" applyBorder="1" applyAlignment="1" applyProtection="1">
      <alignment horizontal="center" vertical="center" wrapText="1"/>
    </xf>
    <xf numFmtId="0" fontId="21" fillId="3" borderId="1" xfId="0" applyFont="1" applyFill="1" applyBorder="1" applyAlignment="1" applyProtection="1">
      <alignment horizontal="center" vertical="center" wrapText="1"/>
    </xf>
    <xf numFmtId="9" fontId="21" fillId="3" borderId="1" xfId="3" applyFont="1" applyFill="1" applyBorder="1" applyAlignment="1" applyProtection="1">
      <alignment horizontal="center" vertical="center" wrapText="1"/>
      <protection locked="0"/>
    </xf>
    <xf numFmtId="0" fontId="21" fillId="6" borderId="1" xfId="0" applyFont="1" applyFill="1" applyBorder="1" applyAlignment="1" applyProtection="1">
      <alignment horizontal="center" vertical="center" wrapText="1"/>
      <protection locked="0"/>
    </xf>
    <xf numFmtId="9" fontId="21" fillId="8" borderId="1" xfId="0" applyNumberFormat="1" applyFont="1" applyFill="1" applyBorder="1" applyAlignment="1" applyProtection="1">
      <alignment horizontal="center" vertical="center" wrapText="1"/>
      <protection locked="0"/>
    </xf>
    <xf numFmtId="0" fontId="21" fillId="0" borderId="1" xfId="0" applyFont="1" applyBorder="1" applyAlignment="1" applyProtection="1">
      <alignment horizontal="center" vertical="center" wrapText="1"/>
      <protection locked="0"/>
    </xf>
    <xf numFmtId="0" fontId="21" fillId="0" borderId="1" xfId="0" applyFont="1" applyBorder="1" applyAlignment="1" applyProtection="1">
      <alignment horizontal="center" wrapText="1"/>
      <protection locked="0"/>
    </xf>
    <xf numFmtId="0" fontId="20" fillId="0" borderId="3" xfId="0" applyFont="1" applyBorder="1" applyAlignment="1" applyProtection="1">
      <alignment vertical="center" wrapText="1"/>
    </xf>
    <xf numFmtId="0" fontId="21" fillId="6" borderId="3" xfId="0" applyFont="1" applyFill="1" applyBorder="1" applyAlignment="1" applyProtection="1">
      <alignment vertical="center" wrapText="1"/>
    </xf>
    <xf numFmtId="0" fontId="21" fillId="0" borderId="3" xfId="0" applyFont="1" applyBorder="1" applyAlignment="1" applyProtection="1">
      <alignment vertical="center" wrapText="1"/>
    </xf>
    <xf numFmtId="0" fontId="21" fillId="0" borderId="3" xfId="0" applyFont="1" applyBorder="1" applyAlignment="1" applyProtection="1">
      <alignment horizontal="center" vertical="center" wrapText="1"/>
    </xf>
    <xf numFmtId="0" fontId="21" fillId="6" borderId="3" xfId="0" applyFont="1" applyFill="1" applyBorder="1" applyAlignment="1" applyProtection="1">
      <alignment horizontal="center" vertical="center" wrapText="1"/>
    </xf>
    <xf numFmtId="9" fontId="21" fillId="5" borderId="3" xfId="0" applyNumberFormat="1" applyFont="1" applyFill="1" applyBorder="1" applyAlignment="1" applyProtection="1">
      <alignment horizontal="center" vertical="center" wrapText="1"/>
    </xf>
    <xf numFmtId="0" fontId="21" fillId="3" borderId="3" xfId="0" applyFont="1" applyFill="1" applyBorder="1" applyAlignment="1" applyProtection="1">
      <alignment horizontal="center" vertical="center" wrapText="1"/>
    </xf>
    <xf numFmtId="9" fontId="21" fillId="3" borderId="3" xfId="0" applyNumberFormat="1" applyFont="1" applyFill="1" applyBorder="1" applyAlignment="1" applyProtection="1">
      <alignment horizontal="center" vertical="center" wrapText="1"/>
    </xf>
    <xf numFmtId="9" fontId="21" fillId="3" borderId="3" xfId="3" applyFont="1" applyFill="1" applyBorder="1" applyAlignment="1" applyProtection="1">
      <alignment horizontal="center" vertical="center" wrapText="1"/>
      <protection locked="0"/>
    </xf>
    <xf numFmtId="0" fontId="21" fillId="6" borderId="3" xfId="0" applyFont="1" applyFill="1" applyBorder="1" applyAlignment="1" applyProtection="1">
      <alignment horizontal="center" vertical="center" wrapText="1"/>
      <protection locked="0"/>
    </xf>
    <xf numFmtId="0" fontId="21" fillId="8" borderId="1" xfId="0" applyNumberFormat="1" applyFont="1" applyFill="1" applyBorder="1" applyAlignment="1" applyProtection="1">
      <alignment horizontal="center" vertical="center" wrapText="1"/>
      <protection locked="0"/>
    </xf>
    <xf numFmtId="0" fontId="21" fillId="0" borderId="3" xfId="0" applyFont="1" applyBorder="1" applyAlignment="1" applyProtection="1">
      <alignment horizontal="center" vertical="center" wrapText="1"/>
      <protection locked="0"/>
    </xf>
    <xf numFmtId="0" fontId="35" fillId="0" borderId="1" xfId="0" applyFont="1" applyFill="1" applyBorder="1" applyAlignment="1" applyProtection="1">
      <alignment horizontal="center" vertical="center" wrapText="1"/>
    </xf>
    <xf numFmtId="0" fontId="21" fillId="6" borderId="3" xfId="0" applyFont="1" applyFill="1" applyBorder="1" applyAlignment="1" applyProtection="1">
      <alignment horizontal="left" vertical="center" wrapText="1"/>
    </xf>
    <xf numFmtId="0" fontId="21" fillId="0" borderId="3" xfId="0" applyFont="1" applyFill="1" applyBorder="1" applyAlignment="1" applyProtection="1">
      <alignment horizontal="left" vertical="center" wrapText="1"/>
    </xf>
    <xf numFmtId="9" fontId="21" fillId="6" borderId="3" xfId="0" applyNumberFormat="1" applyFont="1" applyFill="1" applyBorder="1" applyAlignment="1" applyProtection="1">
      <alignment horizontal="center" vertical="center" wrapText="1"/>
      <protection locked="0"/>
    </xf>
    <xf numFmtId="0" fontId="21" fillId="6" borderId="1" xfId="0" applyFont="1" applyFill="1" applyBorder="1" applyAlignment="1" applyProtection="1">
      <alignment horizontal="left" vertical="center" wrapText="1"/>
    </xf>
    <xf numFmtId="0" fontId="21" fillId="0" borderId="1" xfId="0" applyFont="1" applyFill="1" applyBorder="1" applyAlignment="1" applyProtection="1">
      <alignment horizontal="left" vertical="center" wrapText="1"/>
    </xf>
    <xf numFmtId="0" fontId="36" fillId="0" borderId="1" xfId="0" applyFont="1" applyBorder="1" applyAlignment="1" applyProtection="1">
      <alignment horizontal="center" vertical="center" wrapText="1"/>
      <protection locked="0"/>
    </xf>
    <xf numFmtId="9" fontId="21" fillId="3" borderId="1" xfId="3" applyFont="1" applyFill="1" applyBorder="1" applyAlignment="1" applyProtection="1">
      <alignment horizontal="center" vertical="center" wrapText="1"/>
    </xf>
    <xf numFmtId="0" fontId="20" fillId="0" borderId="1" xfId="0" applyFont="1" applyFill="1" applyBorder="1" applyAlignment="1" applyProtection="1">
      <alignment vertical="center" wrapText="1"/>
    </xf>
    <xf numFmtId="0" fontId="22" fillId="0" borderId="1" xfId="0" applyFont="1" applyFill="1" applyBorder="1" applyAlignment="1" applyProtection="1">
      <alignment horizontal="left" vertical="center" wrapText="1"/>
    </xf>
    <xf numFmtId="9" fontId="21" fillId="3" borderId="3" xfId="3" applyFont="1" applyFill="1" applyBorder="1" applyAlignment="1" applyProtection="1">
      <alignment horizontal="center" vertical="center" wrapText="1"/>
    </xf>
    <xf numFmtId="0" fontId="15" fillId="0" borderId="0" xfId="0" applyFont="1" applyAlignment="1" applyProtection="1">
      <alignment vertical="center" wrapText="1"/>
    </xf>
    <xf numFmtId="0" fontId="21" fillId="0" borderId="3" xfId="0" applyFont="1" applyBorder="1" applyAlignment="1" applyProtection="1">
      <alignment horizontal="center" wrapText="1"/>
      <protection locked="0"/>
    </xf>
    <xf numFmtId="0" fontId="20" fillId="6" borderId="3" xfId="0" applyFont="1" applyFill="1" applyBorder="1" applyAlignment="1" applyProtection="1">
      <alignment vertical="center" wrapText="1"/>
    </xf>
    <xf numFmtId="0" fontId="21" fillId="6" borderId="1" xfId="0" applyFont="1" applyFill="1" applyBorder="1" applyAlignment="1" applyProtection="1">
      <alignment horizontal="center" wrapText="1"/>
      <protection locked="0"/>
    </xf>
    <xf numFmtId="0" fontId="15" fillId="6" borderId="0" xfId="0" applyFont="1" applyFill="1" applyAlignment="1" applyProtection="1">
      <alignment vertical="center" wrapText="1"/>
      <protection locked="0"/>
    </xf>
    <xf numFmtId="0" fontId="22" fillId="6" borderId="1" xfId="0" applyFont="1" applyFill="1" applyBorder="1" applyAlignment="1" applyProtection="1">
      <alignment horizontal="left" vertical="center" wrapText="1"/>
    </xf>
    <xf numFmtId="0" fontId="20" fillId="6" borderId="1" xfId="0" applyFont="1" applyFill="1" applyBorder="1" applyAlignment="1" applyProtection="1">
      <alignment vertical="center" wrapText="1"/>
    </xf>
    <xf numFmtId="0" fontId="15" fillId="6" borderId="0" xfId="0" applyFont="1" applyFill="1" applyAlignment="1" applyProtection="1">
      <alignment wrapText="1"/>
      <protection locked="0"/>
    </xf>
    <xf numFmtId="9" fontId="21" fillId="6" borderId="1" xfId="0" applyNumberFormat="1" applyFont="1" applyFill="1" applyBorder="1" applyAlignment="1" applyProtection="1">
      <alignment horizontal="center" vertical="center" wrapText="1"/>
      <protection locked="0"/>
    </xf>
    <xf numFmtId="9" fontId="21" fillId="6" borderId="1" xfId="3" applyFont="1" applyFill="1" applyBorder="1" applyAlignment="1" applyProtection="1">
      <alignment horizontal="center" vertical="center" wrapText="1"/>
      <protection locked="0"/>
    </xf>
    <xf numFmtId="0" fontId="21" fillId="5" borderId="3" xfId="0" applyFont="1" applyFill="1" applyBorder="1" applyAlignment="1" applyProtection="1">
      <alignment horizontal="center" vertical="center" wrapText="1"/>
    </xf>
    <xf numFmtId="0" fontId="37" fillId="0" borderId="1" xfId="0" applyFont="1" applyBorder="1" applyAlignment="1" applyProtection="1">
      <alignment vertical="center" wrapText="1"/>
    </xf>
    <xf numFmtId="0" fontId="19" fillId="6" borderId="3" xfId="0" applyFont="1" applyFill="1" applyBorder="1" applyAlignment="1" applyProtection="1">
      <alignment horizontal="center" vertical="center" wrapText="1"/>
    </xf>
    <xf numFmtId="0" fontId="19" fillId="6" borderId="3" xfId="0" applyFont="1" applyFill="1" applyBorder="1" applyAlignment="1" applyProtection="1">
      <alignment horizontal="left" vertical="center" wrapText="1"/>
    </xf>
    <xf numFmtId="0" fontId="19" fillId="5" borderId="3" xfId="0" applyFont="1" applyFill="1" applyBorder="1" applyAlignment="1" applyProtection="1">
      <alignment horizontal="center" vertical="center" wrapText="1"/>
    </xf>
    <xf numFmtId="0" fontId="19" fillId="3" borderId="1" xfId="0" applyFont="1" applyFill="1" applyBorder="1" applyAlignment="1" applyProtection="1">
      <alignment horizontal="center" vertical="center" wrapText="1"/>
    </xf>
    <xf numFmtId="9" fontId="19" fillId="3" borderId="1" xfId="3" applyFont="1" applyFill="1" applyBorder="1" applyAlignment="1" applyProtection="1">
      <alignment horizontal="center" vertical="center" wrapText="1"/>
      <protection locked="0"/>
    </xf>
    <xf numFmtId="0" fontId="19" fillId="6" borderId="1" xfId="0" applyFont="1" applyFill="1" applyBorder="1" applyAlignment="1" applyProtection="1">
      <alignment horizontal="center" vertical="center" wrapText="1"/>
      <protection locked="0"/>
    </xf>
    <xf numFmtId="0" fontId="19" fillId="0" borderId="3" xfId="0" applyFont="1" applyBorder="1" applyAlignment="1" applyProtection="1">
      <alignment horizontal="center" vertical="center" wrapText="1"/>
      <protection locked="0"/>
    </xf>
    <xf numFmtId="0" fontId="19" fillId="6" borderId="3" xfId="0" applyFont="1" applyFill="1" applyBorder="1" applyAlignment="1" applyProtection="1">
      <alignment horizontal="center" vertical="center" wrapText="1"/>
      <protection locked="0"/>
    </xf>
    <xf numFmtId="0" fontId="19" fillId="9" borderId="1" xfId="0" applyFont="1" applyFill="1" applyBorder="1" applyAlignment="1" applyProtection="1">
      <alignment horizontal="center" vertical="center" wrapText="1"/>
      <protection locked="0"/>
    </xf>
    <xf numFmtId="0" fontId="38" fillId="0" borderId="0" xfId="0" applyFont="1" applyAlignment="1" applyProtection="1">
      <alignment wrapText="1"/>
      <protection locked="0"/>
    </xf>
    <xf numFmtId="0" fontId="38" fillId="0" borderId="0" xfId="0" applyFont="1" applyAlignment="1" applyProtection="1">
      <alignment vertical="center" wrapText="1"/>
      <protection locked="0"/>
    </xf>
    <xf numFmtId="0" fontId="39" fillId="0" borderId="0" xfId="0" applyFont="1" applyAlignment="1" applyProtection="1">
      <alignment vertical="center" wrapText="1"/>
      <protection locked="0"/>
    </xf>
    <xf numFmtId="0" fontId="40" fillId="0" borderId="0" xfId="0" applyFont="1" applyAlignment="1" applyProtection="1">
      <alignment horizontal="center" vertical="center"/>
      <protection locked="0"/>
    </xf>
    <xf numFmtId="0" fontId="41" fillId="0" borderId="0" xfId="0" applyFont="1" applyAlignment="1" applyProtection="1">
      <alignment vertical="center" wrapText="1"/>
      <protection locked="0"/>
    </xf>
    <xf numFmtId="0" fontId="4" fillId="0" borderId="0" xfId="0" applyFont="1" applyProtection="1">
      <protection locked="0"/>
    </xf>
    <xf numFmtId="0" fontId="29" fillId="0" borderId="1" xfId="0" applyFont="1" applyFill="1" applyBorder="1" applyAlignment="1" applyProtection="1">
      <alignment horizontal="center" vertical="center" wrapText="1"/>
    </xf>
    <xf numFmtId="0" fontId="26" fillId="6" borderId="1" xfId="0" applyFont="1" applyFill="1" applyBorder="1" applyAlignment="1" applyProtection="1">
      <alignment horizontal="left" vertical="center" wrapText="1"/>
    </xf>
    <xf numFmtId="0" fontId="26" fillId="0" borderId="1" xfId="0" applyFont="1" applyFill="1" applyBorder="1" applyAlignment="1" applyProtection="1">
      <alignment horizontal="center" vertical="center" wrapText="1"/>
    </xf>
    <xf numFmtId="0" fontId="26" fillId="7" borderId="1" xfId="0" applyFont="1" applyFill="1" applyBorder="1" applyAlignment="1" applyProtection="1">
      <alignment horizontal="center" vertical="center"/>
    </xf>
    <xf numFmtId="0" fontId="26" fillId="7" borderId="8" xfId="0" applyFont="1" applyFill="1" applyBorder="1" applyAlignment="1" applyProtection="1">
      <alignment horizontal="center" vertical="center"/>
      <protection locked="0"/>
    </xf>
    <xf numFmtId="9" fontId="26" fillId="5" borderId="1" xfId="3" applyFont="1" applyFill="1" applyBorder="1" applyAlignment="1" applyProtection="1">
      <alignment horizontal="center" vertical="center"/>
      <protection locked="0"/>
    </xf>
    <xf numFmtId="4" fontId="26" fillId="0" borderId="1" xfId="0" applyNumberFormat="1" applyFont="1" applyFill="1" applyBorder="1" applyAlignment="1" applyProtection="1">
      <alignment vertical="center"/>
      <protection locked="0"/>
    </xf>
    <xf numFmtId="0" fontId="26" fillId="0" borderId="6" xfId="0" applyFont="1" applyFill="1" applyBorder="1" applyAlignment="1" applyProtection="1">
      <alignment vertical="center" wrapText="1"/>
    </xf>
    <xf numFmtId="0" fontId="26" fillId="0" borderId="3" xfId="0" applyFont="1" applyFill="1" applyBorder="1" applyAlignment="1" applyProtection="1">
      <alignment vertical="center" wrapText="1"/>
    </xf>
    <xf numFmtId="0" fontId="26" fillId="0" borderId="3" xfId="0" applyFont="1" applyFill="1" applyBorder="1" applyAlignment="1" applyProtection="1">
      <alignment horizontal="center" vertical="center"/>
    </xf>
    <xf numFmtId="0" fontId="26" fillId="7" borderId="9" xfId="0" applyFont="1" applyFill="1" applyBorder="1" applyAlignment="1" applyProtection="1">
      <alignment horizontal="center" vertical="center"/>
    </xf>
    <xf numFmtId="0" fontId="26" fillId="7" borderId="9" xfId="0" applyFont="1" applyFill="1" applyBorder="1" applyAlignment="1" applyProtection="1">
      <alignment horizontal="center" vertical="center"/>
      <protection locked="0"/>
    </xf>
    <xf numFmtId="0" fontId="26" fillId="6" borderId="10" xfId="0" applyFont="1" applyFill="1" applyBorder="1" applyAlignment="1" applyProtection="1">
      <alignment horizontal="center" vertical="center"/>
      <protection locked="0"/>
    </xf>
    <xf numFmtId="0" fontId="26" fillId="0" borderId="10" xfId="0" applyFont="1" applyFill="1" applyBorder="1" applyAlignment="1" applyProtection="1">
      <alignment horizontal="center" vertical="center" wrapText="1"/>
      <protection locked="0"/>
    </xf>
    <xf numFmtId="0" fontId="26" fillId="0" borderId="3" xfId="0" applyFont="1" applyFill="1" applyBorder="1" applyAlignment="1" applyProtection="1">
      <alignment horizontal="center" vertical="center" wrapText="1"/>
      <protection locked="0"/>
    </xf>
    <xf numFmtId="0" fontId="25" fillId="0" borderId="3" xfId="0" applyFont="1" applyFill="1" applyBorder="1" applyAlignment="1" applyProtection="1">
      <alignment vertical="center" wrapText="1"/>
    </xf>
    <xf numFmtId="9" fontId="26" fillId="7" borderId="9" xfId="3" applyFont="1" applyFill="1" applyBorder="1" applyAlignment="1" applyProtection="1">
      <alignment horizontal="center" vertical="center"/>
    </xf>
    <xf numFmtId="9" fontId="26" fillId="3" borderId="1" xfId="0" applyNumberFormat="1" applyFont="1" applyFill="1" applyBorder="1" applyAlignment="1" applyProtection="1">
      <alignment horizontal="center" vertical="center"/>
    </xf>
    <xf numFmtId="9" fontId="26" fillId="7" borderId="9" xfId="3" applyFont="1" applyFill="1" applyBorder="1" applyAlignment="1" applyProtection="1">
      <alignment horizontal="center" vertical="center"/>
      <protection locked="0"/>
    </xf>
    <xf numFmtId="9" fontId="26" fillId="3" borderId="1" xfId="0" applyNumberFormat="1" applyFont="1" applyFill="1" applyBorder="1" applyAlignment="1" applyProtection="1">
      <alignment horizontal="center" vertical="center"/>
      <protection locked="0"/>
    </xf>
    <xf numFmtId="0" fontId="26" fillId="6" borderId="11" xfId="0" applyFont="1" applyFill="1" applyBorder="1" applyAlignment="1" applyProtection="1">
      <alignment horizontal="center" vertical="center"/>
      <protection locked="0"/>
    </xf>
    <xf numFmtId="0" fontId="26" fillId="0" borderId="11" xfId="0" applyFont="1" applyFill="1" applyBorder="1" applyAlignment="1" applyProtection="1">
      <alignment horizontal="center" vertical="center" wrapText="1"/>
      <protection locked="0"/>
    </xf>
    <xf numFmtId="9" fontId="26" fillId="3" borderId="1" xfId="3" applyFont="1" applyFill="1" applyBorder="1" applyAlignment="1" applyProtection="1">
      <alignment horizontal="center" vertical="center"/>
      <protection locked="0"/>
    </xf>
    <xf numFmtId="0" fontId="42" fillId="0" borderId="1" xfId="0" applyFont="1" applyFill="1" applyBorder="1" applyAlignment="1" applyProtection="1">
      <alignment vertical="center" wrapText="1"/>
    </xf>
    <xf numFmtId="0" fontId="42" fillId="0" borderId="3" xfId="0" applyFont="1" applyFill="1" applyBorder="1" applyAlignment="1" applyProtection="1">
      <alignment vertical="center" wrapText="1"/>
    </xf>
    <xf numFmtId="0" fontId="42" fillId="6" borderId="1" xfId="0" applyFont="1" applyFill="1" applyBorder="1" applyAlignment="1" applyProtection="1">
      <alignment horizontal="left" vertical="center" wrapText="1"/>
    </xf>
    <xf numFmtId="0" fontId="42" fillId="0" borderId="1" xfId="0" applyFont="1" applyFill="1" applyBorder="1" applyAlignment="1" applyProtection="1">
      <alignment horizontal="left" vertical="center" wrapText="1"/>
    </xf>
    <xf numFmtId="0" fontId="42" fillId="0" borderId="3" xfId="0" applyFont="1" applyFill="1" applyBorder="1" applyAlignment="1" applyProtection="1">
      <alignment horizontal="center" vertical="center"/>
    </xf>
    <xf numFmtId="0" fontId="42" fillId="7" borderId="9" xfId="0" applyFont="1" applyFill="1" applyBorder="1" applyAlignment="1" applyProtection="1">
      <alignment horizontal="center" vertical="center"/>
    </xf>
    <xf numFmtId="0" fontId="42" fillId="3" borderId="1" xfId="0" applyFont="1" applyFill="1" applyBorder="1" applyAlignment="1" applyProtection="1">
      <alignment horizontal="center" vertical="center"/>
    </xf>
    <xf numFmtId="0" fontId="42" fillId="7" borderId="9" xfId="0" applyFont="1" applyFill="1" applyBorder="1" applyAlignment="1" applyProtection="1">
      <alignment horizontal="center" vertical="center"/>
      <protection locked="0"/>
    </xf>
    <xf numFmtId="0" fontId="42" fillId="3" borderId="1" xfId="0" applyFont="1" applyFill="1" applyBorder="1" applyAlignment="1" applyProtection="1">
      <alignment horizontal="center" vertical="center"/>
      <protection locked="0"/>
    </xf>
    <xf numFmtId="0" fontId="42" fillId="6" borderId="10" xfId="0" applyFont="1" applyFill="1" applyBorder="1" applyAlignment="1" applyProtection="1">
      <alignment horizontal="center" vertical="center"/>
      <protection locked="0"/>
    </xf>
    <xf numFmtId="0" fontId="42" fillId="0" borderId="10" xfId="0" applyFont="1" applyFill="1" applyBorder="1" applyAlignment="1" applyProtection="1">
      <alignment horizontal="center" vertical="center" wrapText="1"/>
      <protection locked="0"/>
    </xf>
    <xf numFmtId="0" fontId="42" fillId="0" borderId="1" xfId="0" applyFont="1" applyFill="1" applyBorder="1" applyAlignment="1" applyProtection="1">
      <alignment horizontal="center" vertical="center" wrapText="1"/>
      <protection locked="0"/>
    </xf>
    <xf numFmtId="0" fontId="42" fillId="0" borderId="3" xfId="0" applyFont="1" applyFill="1" applyBorder="1" applyAlignment="1" applyProtection="1">
      <alignment horizontal="center" vertical="center" wrapText="1"/>
      <protection locked="0"/>
    </xf>
    <xf numFmtId="4" fontId="42" fillId="0" borderId="1" xfId="0" applyNumberFormat="1" applyFont="1" applyFill="1" applyBorder="1" applyAlignment="1" applyProtection="1">
      <alignment horizontal="right" vertical="center"/>
      <protection locked="0"/>
    </xf>
    <xf numFmtId="9" fontId="26" fillId="7" borderId="9" xfId="0" applyNumberFormat="1" applyFont="1" applyFill="1" applyBorder="1" applyAlignment="1" applyProtection="1">
      <alignment horizontal="center" vertical="center"/>
    </xf>
    <xf numFmtId="0" fontId="24" fillId="3" borderId="0" xfId="0" applyFont="1" applyFill="1" applyAlignment="1" applyProtection="1">
      <alignment vertical="center"/>
    </xf>
    <xf numFmtId="9" fontId="26" fillId="7" borderId="9" xfId="0" applyNumberFormat="1" applyFont="1" applyFill="1" applyBorder="1" applyAlignment="1" applyProtection="1">
      <alignment horizontal="center" vertical="center"/>
      <protection locked="0"/>
    </xf>
    <xf numFmtId="0" fontId="29" fillId="0" borderId="3" xfId="0" applyFont="1" applyFill="1" applyBorder="1" applyAlignment="1" applyProtection="1">
      <alignment horizontal="center" vertical="center" wrapText="1"/>
    </xf>
    <xf numFmtId="0" fontId="43" fillId="0" borderId="1" xfId="0" applyFont="1" applyFill="1" applyBorder="1" applyAlignment="1" applyProtection="1">
      <alignment horizontal="left" vertical="center" wrapText="1"/>
    </xf>
    <xf numFmtId="0" fontId="26" fillId="0" borderId="3" xfId="0" applyFont="1" applyFill="1" applyBorder="1" applyAlignment="1" applyProtection="1">
      <alignment horizontal="center" vertical="center" wrapText="1"/>
    </xf>
    <xf numFmtId="0" fontId="43" fillId="0" borderId="3" xfId="0" applyFont="1" applyFill="1" applyBorder="1" applyAlignment="1" applyProtection="1">
      <alignment vertical="center" wrapText="1"/>
    </xf>
    <xf numFmtId="0" fontId="44" fillId="3" borderId="1" xfId="0" applyFont="1" applyFill="1" applyBorder="1" applyAlignment="1" applyProtection="1">
      <alignment horizontal="center" vertical="center"/>
    </xf>
    <xf numFmtId="0" fontId="45" fillId="3" borderId="1" xfId="0" applyFont="1" applyFill="1" applyBorder="1" applyAlignment="1" applyProtection="1">
      <alignment horizontal="center" vertical="center"/>
      <protection locked="0"/>
    </xf>
    <xf numFmtId="0" fontId="44" fillId="6" borderId="1" xfId="0" applyFont="1" applyFill="1" applyBorder="1" applyAlignment="1" applyProtection="1">
      <alignment horizontal="center" vertical="center"/>
      <protection locked="0"/>
    </xf>
    <xf numFmtId="0" fontId="39" fillId="0" borderId="1" xfId="0" applyFont="1" applyFill="1" applyBorder="1" applyAlignment="1" applyProtection="1">
      <alignment horizontal="left" vertical="center" wrapText="1"/>
      <protection locked="0"/>
    </xf>
    <xf numFmtId="0" fontId="46" fillId="0" borderId="1" xfId="0" applyFont="1" applyFill="1" applyBorder="1" applyAlignment="1" applyProtection="1">
      <alignment horizontal="center" vertical="center" wrapText="1"/>
    </xf>
    <xf numFmtId="0" fontId="47" fillId="0" borderId="1" xfId="0" applyFont="1" applyFill="1" applyBorder="1" applyAlignment="1" applyProtection="1">
      <alignment horizontal="left" vertical="center" wrapText="1"/>
    </xf>
    <xf numFmtId="0" fontId="47" fillId="0" borderId="3" xfId="0" applyFont="1" applyFill="1" applyBorder="1" applyAlignment="1" applyProtection="1">
      <alignment vertical="center" wrapText="1"/>
    </xf>
    <xf numFmtId="0" fontId="47" fillId="6" borderId="1" xfId="0" applyFont="1" applyFill="1" applyBorder="1" applyAlignment="1" applyProtection="1">
      <alignment horizontal="left" vertical="center" wrapText="1"/>
    </xf>
    <xf numFmtId="0" fontId="47" fillId="0" borderId="3" xfId="0" applyFont="1" applyFill="1" applyBorder="1" applyAlignment="1" applyProtection="1">
      <alignment horizontal="center" vertical="center"/>
    </xf>
    <xf numFmtId="0" fontId="47" fillId="0" borderId="1" xfId="0" applyFont="1" applyFill="1" applyBorder="1" applyAlignment="1" applyProtection="1">
      <alignment vertical="center" wrapText="1"/>
    </xf>
    <xf numFmtId="168" fontId="47" fillId="7" borderId="9" xfId="0" applyNumberFormat="1" applyFont="1" applyFill="1" applyBorder="1" applyAlignment="1" applyProtection="1">
      <alignment horizontal="center" vertical="center"/>
    </xf>
    <xf numFmtId="43" fontId="48" fillId="3" borderId="1" xfId="4" applyFont="1" applyFill="1" applyBorder="1" applyAlignment="1" applyProtection="1">
      <alignment horizontal="center" vertical="center"/>
    </xf>
    <xf numFmtId="168" fontId="47" fillId="7" borderId="9" xfId="0" applyNumberFormat="1" applyFont="1" applyFill="1" applyBorder="1" applyAlignment="1" applyProtection="1">
      <alignment horizontal="center" vertical="center"/>
      <protection locked="0"/>
    </xf>
    <xf numFmtId="43" fontId="26" fillId="3" borderId="1" xfId="4" applyFont="1" applyFill="1" applyBorder="1" applyAlignment="1" applyProtection="1">
      <alignment horizontal="center" vertical="center"/>
      <protection locked="0"/>
    </xf>
    <xf numFmtId="43" fontId="47" fillId="6" borderId="10" xfId="4" applyFont="1" applyFill="1" applyBorder="1" applyAlignment="1" applyProtection="1">
      <alignment horizontal="center" vertical="center"/>
      <protection locked="0"/>
    </xf>
    <xf numFmtId="9" fontId="47" fillId="5" borderId="1" xfId="3" applyFont="1" applyFill="1" applyBorder="1" applyAlignment="1" applyProtection="1">
      <alignment horizontal="center" vertical="center"/>
      <protection locked="0"/>
    </xf>
    <xf numFmtId="0" fontId="47" fillId="0" borderId="10" xfId="0" applyFont="1" applyFill="1" applyBorder="1" applyAlignment="1" applyProtection="1">
      <alignment horizontal="center" vertical="center" wrapText="1"/>
      <protection locked="0"/>
    </xf>
    <xf numFmtId="0" fontId="47" fillId="0" borderId="1" xfId="0" applyFont="1" applyFill="1" applyBorder="1" applyAlignment="1" applyProtection="1">
      <alignment horizontal="center" vertical="center" wrapText="1"/>
      <protection locked="0"/>
    </xf>
    <xf numFmtId="0" fontId="47" fillId="0" borderId="3" xfId="0" applyFont="1" applyFill="1" applyBorder="1" applyAlignment="1" applyProtection="1">
      <alignment horizontal="center" vertical="center" wrapText="1"/>
      <protection locked="0"/>
    </xf>
    <xf numFmtId="4" fontId="47" fillId="0" borderId="1" xfId="0" applyNumberFormat="1" applyFont="1" applyFill="1" applyBorder="1" applyAlignment="1" applyProtection="1">
      <alignment horizontal="right" vertical="center"/>
      <protection locked="0"/>
    </xf>
    <xf numFmtId="0" fontId="46" fillId="0" borderId="0" xfId="0" applyFont="1" applyFill="1" applyProtection="1">
      <protection locked="0"/>
    </xf>
    <xf numFmtId="0" fontId="46" fillId="0" borderId="0" xfId="0" applyFont="1" applyFill="1" applyAlignment="1" applyProtection="1">
      <alignment vertical="center"/>
      <protection locked="0"/>
    </xf>
    <xf numFmtId="0" fontId="2" fillId="6" borderId="1" xfId="0" applyFont="1" applyFill="1" applyBorder="1" applyAlignment="1" applyProtection="1">
      <alignment vertical="center"/>
    </xf>
    <xf numFmtId="0" fontId="26" fillId="0" borderId="10" xfId="0" applyFont="1" applyFill="1" applyBorder="1" applyAlignment="1" applyProtection="1">
      <alignment horizontal="left" vertical="center" wrapText="1"/>
    </xf>
    <xf numFmtId="0" fontId="2" fillId="3" borderId="1" xfId="0" applyFont="1" applyFill="1" applyBorder="1" applyAlignment="1" applyProtection="1">
      <alignment vertical="center"/>
    </xf>
    <xf numFmtId="0" fontId="2" fillId="6" borderId="10" xfId="0" applyFont="1" applyFill="1" applyBorder="1" applyAlignment="1" applyProtection="1">
      <alignment vertical="center"/>
      <protection locked="0"/>
    </xf>
    <xf numFmtId="0" fontId="2" fillId="0" borderId="1" xfId="0" applyFont="1" applyFill="1" applyBorder="1" applyAlignment="1" applyProtection="1">
      <alignment horizontal="center" vertical="center"/>
      <protection locked="0"/>
    </xf>
    <xf numFmtId="0" fontId="26" fillId="6" borderId="1" xfId="0" applyFont="1" applyFill="1" applyBorder="1" applyAlignment="1" applyProtection="1">
      <alignment horizontal="center" vertical="center" wrapText="1"/>
    </xf>
    <xf numFmtId="0" fontId="26" fillId="6" borderId="3" xfId="0" applyFont="1" applyFill="1" applyBorder="1" applyAlignment="1" applyProtection="1">
      <alignment vertical="center" wrapText="1"/>
    </xf>
    <xf numFmtId="0" fontId="26" fillId="6" borderId="10" xfId="0" applyFont="1" applyFill="1" applyBorder="1" applyAlignment="1" applyProtection="1">
      <alignment horizontal="left" vertical="center" wrapText="1"/>
    </xf>
    <xf numFmtId="0" fontId="26" fillId="6" borderId="3" xfId="0" applyFont="1" applyFill="1" applyBorder="1" applyAlignment="1" applyProtection="1">
      <alignment horizontal="center" vertical="center" wrapText="1"/>
    </xf>
    <xf numFmtId="0" fontId="26" fillId="6" borderId="3" xfId="0" applyFont="1" applyFill="1" applyBorder="1" applyAlignment="1" applyProtection="1">
      <alignment horizontal="center" vertical="center"/>
    </xf>
    <xf numFmtId="9" fontId="26" fillId="3" borderId="8" xfId="3" applyFont="1" applyFill="1" applyBorder="1" applyAlignment="1" applyProtection="1">
      <alignment horizontal="center" vertical="center"/>
    </xf>
    <xf numFmtId="0" fontId="2" fillId="0" borderId="3" xfId="0" applyFont="1" applyFill="1" applyBorder="1" applyAlignment="1" applyProtection="1">
      <alignment horizontal="center" vertical="center"/>
      <protection locked="0"/>
    </xf>
    <xf numFmtId="167" fontId="26" fillId="7" borderId="9" xfId="4" applyNumberFormat="1" applyFont="1" applyFill="1" applyBorder="1" applyAlignment="1" applyProtection="1">
      <alignment horizontal="center" vertical="center"/>
    </xf>
    <xf numFmtId="167" fontId="26" fillId="7" borderId="9" xfId="4" applyNumberFormat="1" applyFont="1" applyFill="1" applyBorder="1" applyAlignment="1" applyProtection="1">
      <alignment horizontal="center" vertical="center"/>
      <protection locked="0"/>
    </xf>
    <xf numFmtId="0" fontId="21" fillId="3" borderId="1" xfId="0" applyFont="1" applyFill="1" applyBorder="1" applyAlignment="1" applyProtection="1">
      <alignment vertical="center"/>
      <protection locked="0"/>
    </xf>
    <xf numFmtId="0" fontId="2" fillId="0" borderId="1" xfId="0" applyFont="1" applyFill="1" applyBorder="1" applyAlignment="1" applyProtection="1">
      <alignment horizontal="left" vertical="center"/>
    </xf>
    <xf numFmtId="0" fontId="49" fillId="0" borderId="1" xfId="0" applyFont="1" applyFill="1" applyBorder="1" applyAlignment="1" applyProtection="1">
      <alignment horizontal="left" vertical="center" wrapText="1"/>
    </xf>
    <xf numFmtId="0" fontId="18" fillId="0" borderId="1" xfId="0" applyFont="1" applyFill="1" applyBorder="1" applyAlignment="1" applyProtection="1">
      <alignment vertical="center"/>
    </xf>
    <xf numFmtId="14" fontId="2" fillId="3" borderId="1" xfId="0" applyNumberFormat="1" applyFont="1" applyFill="1" applyBorder="1" applyAlignment="1" applyProtection="1">
      <alignment vertical="center"/>
    </xf>
    <xf numFmtId="0" fontId="40" fillId="0" borderId="0" xfId="0" applyFont="1" applyAlignment="1" applyProtection="1">
      <alignment horizontal="left" vertical="center"/>
      <protection locked="0"/>
    </xf>
    <xf numFmtId="0" fontId="5" fillId="0" borderId="0" xfId="0" applyFont="1" applyAlignment="1" applyProtection="1">
      <alignment horizontal="left" vertical="center"/>
      <protection locked="0"/>
    </xf>
    <xf numFmtId="0" fontId="19" fillId="6" borderId="1" xfId="0" applyFont="1" applyFill="1" applyBorder="1" applyAlignment="1" applyProtection="1">
      <alignment horizontal="left" vertical="center" wrapText="1"/>
    </xf>
    <xf numFmtId="0" fontId="19" fillId="0" borderId="1" xfId="0" applyFont="1" applyBorder="1" applyAlignment="1" applyProtection="1">
      <alignment horizontal="left" vertical="center" wrapText="1"/>
    </xf>
    <xf numFmtId="0" fontId="21" fillId="0" borderId="1" xfId="0" applyFont="1" applyBorder="1" applyAlignment="1" applyProtection="1">
      <alignment horizontal="left" vertical="center"/>
    </xf>
    <xf numFmtId="0" fontId="21" fillId="0" borderId="1" xfId="0" applyFont="1" applyBorder="1" applyAlignment="1" applyProtection="1">
      <alignment horizontal="center" vertical="center"/>
    </xf>
    <xf numFmtId="9" fontId="21" fillId="7" borderId="1" xfId="0" applyNumberFormat="1" applyFont="1" applyFill="1" applyBorder="1" applyAlignment="1" applyProtection="1">
      <alignment horizontal="center" vertical="center"/>
    </xf>
    <xf numFmtId="9" fontId="21" fillId="3" borderId="1" xfId="0" applyNumberFormat="1" applyFont="1" applyFill="1" applyBorder="1" applyAlignment="1" applyProtection="1">
      <alignment horizontal="center" vertical="center"/>
    </xf>
    <xf numFmtId="9" fontId="21" fillId="7" borderId="1" xfId="0" applyNumberFormat="1" applyFont="1" applyFill="1" applyBorder="1" applyAlignment="1" applyProtection="1">
      <alignment horizontal="center" vertical="center"/>
      <protection locked="0"/>
    </xf>
    <xf numFmtId="9" fontId="21" fillId="3" borderId="1" xfId="0" applyNumberFormat="1" applyFont="1" applyFill="1" applyBorder="1" applyAlignment="1" applyProtection="1">
      <alignment horizontal="center" vertical="center"/>
      <protection locked="0"/>
    </xf>
    <xf numFmtId="9" fontId="21" fillId="6" borderId="1" xfId="0" applyNumberFormat="1" applyFont="1" applyFill="1" applyBorder="1" applyAlignment="1" applyProtection="1">
      <alignment horizontal="center" vertical="center"/>
      <protection locked="0"/>
    </xf>
    <xf numFmtId="9" fontId="21" fillId="8" borderId="1" xfId="3" applyFont="1" applyFill="1" applyBorder="1" applyAlignment="1" applyProtection="1">
      <alignment horizontal="center" vertical="center"/>
      <protection locked="0"/>
    </xf>
    <xf numFmtId="0" fontId="21" fillId="0" borderId="1" xfId="0" applyFont="1" applyBorder="1" applyAlignment="1" applyProtection="1">
      <alignment horizontal="center" vertical="center"/>
      <protection locked="0"/>
    </xf>
    <xf numFmtId="0" fontId="21" fillId="0" borderId="1" xfId="0" applyFont="1" applyBorder="1" applyAlignment="1" applyProtection="1">
      <alignment horizontal="center"/>
      <protection locked="0"/>
    </xf>
    <xf numFmtId="0" fontId="20" fillId="6" borderId="1" xfId="0" applyFont="1" applyFill="1" applyBorder="1" applyAlignment="1" applyProtection="1">
      <alignment horizontal="left" vertical="center" wrapText="1"/>
    </xf>
    <xf numFmtId="0" fontId="20" fillId="0" borderId="1" xfId="0" applyFont="1" applyBorder="1" applyAlignment="1" applyProtection="1">
      <alignment horizontal="left" vertical="center" wrapText="1"/>
    </xf>
    <xf numFmtId="0" fontId="22" fillId="0" borderId="1" xfId="0" applyFont="1" applyFill="1" applyBorder="1" applyAlignment="1" applyProtection="1">
      <alignment horizontal="center" vertical="center" wrapText="1"/>
    </xf>
    <xf numFmtId="0" fontId="22" fillId="0" borderId="1" xfId="0" applyFont="1" applyBorder="1" applyAlignment="1" applyProtection="1">
      <alignment horizontal="left" vertical="center" wrapText="1"/>
    </xf>
    <xf numFmtId="0" fontId="22" fillId="0" borderId="1" xfId="0" applyFont="1" applyBorder="1" applyAlignment="1" applyProtection="1">
      <alignment horizontal="left" vertical="center"/>
    </xf>
    <xf numFmtId="0" fontId="22" fillId="0" borderId="1" xfId="0" applyFont="1" applyBorder="1" applyAlignment="1" applyProtection="1">
      <alignment horizontal="center" vertical="center"/>
    </xf>
    <xf numFmtId="0" fontId="22" fillId="6" borderId="1" xfId="0" applyFont="1" applyFill="1" applyBorder="1" applyAlignment="1" applyProtection="1">
      <alignment horizontal="center" vertical="center" wrapText="1"/>
    </xf>
    <xf numFmtId="0" fontId="22" fillId="7" borderId="1" xfId="0" applyFont="1" applyFill="1" applyBorder="1" applyAlignment="1" applyProtection="1">
      <alignment horizontal="center" vertical="center"/>
    </xf>
    <xf numFmtId="0" fontId="22" fillId="3" borderId="1" xfId="0" applyFont="1" applyFill="1" applyBorder="1" applyAlignment="1" applyProtection="1">
      <alignment horizontal="center" vertical="center"/>
    </xf>
    <xf numFmtId="0" fontId="22" fillId="7" borderId="1" xfId="0" applyFont="1" applyFill="1" applyBorder="1" applyAlignment="1" applyProtection="1">
      <alignment horizontal="center" vertical="center"/>
      <protection locked="0"/>
    </xf>
    <xf numFmtId="0" fontId="22" fillId="3" borderId="1" xfId="0" applyFont="1" applyFill="1" applyBorder="1" applyAlignment="1" applyProtection="1">
      <alignment horizontal="center" vertical="center"/>
      <protection locked="0"/>
    </xf>
    <xf numFmtId="0" fontId="22" fillId="6" borderId="1" xfId="0" applyFont="1" applyFill="1" applyBorder="1" applyAlignment="1" applyProtection="1">
      <alignment horizontal="center" vertical="center"/>
      <protection locked="0"/>
    </xf>
    <xf numFmtId="0" fontId="22" fillId="0" borderId="1" xfId="0" applyFont="1" applyBorder="1" applyAlignment="1" applyProtection="1">
      <alignment horizontal="center" vertical="center"/>
      <protection locked="0"/>
    </xf>
    <xf numFmtId="0" fontId="22" fillId="0" borderId="1" xfId="0" applyFont="1" applyBorder="1" applyAlignment="1" applyProtection="1">
      <alignment horizontal="center" vertical="center" wrapText="1"/>
      <protection locked="0"/>
    </xf>
    <xf numFmtId="0" fontId="22" fillId="6" borderId="1" xfId="0" applyFont="1" applyFill="1" applyBorder="1" applyAlignment="1" applyProtection="1">
      <alignment horizontal="center" vertical="center" wrapText="1"/>
      <protection locked="0"/>
    </xf>
    <xf numFmtId="0" fontId="22" fillId="0" borderId="1" xfId="0" applyFont="1" applyBorder="1" applyAlignment="1" applyProtection="1">
      <alignment horizontal="center"/>
      <protection locked="0"/>
    </xf>
    <xf numFmtId="0" fontId="11" fillId="0" borderId="0" xfId="0" applyFont="1" applyProtection="1">
      <protection locked="0"/>
    </xf>
    <xf numFmtId="0" fontId="11" fillId="0" borderId="0" xfId="0" applyFont="1" applyAlignment="1" applyProtection="1">
      <alignment vertical="center"/>
      <protection locked="0"/>
    </xf>
    <xf numFmtId="0" fontId="21" fillId="7" borderId="1" xfId="0" applyFont="1" applyFill="1" applyBorder="1" applyAlignment="1" applyProtection="1">
      <alignment horizontal="center" vertical="center"/>
    </xf>
    <xf numFmtId="0" fontId="21" fillId="3" borderId="1" xfId="0" applyFont="1" applyFill="1" applyBorder="1" applyAlignment="1" applyProtection="1">
      <alignment horizontal="center" vertical="center"/>
    </xf>
    <xf numFmtId="0" fontId="21" fillId="7" borderId="1" xfId="0" applyFont="1" applyFill="1" applyBorder="1" applyAlignment="1" applyProtection="1">
      <alignment horizontal="center" vertical="center"/>
      <protection locked="0"/>
    </xf>
    <xf numFmtId="0" fontId="21" fillId="3" borderId="1" xfId="0" applyFont="1" applyFill="1" applyBorder="1" applyAlignment="1" applyProtection="1">
      <alignment horizontal="center" vertical="center"/>
      <protection locked="0"/>
    </xf>
    <xf numFmtId="0" fontId="21" fillId="6" borderId="1" xfId="0" applyFont="1" applyFill="1" applyBorder="1" applyAlignment="1" applyProtection="1">
      <alignment horizontal="center" vertical="center"/>
      <protection locked="0"/>
    </xf>
    <xf numFmtId="0" fontId="21" fillId="0" borderId="1" xfId="0" applyFont="1" applyFill="1" applyBorder="1" applyAlignment="1" applyProtection="1">
      <alignment horizontal="center" vertical="center"/>
    </xf>
    <xf numFmtId="0" fontId="23" fillId="6" borderId="1" xfId="0" applyFont="1" applyFill="1" applyBorder="1" applyAlignment="1" applyProtection="1">
      <alignment horizontal="left" vertical="center" wrapText="1"/>
    </xf>
    <xf numFmtId="0" fontId="20" fillId="0" borderId="1" xfId="0" applyFont="1" applyFill="1" applyBorder="1" applyAlignment="1" applyProtection="1">
      <alignment horizontal="left" vertical="center" wrapText="1"/>
    </xf>
    <xf numFmtId="0" fontId="36" fillId="0" borderId="1" xfId="0" applyFont="1" applyBorder="1" applyAlignment="1" applyProtection="1">
      <alignment horizontal="left" vertical="center" wrapText="1"/>
    </xf>
    <xf numFmtId="0" fontId="19" fillId="9" borderId="1" xfId="0" applyFont="1" applyFill="1" applyBorder="1" applyAlignment="1" applyProtection="1">
      <alignment horizontal="left" vertical="center" wrapText="1"/>
    </xf>
    <xf numFmtId="0" fontId="21" fillId="6" borderId="1" xfId="0" applyFont="1" applyFill="1" applyBorder="1" applyAlignment="1" applyProtection="1">
      <alignment horizontal="center" vertical="center"/>
    </xf>
    <xf numFmtId="0" fontId="15" fillId="0" borderId="0" xfId="0" applyFont="1" applyProtection="1">
      <protection locked="0"/>
    </xf>
    <xf numFmtId="0" fontId="15" fillId="0" borderId="0" xfId="0" applyFont="1" applyAlignment="1" applyProtection="1">
      <alignment vertical="center"/>
      <protection locked="0"/>
    </xf>
    <xf numFmtId="0" fontId="56" fillId="2" borderId="1" xfId="0" applyFont="1" applyFill="1" applyBorder="1" applyAlignment="1" applyProtection="1">
      <alignment horizontal="center" vertical="center" wrapText="1"/>
      <protection locked="0"/>
    </xf>
    <xf numFmtId="0" fontId="2" fillId="6" borderId="3" xfId="0" applyFont="1" applyFill="1" applyBorder="1" applyAlignment="1" applyProtection="1">
      <alignment vertical="center" wrapText="1"/>
    </xf>
    <xf numFmtId="0" fontId="58" fillId="0" borderId="3" xfId="0" applyFont="1" applyBorder="1" applyAlignment="1" applyProtection="1">
      <alignment horizontal="left" vertical="center" wrapText="1"/>
    </xf>
    <xf numFmtId="0" fontId="59" fillId="6" borderId="3" xfId="0" applyFont="1" applyFill="1" applyBorder="1" applyAlignment="1" applyProtection="1">
      <alignment horizontal="left" vertical="center" wrapText="1"/>
    </xf>
    <xf numFmtId="0" fontId="59" fillId="6" borderId="3" xfId="0" applyFont="1" applyFill="1" applyBorder="1" applyAlignment="1" applyProtection="1">
      <alignment vertical="center"/>
    </xf>
    <xf numFmtId="0" fontId="59" fillId="0" borderId="3" xfId="0" applyFont="1" applyBorder="1" applyAlignment="1" applyProtection="1">
      <alignment horizontal="left" vertical="center" wrapText="1"/>
    </xf>
    <xf numFmtId="0" fontId="59" fillId="0" borderId="3" xfId="0" applyFont="1" applyBorder="1" applyAlignment="1" applyProtection="1">
      <alignment horizontal="center" vertical="center"/>
    </xf>
    <xf numFmtId="0" fontId="59" fillId="0" borderId="3" xfId="0" applyFont="1" applyBorder="1" applyAlignment="1" applyProtection="1">
      <alignment horizontal="left" vertical="center"/>
    </xf>
    <xf numFmtId="0" fontId="59" fillId="7" borderId="3" xfId="0" applyFont="1" applyFill="1" applyBorder="1" applyAlignment="1" applyProtection="1">
      <alignment horizontal="center" vertical="center"/>
    </xf>
    <xf numFmtId="0" fontId="59" fillId="3" borderId="3" xfId="0" applyFont="1" applyFill="1" applyBorder="1" applyAlignment="1" applyProtection="1">
      <alignment horizontal="center" vertical="center"/>
    </xf>
    <xf numFmtId="0" fontId="59" fillId="3" borderId="3" xfId="0" applyFont="1" applyFill="1" applyBorder="1" applyAlignment="1" applyProtection="1">
      <alignment horizontal="center" vertical="center"/>
      <protection locked="0"/>
    </xf>
    <xf numFmtId="0" fontId="59" fillId="6" borderId="3" xfId="0" applyFont="1" applyFill="1" applyBorder="1" applyAlignment="1" applyProtection="1">
      <alignment horizontal="center" vertical="center"/>
      <protection locked="0"/>
    </xf>
    <xf numFmtId="0" fontId="59" fillId="7" borderId="3" xfId="0" applyFont="1" applyFill="1" applyBorder="1" applyAlignment="1" applyProtection="1">
      <alignment horizontal="center" vertical="center"/>
      <protection locked="0"/>
    </xf>
    <xf numFmtId="9" fontId="59" fillId="5" borderId="3" xfId="3" applyFont="1" applyFill="1" applyBorder="1" applyAlignment="1" applyProtection="1">
      <alignment horizontal="center" vertical="center"/>
      <protection locked="0"/>
    </xf>
    <xf numFmtId="0" fontId="59" fillId="0" borderId="3" xfId="0" applyFont="1" applyBorder="1" applyAlignment="1" applyProtection="1">
      <alignment horizontal="left" vertical="top"/>
      <protection locked="0"/>
    </xf>
    <xf numFmtId="0" fontId="59" fillId="0" borderId="3" xfId="0" applyFont="1" applyBorder="1" applyAlignment="1" applyProtection="1">
      <alignment horizontal="center" vertical="center" wrapText="1"/>
      <protection locked="0"/>
    </xf>
    <xf numFmtId="0" fontId="59" fillId="0" borderId="3" xfId="0" applyFont="1" applyBorder="1" applyAlignment="1" applyProtection="1">
      <alignment horizontal="center" vertical="center"/>
      <protection locked="0"/>
    </xf>
    <xf numFmtId="0" fontId="59" fillId="0" borderId="3" xfId="0" applyFont="1" applyBorder="1" applyAlignment="1" applyProtection="1">
      <alignment vertical="center"/>
      <protection locked="0"/>
    </xf>
    <xf numFmtId="0" fontId="59" fillId="0" borderId="11" xfId="0" applyFont="1" applyBorder="1" applyProtection="1">
      <protection locked="0"/>
    </xf>
    <xf numFmtId="0" fontId="2" fillId="6" borderId="1" xfId="0" applyFont="1" applyFill="1" applyBorder="1" applyAlignment="1" applyProtection="1">
      <alignment vertical="center" wrapText="1"/>
    </xf>
    <xf numFmtId="0" fontId="58" fillId="0" borderId="1" xfId="0" applyFont="1" applyBorder="1" applyAlignment="1" applyProtection="1">
      <alignment horizontal="left" vertical="center" wrapText="1"/>
    </xf>
    <xf numFmtId="0" fontId="59" fillId="6" borderId="1" xfId="0" applyFont="1" applyFill="1" applyBorder="1" applyAlignment="1" applyProtection="1">
      <alignment horizontal="left" vertical="center" wrapText="1"/>
    </xf>
    <xf numFmtId="0" fontId="59" fillId="6" borderId="1" xfId="0" applyFont="1" applyFill="1" applyBorder="1" applyAlignment="1" applyProtection="1">
      <alignment vertical="center"/>
    </xf>
    <xf numFmtId="0" fontId="59" fillId="0" borderId="1" xfId="0" applyFont="1" applyBorder="1" applyAlignment="1" applyProtection="1">
      <alignment horizontal="left" vertical="center" wrapText="1"/>
    </xf>
    <xf numFmtId="0" fontId="59" fillId="0" borderId="1" xfId="0" applyFont="1" applyBorder="1" applyAlignment="1" applyProtection="1">
      <alignment horizontal="center" vertical="center"/>
    </xf>
    <xf numFmtId="0" fontId="59" fillId="0" borderId="1" xfId="0" applyFont="1" applyBorder="1" applyAlignment="1" applyProtection="1">
      <alignment horizontal="left" vertical="center"/>
    </xf>
    <xf numFmtId="0" fontId="59" fillId="3" borderId="1" xfId="0" applyFont="1" applyFill="1" applyBorder="1" applyAlignment="1" applyProtection="1">
      <alignment horizontal="center" vertical="center"/>
    </xf>
    <xf numFmtId="0" fontId="59" fillId="3" borderId="1" xfId="0" applyFont="1" applyFill="1" applyBorder="1" applyAlignment="1" applyProtection="1">
      <alignment horizontal="center" vertical="center"/>
      <protection locked="0"/>
    </xf>
    <xf numFmtId="0" fontId="59" fillId="6" borderId="1" xfId="0" applyFont="1" applyFill="1" applyBorder="1" applyAlignment="1" applyProtection="1">
      <alignment horizontal="center" vertical="center"/>
      <protection locked="0"/>
    </xf>
    <xf numFmtId="0" fontId="59" fillId="0" borderId="3" xfId="0" applyFont="1" applyBorder="1" applyAlignment="1" applyProtection="1">
      <alignment horizontal="left" vertical="top" wrapText="1"/>
      <protection locked="0"/>
    </xf>
    <xf numFmtId="0" fontId="59" fillId="0" borderId="1" xfId="0" applyFont="1" applyBorder="1" applyAlignment="1" applyProtection="1">
      <alignment horizontal="center" vertical="center" wrapText="1"/>
      <protection locked="0"/>
    </xf>
    <xf numFmtId="0" fontId="59" fillId="0" borderId="1" xfId="0" applyFont="1" applyBorder="1" applyAlignment="1" applyProtection="1">
      <alignment horizontal="center" vertical="center"/>
      <protection locked="0"/>
    </xf>
    <xf numFmtId="0" fontId="59" fillId="0" borderId="1" xfId="0" applyFont="1" applyBorder="1" applyAlignment="1" applyProtection="1">
      <alignment vertical="center"/>
      <protection locked="0"/>
    </xf>
    <xf numFmtId="0" fontId="59" fillId="0" borderId="10" xfId="0" applyFont="1" applyBorder="1" applyProtection="1">
      <protection locked="0"/>
    </xf>
    <xf numFmtId="0" fontId="58" fillId="0" borderId="1" xfId="0" applyFont="1" applyBorder="1" applyAlignment="1" applyProtection="1">
      <alignment horizontal="left" vertical="top" wrapText="1"/>
    </xf>
    <xf numFmtId="0" fontId="59" fillId="6" borderId="1" xfId="0" applyFont="1" applyFill="1" applyBorder="1" applyAlignment="1" applyProtection="1">
      <alignment vertical="center" wrapText="1"/>
    </xf>
    <xf numFmtId="0" fontId="59" fillId="0" borderId="1" xfId="0" applyFont="1" applyBorder="1" applyAlignment="1" applyProtection="1">
      <alignment horizontal="left" vertical="top" wrapText="1"/>
    </xf>
    <xf numFmtId="0" fontId="59" fillId="0" borderId="1" xfId="0" applyFont="1" applyBorder="1" applyAlignment="1" applyProtection="1">
      <alignment horizontal="left" vertical="top"/>
    </xf>
    <xf numFmtId="0" fontId="59" fillId="0" borderId="10" xfId="0" applyFont="1" applyBorder="1" applyAlignment="1" applyProtection="1">
      <alignment vertical="center"/>
      <protection locked="0"/>
    </xf>
    <xf numFmtId="0" fontId="57" fillId="0" borderId="1" xfId="0" applyFont="1" applyBorder="1" applyAlignment="1" applyProtection="1">
      <alignment horizontal="center" vertical="center" wrapText="1"/>
    </xf>
    <xf numFmtId="0" fontId="59" fillId="6" borderId="1" xfId="0" applyFont="1" applyFill="1" applyBorder="1" applyAlignment="1" applyProtection="1">
      <alignment horizontal="center" vertical="center" wrapText="1"/>
    </xf>
    <xf numFmtId="0" fontId="59" fillId="0" borderId="1" xfId="0" applyFont="1" applyBorder="1" applyAlignment="1" applyProtection="1">
      <alignment horizontal="center" vertical="center" wrapText="1"/>
    </xf>
    <xf numFmtId="1" fontId="59" fillId="7" borderId="1" xfId="0" applyNumberFormat="1" applyFont="1" applyFill="1" applyBorder="1" applyAlignment="1" applyProtection="1">
      <alignment horizontal="center" vertical="center" wrapText="1"/>
    </xf>
    <xf numFmtId="2" fontId="59" fillId="3" borderId="1" xfId="0" applyNumberFormat="1" applyFont="1" applyFill="1" applyBorder="1" applyAlignment="1" applyProtection="1">
      <alignment horizontal="center" vertical="center" wrapText="1"/>
    </xf>
    <xf numFmtId="2" fontId="59" fillId="3" borderId="1" xfId="0" applyNumberFormat="1" applyFont="1" applyFill="1" applyBorder="1" applyAlignment="1" applyProtection="1">
      <alignment horizontal="center" vertical="center" wrapText="1"/>
      <protection locked="0"/>
    </xf>
    <xf numFmtId="2" fontId="59" fillId="6" borderId="1" xfId="0" applyNumberFormat="1" applyFont="1" applyFill="1" applyBorder="1" applyAlignment="1" applyProtection="1">
      <alignment horizontal="center" vertical="center" wrapText="1"/>
      <protection locked="0"/>
    </xf>
    <xf numFmtId="1" fontId="59" fillId="7" borderId="1" xfId="0" applyNumberFormat="1" applyFont="1" applyFill="1" applyBorder="1" applyAlignment="1" applyProtection="1">
      <alignment horizontal="center" vertical="center" wrapText="1"/>
      <protection locked="0"/>
    </xf>
    <xf numFmtId="0" fontId="0" fillId="6" borderId="1" xfId="0" applyFont="1" applyFill="1" applyBorder="1" applyAlignment="1" applyProtection="1">
      <alignment horizontal="left" vertical="center" wrapText="1"/>
    </xf>
    <xf numFmtId="0" fontId="0" fillId="0" borderId="1" xfId="0" applyFont="1" applyBorder="1" applyAlignment="1" applyProtection="1">
      <alignment horizontal="left" vertical="top" wrapText="1"/>
    </xf>
    <xf numFmtId="0" fontId="0" fillId="6" borderId="1" xfId="0" applyFont="1" applyFill="1" applyBorder="1" applyAlignment="1" applyProtection="1">
      <alignment horizontal="center" vertical="center" wrapText="1"/>
    </xf>
    <xf numFmtId="0" fontId="0" fillId="0" borderId="1" xfId="0" applyFont="1" applyBorder="1" applyAlignment="1" applyProtection="1">
      <alignment horizontal="center" vertical="center" wrapText="1"/>
    </xf>
    <xf numFmtId="0" fontId="0" fillId="3" borderId="1" xfId="0" applyFont="1" applyFill="1" applyBorder="1" applyAlignment="1" applyProtection="1">
      <alignment horizontal="center" vertical="center" wrapText="1"/>
    </xf>
    <xf numFmtId="0" fontId="0" fillId="3" borderId="1" xfId="0" applyFont="1" applyFill="1" applyBorder="1" applyAlignment="1" applyProtection="1">
      <alignment horizontal="center" vertical="center" wrapText="1"/>
      <protection locked="0"/>
    </xf>
    <xf numFmtId="0" fontId="0" fillId="6" borderId="1" xfId="0" applyFont="1" applyFill="1" applyBorder="1" applyAlignment="1" applyProtection="1">
      <alignment horizontal="center" vertical="center" wrapText="1"/>
      <protection locked="0"/>
    </xf>
    <xf numFmtId="0" fontId="0" fillId="0" borderId="1" xfId="0" applyFont="1" applyBorder="1" applyAlignment="1" applyProtection="1">
      <alignment horizontal="center" vertical="center" wrapText="1"/>
      <protection locked="0"/>
    </xf>
    <xf numFmtId="0" fontId="0" fillId="6" borderId="1" xfId="0" applyFont="1" applyFill="1" applyBorder="1" applyAlignment="1" applyProtection="1">
      <alignment horizontal="center" vertical="center"/>
      <protection locked="0"/>
    </xf>
    <xf numFmtId="0" fontId="0" fillId="0" borderId="1" xfId="0" applyFont="1" applyBorder="1" applyAlignment="1" applyProtection="1">
      <alignment vertical="center"/>
      <protection locked="0"/>
    </xf>
    <xf numFmtId="0" fontId="2" fillId="0" borderId="10" xfId="0" applyFont="1" applyBorder="1" applyAlignment="1" applyProtection="1">
      <alignment vertical="center"/>
      <protection locked="0"/>
    </xf>
    <xf numFmtId="0" fontId="59" fillId="3" borderId="1" xfId="0" applyFont="1" applyFill="1" applyBorder="1" applyAlignment="1" applyProtection="1">
      <alignment horizontal="center" vertical="center" wrapText="1"/>
    </xf>
    <xf numFmtId="0" fontId="59" fillId="3" borderId="1" xfId="0" applyFont="1" applyFill="1" applyBorder="1" applyAlignment="1" applyProtection="1">
      <alignment horizontal="center" vertical="center" wrapText="1"/>
      <protection locked="0"/>
    </xf>
    <xf numFmtId="0" fontId="59" fillId="6" borderId="1" xfId="0" applyFont="1" applyFill="1" applyBorder="1" applyAlignment="1" applyProtection="1">
      <alignment horizontal="center" vertical="center" wrapText="1"/>
      <protection locked="0"/>
    </xf>
    <xf numFmtId="0" fontId="60" fillId="0" borderId="1" xfId="0" applyFont="1" applyBorder="1" applyAlignment="1" applyProtection="1">
      <alignment vertical="center" wrapText="1"/>
    </xf>
    <xf numFmtId="0" fontId="59" fillId="6" borderId="1" xfId="0" applyFont="1" applyFill="1" applyBorder="1" applyAlignment="1" applyProtection="1">
      <alignment horizontal="center" vertical="center"/>
    </xf>
    <xf numFmtId="0" fontId="59" fillId="7" borderId="1" xfId="0" applyFont="1" applyFill="1" applyBorder="1" applyAlignment="1" applyProtection="1">
      <alignment horizontal="center" vertical="center" wrapText="1"/>
    </xf>
    <xf numFmtId="0" fontId="59" fillId="7" borderId="1" xfId="0" applyFont="1" applyFill="1" applyBorder="1" applyAlignment="1" applyProtection="1">
      <alignment horizontal="center" vertical="center" wrapText="1"/>
      <protection locked="0"/>
    </xf>
    <xf numFmtId="0" fontId="57" fillId="0" borderId="1" xfId="0" applyFont="1" applyFill="1" applyBorder="1" applyAlignment="1" applyProtection="1">
      <alignment horizontal="center" vertical="center" wrapText="1"/>
    </xf>
    <xf numFmtId="0" fontId="59" fillId="6" borderId="1" xfId="0" applyFont="1" applyFill="1" applyBorder="1" applyAlignment="1" applyProtection="1">
      <alignment horizontal="left" vertical="center"/>
    </xf>
    <xf numFmtId="0" fontId="62" fillId="6" borderId="1" xfId="0" applyFont="1" applyFill="1" applyBorder="1" applyAlignment="1" applyProtection="1">
      <alignment vertical="center" wrapText="1"/>
    </xf>
    <xf numFmtId="0" fontId="58" fillId="0" borderId="1" xfId="0" applyFont="1" applyFill="1" applyBorder="1" applyAlignment="1" applyProtection="1">
      <alignment horizontal="left" vertical="top" wrapText="1"/>
    </xf>
    <xf numFmtId="0" fontId="59" fillId="0" borderId="1" xfId="0" applyFont="1" applyFill="1" applyBorder="1" applyAlignment="1" applyProtection="1">
      <alignment horizontal="left" vertical="top" wrapText="1"/>
    </xf>
    <xf numFmtId="0" fontId="59" fillId="0" borderId="1" xfId="0" applyFont="1" applyFill="1" applyBorder="1" applyAlignment="1" applyProtection="1">
      <alignment horizontal="center" vertical="center"/>
    </xf>
    <xf numFmtId="0" fontId="59" fillId="0" borderId="1" xfId="0" applyFont="1" applyFill="1" applyBorder="1" applyAlignment="1" applyProtection="1">
      <alignment horizontal="left" vertical="center" wrapText="1"/>
    </xf>
    <xf numFmtId="0" fontId="59" fillId="0" borderId="1" xfId="0" applyFont="1" applyFill="1" applyBorder="1" applyAlignment="1" applyProtection="1">
      <alignment horizontal="left" vertical="top"/>
    </xf>
    <xf numFmtId="0" fontId="59" fillId="0" borderId="1" xfId="0" applyFont="1" applyFill="1" applyBorder="1" applyAlignment="1" applyProtection="1">
      <alignment horizontal="center" vertical="center"/>
      <protection locked="0"/>
    </xf>
    <xf numFmtId="0" fontId="59" fillId="0" borderId="1" xfId="0" applyFont="1" applyFill="1" applyBorder="1" applyAlignment="1" applyProtection="1">
      <alignment vertical="center"/>
      <protection locked="0"/>
    </xf>
    <xf numFmtId="0" fontId="59" fillId="0" borderId="10" xfId="0" applyFont="1" applyFill="1" applyBorder="1" applyAlignment="1" applyProtection="1">
      <alignment vertical="center"/>
      <protection locked="0"/>
    </xf>
    <xf numFmtId="0" fontId="59" fillId="0" borderId="1" xfId="0" applyFont="1" applyFill="1" applyBorder="1" applyAlignment="1" applyProtection="1">
      <alignment horizontal="center" vertical="center" wrapText="1"/>
    </xf>
    <xf numFmtId="0" fontId="61" fillId="6" borderId="1" xfId="0" applyFont="1" applyFill="1" applyBorder="1" applyAlignment="1" applyProtection="1">
      <alignment horizontal="center" vertical="center" wrapText="1"/>
    </xf>
    <xf numFmtId="0" fontId="59" fillId="6" borderId="1" xfId="0" applyFont="1" applyFill="1" applyBorder="1" applyAlignment="1" applyProtection="1">
      <alignment horizontal="left" vertical="top" wrapText="1"/>
    </xf>
    <xf numFmtId="0" fontId="63" fillId="0" borderId="1" xfId="0" applyFont="1" applyFill="1" applyBorder="1" applyAlignment="1" applyProtection="1">
      <alignment horizontal="center" vertical="center"/>
      <protection locked="0"/>
    </xf>
    <xf numFmtId="0" fontId="63" fillId="0" borderId="1" xfId="0" applyFont="1" applyFill="1" applyBorder="1" applyAlignment="1" applyProtection="1">
      <alignment vertical="center" wrapText="1"/>
    </xf>
    <xf numFmtId="0" fontId="2" fillId="0" borderId="1" xfId="0" applyFont="1" applyFill="1" applyBorder="1" applyAlignment="1" applyProtection="1">
      <alignment vertical="center" wrapText="1"/>
    </xf>
    <xf numFmtId="0" fontId="63" fillId="0" borderId="1" xfId="0" applyFont="1" applyFill="1" applyBorder="1" applyAlignment="1" applyProtection="1">
      <alignment horizontal="left" vertical="center" wrapText="1"/>
    </xf>
    <xf numFmtId="0" fontId="63" fillId="0" borderId="1" xfId="0" applyFont="1" applyFill="1" applyBorder="1" applyAlignment="1" applyProtection="1">
      <alignment horizontal="left" vertical="top" wrapText="1"/>
    </xf>
    <xf numFmtId="0" fontId="63" fillId="0" borderId="1" xfId="0" applyFont="1" applyFill="1" applyBorder="1" applyAlignment="1" applyProtection="1">
      <alignment horizontal="center" vertical="center" wrapText="1"/>
    </xf>
    <xf numFmtId="0" fontId="63" fillId="0" borderId="1" xfId="0" applyFont="1" applyFill="1" applyBorder="1" applyAlignment="1" applyProtection="1">
      <alignment horizontal="center" vertical="center"/>
    </xf>
    <xf numFmtId="0" fontId="63" fillId="0" borderId="1" xfId="0" applyFont="1" applyFill="1" applyBorder="1" applyAlignment="1" applyProtection="1">
      <alignment horizontal="center" vertical="center" wrapText="1"/>
      <protection locked="0"/>
    </xf>
    <xf numFmtId="0" fontId="63" fillId="0" borderId="1" xfId="0" applyFont="1" applyFill="1" applyBorder="1" applyAlignment="1" applyProtection="1">
      <alignment vertical="center" wrapText="1"/>
      <protection locked="0"/>
    </xf>
    <xf numFmtId="0" fontId="63" fillId="0" borderId="10" xfId="0" applyFont="1" applyFill="1" applyBorder="1" applyProtection="1">
      <protection locked="0"/>
    </xf>
    <xf numFmtId="0" fontId="18" fillId="0" borderId="0" xfId="0" applyFont="1" applyFill="1" applyProtection="1">
      <protection locked="0"/>
    </xf>
    <xf numFmtId="0" fontId="18" fillId="0" borderId="0" xfId="0" applyFont="1" applyFill="1" applyAlignment="1" applyProtection="1">
      <alignment vertical="center"/>
      <protection locked="0"/>
    </xf>
    <xf numFmtId="0" fontId="59" fillId="0" borderId="11" xfId="0" applyFont="1" applyBorder="1" applyAlignment="1" applyProtection="1">
      <alignment horizontal="center" vertical="center"/>
      <protection locked="0"/>
    </xf>
    <xf numFmtId="0" fontId="63" fillId="6" borderId="1" xfId="0" applyFont="1" applyFill="1" applyBorder="1" applyAlignment="1" applyProtection="1">
      <alignment horizontal="left" vertical="center" wrapText="1"/>
    </xf>
    <xf numFmtId="0" fontId="63" fillId="6" borderId="1" xfId="0" applyFont="1" applyFill="1" applyBorder="1" applyAlignment="1" applyProtection="1">
      <alignment vertical="center" wrapText="1"/>
    </xf>
    <xf numFmtId="0" fontId="63" fillId="0" borderId="10" xfId="0" applyFont="1" applyFill="1" applyBorder="1" applyAlignment="1" applyProtection="1">
      <alignment horizontal="center" vertical="center"/>
      <protection locked="0"/>
    </xf>
    <xf numFmtId="0" fontId="18" fillId="0" borderId="0" xfId="0" applyFont="1" applyProtection="1">
      <protection locked="0"/>
    </xf>
    <xf numFmtId="0" fontId="18" fillId="0" borderId="0" xfId="0" applyFont="1" applyAlignment="1" applyProtection="1">
      <alignment vertical="center"/>
      <protection locked="0"/>
    </xf>
    <xf numFmtId="0" fontId="63" fillId="0" borderId="10" xfId="0" applyFont="1" applyFill="1" applyBorder="1" applyAlignment="1" applyProtection="1">
      <alignment vertical="center"/>
      <protection locked="0"/>
    </xf>
    <xf numFmtId="0" fontId="63" fillId="0" borderId="2" xfId="0" applyFont="1" applyFill="1" applyBorder="1" applyAlignment="1" applyProtection="1">
      <alignment vertical="center" wrapText="1"/>
    </xf>
    <xf numFmtId="0" fontId="63" fillId="0" borderId="3" xfId="0" applyFont="1" applyFill="1" applyBorder="1" applyAlignment="1" applyProtection="1">
      <alignment vertical="center" wrapText="1"/>
    </xf>
    <xf numFmtId="0" fontId="63" fillId="0" borderId="1" xfId="0" applyFont="1" applyFill="1" applyBorder="1" applyAlignment="1" applyProtection="1">
      <alignment vertical="center"/>
      <protection locked="0"/>
    </xf>
    <xf numFmtId="0" fontId="59" fillId="0" borderId="1" xfId="0" applyFont="1" applyBorder="1" applyProtection="1">
      <protection locked="0"/>
    </xf>
    <xf numFmtId="0" fontId="63" fillId="0" borderId="1" xfId="0" applyFont="1" applyBorder="1" applyAlignment="1" applyProtection="1">
      <alignment horizontal="left" vertical="top" wrapText="1"/>
    </xf>
    <xf numFmtId="0" fontId="59" fillId="6" borderId="10" xfId="0" applyFont="1" applyFill="1" applyBorder="1" applyAlignment="1" applyProtection="1">
      <alignment horizontal="center" vertical="center"/>
      <protection locked="0"/>
    </xf>
    <xf numFmtId="0" fontId="58" fillId="6" borderId="1" xfId="0" applyFont="1" applyFill="1" applyBorder="1" applyAlignment="1" applyProtection="1">
      <alignment vertical="center" wrapText="1"/>
    </xf>
    <xf numFmtId="0" fontId="59" fillId="0" borderId="3" xfId="0" applyFont="1" applyFill="1" applyBorder="1" applyAlignment="1" applyProtection="1">
      <alignment horizontal="left" vertical="top" wrapText="1"/>
    </xf>
    <xf numFmtId="0" fontId="59" fillId="6" borderId="3" xfId="0" applyFont="1" applyFill="1" applyBorder="1" applyAlignment="1" applyProtection="1">
      <alignment vertical="center" wrapText="1"/>
    </xf>
    <xf numFmtId="0" fontId="58" fillId="0" borderId="3" xfId="0" applyFont="1" applyFill="1" applyBorder="1" applyAlignment="1" applyProtection="1">
      <alignment horizontal="left" vertical="center" wrapText="1"/>
    </xf>
    <xf numFmtId="0" fontId="59" fillId="0" borderId="3" xfId="0" applyFont="1" applyFill="1" applyBorder="1" applyAlignment="1" applyProtection="1">
      <alignment horizontal="center" vertical="center" wrapText="1"/>
    </xf>
    <xf numFmtId="0" fontId="59" fillId="0" borderId="1" xfId="0" applyFont="1" applyFill="1" applyBorder="1" applyAlignment="1" applyProtection="1">
      <alignment horizontal="center" vertical="center" wrapText="1"/>
      <protection locked="0"/>
    </xf>
    <xf numFmtId="0" fontId="59" fillId="0" borderId="3" xfId="0" applyFont="1" applyFill="1" applyBorder="1" applyAlignment="1" applyProtection="1">
      <alignment horizontal="center" vertical="center" wrapText="1"/>
      <protection locked="0"/>
    </xf>
    <xf numFmtId="0" fontId="59" fillId="0" borderId="3" xfId="0" applyFont="1" applyFill="1" applyBorder="1" applyAlignment="1" applyProtection="1">
      <alignment horizontal="left" vertical="center" wrapText="1"/>
    </xf>
    <xf numFmtId="0" fontId="58" fillId="6" borderId="1" xfId="0" applyFont="1" applyFill="1" applyBorder="1" applyAlignment="1" applyProtection="1">
      <alignment vertical="center"/>
    </xf>
    <xf numFmtId="0" fontId="59" fillId="6" borderId="10" xfId="0" applyFont="1" applyFill="1" applyBorder="1" applyAlignment="1" applyProtection="1">
      <alignment vertical="center"/>
    </xf>
    <xf numFmtId="9" fontId="59" fillId="7" borderId="1" xfId="3" applyFont="1" applyFill="1" applyBorder="1" applyAlignment="1" applyProtection="1">
      <alignment horizontal="center" vertical="center" wrapText="1"/>
    </xf>
    <xf numFmtId="9" fontId="59" fillId="3" borderId="1" xfId="3" applyFont="1" applyFill="1" applyBorder="1" applyAlignment="1" applyProtection="1">
      <alignment horizontal="center" vertical="center"/>
    </xf>
    <xf numFmtId="9" fontId="59" fillId="3" borderId="1" xfId="3" applyFont="1" applyFill="1" applyBorder="1" applyAlignment="1" applyProtection="1">
      <alignment horizontal="center" vertical="center"/>
      <protection locked="0"/>
    </xf>
    <xf numFmtId="9" fontId="59" fillId="6" borderId="10" xfId="3" applyFont="1" applyFill="1" applyBorder="1" applyAlignment="1" applyProtection="1">
      <alignment horizontal="center" vertical="center"/>
      <protection locked="0"/>
    </xf>
    <xf numFmtId="9" fontId="59" fillId="7" borderId="1" xfId="3" applyFont="1" applyFill="1" applyBorder="1" applyAlignment="1" applyProtection="1">
      <alignment horizontal="center" vertical="center" wrapText="1"/>
      <protection locked="0"/>
    </xf>
    <xf numFmtId="0" fontId="59" fillId="0" borderId="10" xfId="0" applyFont="1" applyBorder="1" applyAlignment="1" applyProtection="1">
      <alignment vertical="center"/>
    </xf>
    <xf numFmtId="0" fontId="59" fillId="0" borderId="10" xfId="0" applyFont="1" applyBorder="1" applyAlignment="1" applyProtection="1">
      <alignment wrapText="1"/>
      <protection locked="0"/>
    </xf>
    <xf numFmtId="0" fontId="65" fillId="0" borderId="1" xfId="0" applyFont="1" applyBorder="1" applyAlignment="1" applyProtection="1">
      <alignment vertical="center"/>
    </xf>
    <xf numFmtId="0" fontId="65" fillId="0" borderId="1" xfId="0" applyFont="1" applyBorder="1" applyAlignment="1" applyProtection="1">
      <alignment vertical="center" wrapText="1"/>
    </xf>
    <xf numFmtId="0" fontId="66" fillId="0" borderId="1" xfId="0" applyFont="1" applyBorder="1" applyAlignment="1" applyProtection="1">
      <alignment vertical="center"/>
    </xf>
    <xf numFmtId="0" fontId="67" fillId="0" borderId="3" xfId="0" applyFont="1" applyFill="1" applyBorder="1" applyAlignment="1" applyProtection="1">
      <alignment vertical="center" wrapText="1"/>
    </xf>
    <xf numFmtId="0" fontId="65" fillId="7" borderId="1" xfId="0" applyFont="1" applyFill="1" applyBorder="1" applyAlignment="1" applyProtection="1">
      <alignment vertical="center"/>
    </xf>
    <xf numFmtId="0" fontId="65" fillId="10" borderId="1" xfId="0" applyFont="1" applyFill="1" applyBorder="1" applyAlignment="1" applyProtection="1">
      <alignment vertical="center"/>
    </xf>
    <xf numFmtId="0" fontId="65" fillId="7" borderId="1" xfId="0" applyFont="1" applyFill="1" applyBorder="1" applyAlignment="1" applyProtection="1">
      <alignment horizontal="center" vertical="center"/>
    </xf>
    <xf numFmtId="0" fontId="65" fillId="10" borderId="1" xfId="0" applyFont="1" applyFill="1" applyBorder="1" applyAlignment="1" applyProtection="1">
      <alignment vertical="center"/>
      <protection locked="0"/>
    </xf>
    <xf numFmtId="0" fontId="2" fillId="6" borderId="1" xfId="0" applyFont="1" applyFill="1" applyBorder="1" applyAlignment="1" applyProtection="1">
      <alignment vertical="center"/>
      <protection locked="0"/>
    </xf>
    <xf numFmtId="0" fontId="65" fillId="7" borderId="1" xfId="0" applyFont="1" applyFill="1" applyBorder="1" applyAlignment="1" applyProtection="1">
      <alignment horizontal="center" vertical="center"/>
      <protection locked="0"/>
    </xf>
    <xf numFmtId="0" fontId="68" fillId="0" borderId="1" xfId="0" applyFont="1" applyFill="1" applyBorder="1" applyAlignment="1" applyProtection="1">
      <alignment horizontal="center" vertical="center" wrapText="1"/>
      <protection locked="0"/>
    </xf>
    <xf numFmtId="0" fontId="69" fillId="0" borderId="1" xfId="0" applyFont="1" applyBorder="1" applyAlignment="1" applyProtection="1">
      <alignment horizontal="center" vertical="center" wrapText="1"/>
      <protection locked="0"/>
    </xf>
    <xf numFmtId="0" fontId="69" fillId="0" borderId="1" xfId="0" applyFont="1" applyBorder="1" applyAlignment="1" applyProtection="1">
      <alignment horizontal="center" vertical="center"/>
      <protection locked="0"/>
    </xf>
    <xf numFmtId="0" fontId="65" fillId="0" borderId="1" xfId="0" applyFont="1" applyBorder="1" applyAlignment="1" applyProtection="1">
      <alignment vertical="center"/>
      <protection locked="0"/>
    </xf>
    <xf numFmtId="0" fontId="65" fillId="0" borderId="1" xfId="0" applyFont="1" applyBorder="1" applyProtection="1">
      <protection locked="0"/>
    </xf>
    <xf numFmtId="0" fontId="65" fillId="0" borderId="0" xfId="0" applyFont="1" applyProtection="1">
      <protection locked="0"/>
    </xf>
    <xf numFmtId="0" fontId="65" fillId="0" borderId="0" xfId="0" applyFont="1" applyAlignment="1" applyProtection="1">
      <alignment vertical="center"/>
      <protection locked="0"/>
    </xf>
    <xf numFmtId="0" fontId="0" fillId="0" borderId="0" xfId="0" applyProtection="1">
      <protection locked="0"/>
    </xf>
    <xf numFmtId="0" fontId="0" fillId="0" borderId="0" xfId="0" applyAlignment="1" applyProtection="1">
      <alignment wrapText="1"/>
      <protection locked="0"/>
    </xf>
    <xf numFmtId="0" fontId="36" fillId="0" borderId="1" xfId="0" applyFont="1" applyBorder="1" applyAlignment="1" applyProtection="1">
      <alignment horizontal="left" vertical="center" wrapText="1"/>
      <protection locked="0"/>
    </xf>
    <xf numFmtId="0" fontId="20" fillId="0" borderId="1" xfId="0" applyFont="1" applyBorder="1" applyAlignment="1" applyProtection="1">
      <alignment horizontal="left" vertical="center" wrapText="1"/>
    </xf>
    <xf numFmtId="9" fontId="21" fillId="5" borderId="1" xfId="3" applyFont="1" applyFill="1" applyBorder="1" applyAlignment="1" applyProtection="1">
      <alignment horizontal="center" vertical="center"/>
      <protection locked="0"/>
    </xf>
    <xf numFmtId="0" fontId="36" fillId="6" borderId="1" xfId="0" applyFont="1" applyFill="1" applyBorder="1" applyAlignment="1" applyProtection="1">
      <alignment horizontal="center" vertical="center" wrapText="1"/>
      <protection locked="0"/>
    </xf>
    <xf numFmtId="0" fontId="22" fillId="6" borderId="1" xfId="0" applyFont="1" applyFill="1" applyBorder="1" applyAlignment="1" applyProtection="1">
      <alignment horizontal="left" vertical="center" wrapText="1"/>
    </xf>
    <xf numFmtId="0" fontId="22" fillId="0" borderId="1" xfId="0" applyFont="1" applyBorder="1" applyAlignment="1" applyProtection="1">
      <alignment horizontal="center" vertical="center" wrapText="1"/>
    </xf>
    <xf numFmtId="0" fontId="22" fillId="6" borderId="1" xfId="0" applyFont="1" applyFill="1" applyBorder="1" applyAlignment="1" applyProtection="1">
      <alignment horizontal="center" vertical="center"/>
    </xf>
    <xf numFmtId="0" fontId="23" fillId="6" borderId="1" xfId="0" applyFont="1" applyFill="1" applyBorder="1" applyAlignment="1" applyProtection="1">
      <alignment horizontal="center" vertical="center"/>
    </xf>
    <xf numFmtId="9" fontId="22" fillId="7" borderId="1" xfId="3" applyFont="1" applyFill="1" applyBorder="1" applyAlignment="1" applyProtection="1">
      <alignment horizontal="center" vertical="center"/>
    </xf>
    <xf numFmtId="9" fontId="22" fillId="3" borderId="1" xfId="3" applyFont="1" applyFill="1" applyBorder="1" applyAlignment="1" applyProtection="1">
      <alignment horizontal="center" vertical="center"/>
    </xf>
    <xf numFmtId="9" fontId="22" fillId="7" borderId="1" xfId="3" applyFont="1" applyFill="1" applyBorder="1" applyAlignment="1" applyProtection="1">
      <alignment horizontal="center" vertical="center"/>
      <protection locked="0"/>
    </xf>
    <xf numFmtId="0" fontId="18" fillId="6" borderId="0" xfId="0" applyFont="1" applyFill="1" applyProtection="1">
      <protection locked="0"/>
    </xf>
    <xf numFmtId="0" fontId="18" fillId="6" borderId="0" xfId="0" applyFont="1" applyFill="1" applyAlignment="1" applyProtection="1">
      <alignment vertical="center"/>
      <protection locked="0"/>
    </xf>
    <xf numFmtId="0" fontId="2" fillId="6" borderId="0" xfId="0" applyFont="1" applyFill="1" applyProtection="1">
      <protection locked="0"/>
    </xf>
    <xf numFmtId="0" fontId="2" fillId="6" borderId="0" xfId="0" applyFont="1" applyFill="1" applyAlignment="1" applyProtection="1">
      <alignment vertical="center"/>
      <protection locked="0"/>
    </xf>
    <xf numFmtId="9" fontId="22" fillId="3" borderId="1" xfId="0" applyNumberFormat="1" applyFont="1" applyFill="1" applyBorder="1" applyAlignment="1" applyProtection="1">
      <alignment horizontal="center" vertical="center"/>
    </xf>
    <xf numFmtId="0" fontId="36" fillId="6" borderId="1" xfId="0" applyFont="1" applyFill="1" applyBorder="1" applyAlignment="1" applyProtection="1">
      <alignment vertical="center" wrapText="1"/>
      <protection locked="0"/>
    </xf>
    <xf numFmtId="0" fontId="36" fillId="0" borderId="2" xfId="0" applyFont="1" applyBorder="1" applyAlignment="1" applyProtection="1">
      <alignment vertical="center" wrapText="1"/>
      <protection locked="0"/>
    </xf>
    <xf numFmtId="0" fontId="20" fillId="0" borderId="2" xfId="0" applyFont="1" applyBorder="1" applyAlignment="1" applyProtection="1">
      <alignment horizontal="left" vertical="center" wrapText="1"/>
    </xf>
    <xf numFmtId="0" fontId="21" fillId="0" borderId="3" xfId="0" applyFont="1" applyBorder="1" applyAlignment="1" applyProtection="1">
      <alignment horizontal="center" vertical="center"/>
    </xf>
    <xf numFmtId="0" fontId="21" fillId="7" borderId="3" xfId="0" applyFont="1" applyFill="1" applyBorder="1" applyAlignment="1" applyProtection="1">
      <alignment horizontal="center" vertical="center"/>
    </xf>
    <xf numFmtId="0" fontId="21" fillId="3" borderId="3" xfId="0" applyFont="1" applyFill="1" applyBorder="1" applyAlignment="1" applyProtection="1">
      <alignment horizontal="center" vertical="center"/>
    </xf>
    <xf numFmtId="0" fontId="21" fillId="3" borderId="3" xfId="0" applyFont="1" applyFill="1" applyBorder="1" applyAlignment="1" applyProtection="1">
      <alignment horizontal="center" vertical="center"/>
      <protection locked="0"/>
    </xf>
    <xf numFmtId="0" fontId="21" fillId="6" borderId="3" xfId="0" applyFont="1" applyFill="1" applyBorder="1" applyAlignment="1" applyProtection="1">
      <alignment horizontal="center" vertical="center"/>
      <protection locked="0"/>
    </xf>
    <xf numFmtId="0" fontId="21" fillId="7" borderId="3" xfId="0" applyFont="1" applyFill="1" applyBorder="1" applyAlignment="1" applyProtection="1">
      <alignment horizontal="center" vertical="center"/>
      <protection locked="0"/>
    </xf>
    <xf numFmtId="0" fontId="21" fillId="0" borderId="3" xfId="0" applyFont="1" applyBorder="1" applyAlignment="1" applyProtection="1">
      <alignment horizontal="center" vertical="center"/>
      <protection locked="0"/>
    </xf>
    <xf numFmtId="0" fontId="20" fillId="0" borderId="6" xfId="0" applyFont="1" applyBorder="1" applyAlignment="1" applyProtection="1">
      <alignment horizontal="left" vertical="center" wrapText="1"/>
    </xf>
    <xf numFmtId="0" fontId="20" fillId="0" borderId="3" xfId="0" applyFont="1" applyBorder="1" applyAlignment="1" applyProtection="1">
      <alignment horizontal="left" vertical="center" wrapText="1"/>
    </xf>
    <xf numFmtId="0" fontId="21" fillId="6" borderId="3" xfId="0" applyFont="1" applyFill="1" applyBorder="1" applyAlignment="1" applyProtection="1">
      <alignment horizontal="left" vertical="center" wrapText="1"/>
    </xf>
    <xf numFmtId="0" fontId="21" fillId="6" borderId="1" xfId="0" applyFont="1" applyFill="1" applyBorder="1" applyAlignment="1" applyProtection="1">
      <alignment horizontal="left" vertical="center" wrapText="1"/>
    </xf>
    <xf numFmtId="9" fontId="21" fillId="7" borderId="3" xfId="3" applyFont="1" applyFill="1" applyBorder="1" applyAlignment="1" applyProtection="1">
      <alignment horizontal="center" vertical="center"/>
    </xf>
    <xf numFmtId="9" fontId="21" fillId="3" borderId="3" xfId="0" applyNumberFormat="1" applyFont="1" applyFill="1" applyBorder="1" applyAlignment="1" applyProtection="1">
      <alignment horizontal="center" vertical="center"/>
    </xf>
    <xf numFmtId="9" fontId="21" fillId="3" borderId="3" xfId="0" applyNumberFormat="1" applyFont="1" applyFill="1" applyBorder="1" applyAlignment="1" applyProtection="1">
      <alignment horizontal="center" vertical="center"/>
      <protection locked="0"/>
    </xf>
    <xf numFmtId="9" fontId="21" fillId="6" borderId="3" xfId="0" applyNumberFormat="1" applyFont="1" applyFill="1" applyBorder="1" applyAlignment="1" applyProtection="1">
      <alignment horizontal="center" vertical="center"/>
      <protection locked="0"/>
    </xf>
    <xf numFmtId="9" fontId="21" fillId="7" borderId="3" xfId="3" applyFont="1" applyFill="1" applyBorder="1" applyAlignment="1" applyProtection="1">
      <alignment horizontal="center" vertical="center"/>
      <protection locked="0"/>
    </xf>
    <xf numFmtId="0" fontId="36" fillId="0" borderId="1" xfId="0" applyFont="1" applyBorder="1" applyAlignment="1" applyProtection="1">
      <alignment vertical="center" wrapText="1"/>
      <protection locked="0"/>
    </xf>
    <xf numFmtId="0" fontId="71" fillId="6" borderId="1" xfId="0" applyFont="1" applyFill="1" applyBorder="1" applyAlignment="1" applyProtection="1">
      <alignment horizontal="center" vertical="center" wrapText="1"/>
      <protection locked="0"/>
    </xf>
    <xf numFmtId="0" fontId="15" fillId="6" borderId="1" xfId="0" applyFont="1" applyFill="1" applyBorder="1" applyAlignment="1" applyProtection="1">
      <alignment horizontal="center" vertical="center"/>
    </xf>
    <xf numFmtId="0" fontId="15" fillId="6" borderId="1" xfId="0" applyFont="1" applyFill="1" applyBorder="1" applyAlignment="1" applyProtection="1">
      <alignment vertical="center"/>
    </xf>
    <xf numFmtId="0" fontId="33" fillId="6" borderId="1" xfId="0" applyFont="1" applyFill="1" applyBorder="1" applyAlignment="1" applyProtection="1">
      <alignment horizontal="center" vertical="center" wrapText="1"/>
      <protection locked="0"/>
    </xf>
    <xf numFmtId="0" fontId="21" fillId="6" borderId="3" xfId="0" applyFont="1" applyFill="1" applyBorder="1" applyAlignment="1" applyProtection="1">
      <alignment horizontal="left" vertical="center"/>
    </xf>
    <xf numFmtId="0" fontId="15" fillId="6" borderId="3" xfId="0" applyFont="1" applyFill="1" applyBorder="1" applyAlignment="1" applyProtection="1">
      <alignment vertical="center"/>
    </xf>
    <xf numFmtId="0" fontId="21" fillId="6" borderId="3" xfId="0" applyFont="1" applyFill="1" applyBorder="1" applyAlignment="1" applyProtection="1">
      <alignment horizontal="center" vertical="center"/>
    </xf>
    <xf numFmtId="0" fontId="21" fillId="6" borderId="1" xfId="0" applyFont="1" applyFill="1" applyBorder="1" applyAlignment="1" applyProtection="1">
      <alignment horizontal="left" vertical="center" wrapText="1"/>
      <protection locked="0"/>
    </xf>
    <xf numFmtId="0" fontId="21" fillId="0" borderId="1" xfId="0" applyFont="1" applyBorder="1" applyAlignment="1" applyProtection="1">
      <alignment horizontal="left" vertical="center"/>
    </xf>
    <xf numFmtId="0" fontId="21" fillId="0" borderId="1" xfId="0" applyFont="1" applyFill="1" applyBorder="1" applyAlignment="1" applyProtection="1">
      <alignment horizontal="center" vertical="center" wrapText="1"/>
      <protection locked="0"/>
    </xf>
    <xf numFmtId="0" fontId="20" fillId="6" borderId="3" xfId="0" applyFont="1" applyFill="1" applyBorder="1" applyAlignment="1" applyProtection="1">
      <alignment horizontal="left" vertical="center" wrapText="1"/>
    </xf>
    <xf numFmtId="0" fontId="36" fillId="6" borderId="2" xfId="0" applyFont="1" applyFill="1" applyBorder="1" applyAlignment="1" applyProtection="1">
      <alignment vertical="center" wrapText="1"/>
      <protection locked="0"/>
    </xf>
    <xf numFmtId="0" fontId="22" fillId="6" borderId="0" xfId="0" applyFont="1" applyFill="1" applyAlignment="1" applyProtection="1">
      <alignment horizontal="left" vertical="center"/>
    </xf>
    <xf numFmtId="9" fontId="22" fillId="7" borderId="3" xfId="3" applyFont="1" applyFill="1" applyBorder="1" applyAlignment="1" applyProtection="1">
      <alignment horizontal="center" vertical="center"/>
    </xf>
    <xf numFmtId="0" fontId="22" fillId="6" borderId="3" xfId="0" applyFont="1" applyFill="1" applyBorder="1" applyAlignment="1" applyProtection="1">
      <alignment horizontal="center" vertical="center"/>
      <protection locked="0"/>
    </xf>
    <xf numFmtId="9" fontId="22" fillId="7" borderId="3" xfId="3" applyFont="1" applyFill="1" applyBorder="1" applyAlignment="1" applyProtection="1">
      <alignment horizontal="center" vertical="center"/>
      <protection locked="0"/>
    </xf>
    <xf numFmtId="0" fontId="22" fillId="6" borderId="3" xfId="0" applyFont="1" applyFill="1" applyBorder="1" applyAlignment="1" applyProtection="1">
      <alignment horizontal="center" vertical="center" wrapText="1"/>
      <protection locked="0"/>
    </xf>
    <xf numFmtId="0" fontId="21" fillId="0" borderId="1" xfId="0" applyFont="1" applyBorder="1" applyAlignment="1" applyProtection="1">
      <alignment horizontal="left" vertical="center" wrapText="1"/>
      <protection locked="0"/>
    </xf>
    <xf numFmtId="0" fontId="7" fillId="0" borderId="0" xfId="0" applyFont="1" applyAlignment="1" applyProtection="1">
      <alignment horizontal="left" vertical="center"/>
      <protection locked="0"/>
    </xf>
    <xf numFmtId="0" fontId="2" fillId="0" borderId="0" xfId="0" applyFont="1" applyAlignment="1" applyProtection="1">
      <alignment horizontal="left" vertical="center"/>
      <protection locked="0"/>
    </xf>
    <xf numFmtId="0" fontId="15" fillId="6" borderId="1" xfId="0" applyFont="1" applyFill="1" applyBorder="1" applyAlignment="1" applyProtection="1">
      <alignment vertical="top" wrapText="1"/>
    </xf>
    <xf numFmtId="0" fontId="15" fillId="0" borderId="1" xfId="0" applyFont="1" applyBorder="1" applyAlignment="1" applyProtection="1">
      <alignment horizontal="left" vertical="center" wrapText="1"/>
    </xf>
    <xf numFmtId="0" fontId="15" fillId="0" borderId="3" xfId="0" applyFont="1" applyBorder="1" applyAlignment="1" applyProtection="1">
      <alignment horizontal="center" vertical="center" wrapText="1"/>
    </xf>
    <xf numFmtId="0" fontId="15" fillId="0" borderId="3" xfId="0" applyFont="1" applyBorder="1" applyAlignment="1" applyProtection="1">
      <alignment vertical="center" wrapText="1"/>
    </xf>
    <xf numFmtId="9" fontId="15" fillId="7" borderId="3" xfId="3" applyFont="1" applyFill="1" applyBorder="1" applyAlignment="1" applyProtection="1">
      <alignment horizontal="center" vertical="center" wrapText="1"/>
    </xf>
    <xf numFmtId="9" fontId="15" fillId="3" borderId="3" xfId="3" applyFont="1" applyFill="1" applyBorder="1" applyAlignment="1" applyProtection="1">
      <alignment vertical="center" wrapText="1"/>
    </xf>
    <xf numFmtId="9" fontId="15" fillId="7" borderId="3" xfId="3" applyFont="1" applyFill="1" applyBorder="1" applyAlignment="1" applyProtection="1">
      <alignment horizontal="center" vertical="center" wrapText="1"/>
      <protection locked="0"/>
    </xf>
    <xf numFmtId="9" fontId="15" fillId="3" borderId="3" xfId="3" applyFont="1" applyFill="1" applyBorder="1" applyAlignment="1" applyProtection="1">
      <alignment vertical="center" wrapText="1"/>
      <protection locked="0"/>
    </xf>
    <xf numFmtId="9" fontId="15" fillId="6" borderId="3" xfId="3" applyFont="1" applyFill="1" applyBorder="1" applyAlignment="1" applyProtection="1">
      <alignment vertical="center" wrapText="1"/>
      <protection locked="0"/>
    </xf>
    <xf numFmtId="9" fontId="15" fillId="5" borderId="3" xfId="3" applyFont="1" applyFill="1" applyBorder="1" applyAlignment="1" applyProtection="1">
      <alignment horizontal="center" vertical="center" wrapText="1"/>
      <protection locked="0"/>
    </xf>
    <xf numFmtId="0" fontId="15" fillId="0" borderId="3" xfId="0" applyFont="1" applyBorder="1" applyAlignment="1" applyProtection="1">
      <alignment vertical="center" wrapText="1"/>
      <protection locked="0"/>
    </xf>
    <xf numFmtId="43" fontId="15" fillId="0" borderId="3" xfId="4" applyFont="1" applyBorder="1" applyAlignment="1" applyProtection="1">
      <alignment wrapText="1"/>
      <protection locked="0"/>
    </xf>
    <xf numFmtId="0" fontId="15" fillId="6" borderId="3" xfId="0" applyFont="1" applyFill="1" applyBorder="1" applyAlignment="1" applyProtection="1">
      <alignment horizontal="left" vertical="center" wrapText="1"/>
    </xf>
    <xf numFmtId="0" fontId="15" fillId="0" borderId="2" xfId="0" applyFont="1" applyBorder="1" applyAlignment="1" applyProtection="1">
      <alignment vertical="center" wrapText="1"/>
    </xf>
    <xf numFmtId="0" fontId="15" fillId="0" borderId="1" xfId="0" applyFont="1" applyBorder="1" applyAlignment="1" applyProtection="1">
      <alignment vertical="center" wrapText="1"/>
    </xf>
    <xf numFmtId="0" fontId="3" fillId="0" borderId="3" xfId="0" applyFont="1" applyFill="1" applyBorder="1" applyAlignment="1" applyProtection="1">
      <alignment vertical="center" wrapText="1"/>
    </xf>
    <xf numFmtId="0" fontId="15" fillId="6" borderId="1" xfId="0" applyFont="1" applyFill="1" applyBorder="1" applyAlignment="1" applyProtection="1">
      <alignment vertical="center" wrapText="1"/>
    </xf>
    <xf numFmtId="0" fontId="72" fillId="0" borderId="1" xfId="0" applyFont="1" applyBorder="1" applyAlignment="1" applyProtection="1">
      <alignment vertical="center" wrapText="1"/>
    </xf>
    <xf numFmtId="9" fontId="15" fillId="7" borderId="1" xfId="3" applyFont="1" applyFill="1" applyBorder="1" applyAlignment="1" applyProtection="1">
      <alignment vertical="center" wrapText="1"/>
    </xf>
    <xf numFmtId="9" fontId="15" fillId="3" borderId="1" xfId="3" applyFont="1" applyFill="1" applyBorder="1" applyAlignment="1" applyProtection="1">
      <alignment vertical="center" wrapText="1"/>
    </xf>
    <xf numFmtId="9" fontId="15" fillId="3" borderId="1" xfId="3" applyFont="1" applyFill="1" applyBorder="1" applyAlignment="1" applyProtection="1">
      <alignment vertical="center" wrapText="1"/>
      <protection locked="0"/>
    </xf>
    <xf numFmtId="9" fontId="15" fillId="6" borderId="1" xfId="3" applyFont="1" applyFill="1" applyBorder="1" applyAlignment="1" applyProtection="1">
      <alignment vertical="center" wrapText="1"/>
      <protection locked="0"/>
    </xf>
    <xf numFmtId="0" fontId="15" fillId="0" borderId="1" xfId="0" applyFont="1" applyBorder="1" applyAlignment="1" applyProtection="1">
      <alignment vertical="center" wrapText="1"/>
      <protection locked="0"/>
    </xf>
    <xf numFmtId="0" fontId="15" fillId="6" borderId="1" xfId="0" applyFont="1" applyFill="1" applyBorder="1" applyAlignment="1" applyProtection="1">
      <alignment horizontal="left" vertical="center" wrapText="1"/>
    </xf>
    <xf numFmtId="0" fontId="15" fillId="0" borderId="1" xfId="0" applyFont="1" applyFill="1" applyBorder="1" applyAlignment="1" applyProtection="1">
      <alignment horizontal="left" vertical="center" wrapText="1"/>
    </xf>
    <xf numFmtId="0" fontId="15" fillId="0" borderId="1" xfId="0" applyFont="1" applyBorder="1" applyAlignment="1" applyProtection="1">
      <alignment horizontal="center" vertical="center" wrapText="1"/>
    </xf>
    <xf numFmtId="0" fontId="15" fillId="7" borderId="1" xfId="0" applyFont="1" applyFill="1" applyBorder="1" applyAlignment="1" applyProtection="1">
      <alignment horizontal="center" vertical="center" wrapText="1"/>
    </xf>
    <xf numFmtId="0" fontId="15" fillId="3" borderId="1" xfId="0" applyFont="1" applyFill="1" applyBorder="1" applyAlignment="1" applyProtection="1">
      <alignment vertical="center" wrapText="1"/>
    </xf>
    <xf numFmtId="0" fontId="15" fillId="3" borderId="1" xfId="0" applyFont="1" applyFill="1" applyBorder="1" applyAlignment="1" applyProtection="1">
      <alignment vertical="center" wrapText="1"/>
      <protection locked="0"/>
    </xf>
    <xf numFmtId="0" fontId="15" fillId="6" borderId="1" xfId="0" applyFont="1" applyFill="1" applyBorder="1" applyAlignment="1" applyProtection="1">
      <alignment vertical="center" wrapText="1"/>
      <protection locked="0"/>
    </xf>
    <xf numFmtId="0" fontId="15" fillId="0" borderId="1" xfId="0" applyFont="1" applyBorder="1" applyAlignment="1" applyProtection="1">
      <alignment horizontal="center" vertical="center" wrapText="1"/>
      <protection locked="0"/>
    </xf>
    <xf numFmtId="43" fontId="15" fillId="0" borderId="1" xfId="4" applyFont="1" applyBorder="1" applyAlignment="1" applyProtection="1">
      <alignment wrapText="1"/>
      <protection locked="0"/>
    </xf>
    <xf numFmtId="0" fontId="3" fillId="0" borderId="3" xfId="0" applyFont="1" applyBorder="1" applyAlignment="1" applyProtection="1">
      <alignment vertical="center" wrapText="1"/>
    </xf>
    <xf numFmtId="0" fontId="15" fillId="0" borderId="3" xfId="0" applyFont="1" applyBorder="1" applyAlignment="1" applyProtection="1">
      <alignment horizontal="left" vertical="center" wrapText="1"/>
    </xf>
    <xf numFmtId="0" fontId="15" fillId="7" borderId="3" xfId="0" applyFont="1" applyFill="1" applyBorder="1" applyAlignment="1" applyProtection="1">
      <alignment horizontal="center" vertical="center" wrapText="1"/>
    </xf>
    <xf numFmtId="0" fontId="15" fillId="3" borderId="3" xfId="0" applyFont="1" applyFill="1" applyBorder="1" applyAlignment="1" applyProtection="1">
      <alignment vertical="center" wrapText="1"/>
    </xf>
    <xf numFmtId="0" fontId="15" fillId="3" borderId="3" xfId="0" applyFont="1" applyFill="1" applyBorder="1" applyAlignment="1" applyProtection="1">
      <alignment vertical="center" wrapText="1"/>
      <protection locked="0"/>
    </xf>
    <xf numFmtId="0" fontId="15" fillId="6" borderId="3" xfId="0" applyFont="1" applyFill="1" applyBorder="1" applyAlignment="1" applyProtection="1">
      <alignment vertical="center" wrapText="1"/>
      <protection locked="0"/>
    </xf>
    <xf numFmtId="0" fontId="15" fillId="0" borderId="3" xfId="0" applyFont="1" applyBorder="1" applyAlignment="1" applyProtection="1">
      <alignment horizontal="center" vertical="center" wrapText="1"/>
      <protection locked="0"/>
    </xf>
    <xf numFmtId="0" fontId="3" fillId="0" borderId="2" xfId="0" applyFont="1" applyBorder="1" applyAlignment="1" applyProtection="1">
      <alignment vertical="center" wrapText="1"/>
    </xf>
    <xf numFmtId="43" fontId="15" fillId="0" borderId="1" xfId="4" applyFont="1" applyBorder="1" applyAlignment="1" applyProtection="1">
      <alignment vertical="center" wrapText="1"/>
      <protection locked="0"/>
    </xf>
    <xf numFmtId="0" fontId="3" fillId="6" borderId="1" xfId="0" applyFont="1" applyFill="1" applyBorder="1" applyAlignment="1" applyProtection="1">
      <alignment vertical="center" wrapText="1"/>
    </xf>
    <xf numFmtId="0" fontId="15" fillId="6" borderId="3" xfId="0" applyFont="1" applyFill="1" applyBorder="1" applyAlignment="1" applyProtection="1">
      <alignment vertical="center" wrapText="1"/>
    </xf>
    <xf numFmtId="0" fontId="72" fillId="6" borderId="1" xfId="0" applyFont="1" applyFill="1" applyBorder="1" applyAlignment="1" applyProtection="1">
      <alignment vertical="center" wrapText="1"/>
    </xf>
    <xf numFmtId="0" fontId="72" fillId="6" borderId="1" xfId="0" applyFont="1" applyFill="1" applyBorder="1" applyAlignment="1" applyProtection="1">
      <alignment horizontal="left" vertical="center" wrapText="1"/>
    </xf>
    <xf numFmtId="0" fontId="72" fillId="0" borderId="3" xfId="0" applyFont="1" applyBorder="1" applyAlignment="1" applyProtection="1">
      <alignment horizontal="center" vertical="center" wrapText="1"/>
    </xf>
    <xf numFmtId="0" fontId="72" fillId="0" borderId="3" xfId="0" applyFont="1" applyBorder="1" applyAlignment="1" applyProtection="1">
      <alignment vertical="center" wrapText="1"/>
    </xf>
    <xf numFmtId="0" fontId="72" fillId="6" borderId="3" xfId="0" applyFont="1" applyFill="1" applyBorder="1" applyAlignment="1" applyProtection="1">
      <alignment vertical="center" wrapText="1"/>
    </xf>
    <xf numFmtId="9" fontId="72" fillId="7" borderId="3" xfId="3" applyFont="1" applyFill="1" applyBorder="1" applyAlignment="1" applyProtection="1">
      <alignment horizontal="center" vertical="center" wrapText="1"/>
    </xf>
    <xf numFmtId="0" fontId="72" fillId="3" borderId="1" xfId="0" applyFont="1" applyFill="1" applyBorder="1" applyAlignment="1" applyProtection="1">
      <alignment vertical="center" wrapText="1"/>
    </xf>
    <xf numFmtId="9" fontId="72" fillId="3" borderId="1" xfId="3" applyFont="1" applyFill="1" applyBorder="1" applyAlignment="1" applyProtection="1">
      <alignment vertical="center" wrapText="1"/>
    </xf>
    <xf numFmtId="0" fontId="72" fillId="3" borderId="1" xfId="0" applyFont="1" applyFill="1" applyBorder="1" applyAlignment="1" applyProtection="1">
      <alignment vertical="center" wrapText="1"/>
      <protection locked="0"/>
    </xf>
    <xf numFmtId="0" fontId="72" fillId="6" borderId="1" xfId="0" applyFont="1" applyFill="1" applyBorder="1" applyAlignment="1" applyProtection="1">
      <alignment vertical="center" wrapText="1"/>
      <protection locked="0"/>
    </xf>
    <xf numFmtId="0" fontId="72" fillId="0" borderId="1" xfId="0" applyFont="1" applyBorder="1" applyAlignment="1" applyProtection="1">
      <alignment vertical="center" wrapText="1"/>
      <protection locked="0"/>
    </xf>
    <xf numFmtId="0" fontId="72" fillId="0" borderId="1" xfId="0" applyFont="1" applyBorder="1" applyAlignment="1" applyProtection="1">
      <alignment horizontal="center" vertical="center" wrapText="1"/>
      <protection locked="0"/>
    </xf>
    <xf numFmtId="0" fontId="72" fillId="0" borderId="3" xfId="0" applyFont="1" applyBorder="1" applyAlignment="1" applyProtection="1">
      <alignment vertical="center" wrapText="1"/>
      <protection locked="0"/>
    </xf>
    <xf numFmtId="43" fontId="72" fillId="0" borderId="1" xfId="4" applyFont="1" applyBorder="1" applyAlignment="1" applyProtection="1">
      <alignment vertical="center" wrapText="1"/>
      <protection locked="0"/>
    </xf>
    <xf numFmtId="9" fontId="15" fillId="7" borderId="3" xfId="0" applyNumberFormat="1" applyFont="1" applyFill="1" applyBorder="1" applyAlignment="1" applyProtection="1">
      <alignment horizontal="center" vertical="center" wrapText="1"/>
    </xf>
    <xf numFmtId="43" fontId="15" fillId="0" borderId="1" xfId="4" applyFont="1" applyFill="1" applyBorder="1" applyAlignment="1" applyProtection="1">
      <alignment vertical="center" wrapText="1"/>
      <protection locked="0"/>
    </xf>
    <xf numFmtId="0" fontId="38" fillId="9" borderId="1" xfId="0" applyFont="1" applyFill="1" applyBorder="1" applyAlignment="1" applyProtection="1">
      <alignment horizontal="center" vertical="center" wrapText="1"/>
    </xf>
    <xf numFmtId="0" fontId="73" fillId="6" borderId="1" xfId="0" applyFont="1" applyFill="1" applyBorder="1" applyAlignment="1" applyProtection="1">
      <alignment vertical="center" wrapText="1"/>
    </xf>
    <xf numFmtId="0" fontId="73" fillId="6" borderId="1" xfId="0" applyFont="1" applyFill="1" applyBorder="1" applyAlignment="1" applyProtection="1">
      <alignment horizontal="left" vertical="center" wrapText="1"/>
    </xf>
    <xf numFmtId="0" fontId="73" fillId="6" borderId="3" xfId="0" applyFont="1" applyFill="1" applyBorder="1" applyAlignment="1" applyProtection="1">
      <alignment horizontal="center" vertical="center" wrapText="1"/>
    </xf>
    <xf numFmtId="0" fontId="73" fillId="6" borderId="3" xfId="0" applyFont="1" applyFill="1" applyBorder="1" applyAlignment="1" applyProtection="1">
      <alignment vertical="center" wrapText="1"/>
    </xf>
    <xf numFmtId="9" fontId="73" fillId="7" borderId="3" xfId="3" applyFont="1" applyFill="1" applyBorder="1" applyAlignment="1" applyProtection="1">
      <alignment horizontal="center" vertical="center" wrapText="1"/>
    </xf>
    <xf numFmtId="9" fontId="73" fillId="3" borderId="1" xfId="3" applyFont="1" applyFill="1" applyBorder="1" applyAlignment="1" applyProtection="1">
      <alignment vertical="center" wrapText="1"/>
    </xf>
    <xf numFmtId="9" fontId="73" fillId="3" borderId="1" xfId="3" applyFont="1" applyFill="1" applyBorder="1" applyAlignment="1" applyProtection="1">
      <alignment vertical="center" wrapText="1"/>
      <protection locked="0"/>
    </xf>
    <xf numFmtId="9" fontId="73" fillId="6" borderId="1" xfId="3" applyFont="1" applyFill="1" applyBorder="1" applyAlignment="1" applyProtection="1">
      <alignment vertical="center" wrapText="1"/>
      <protection locked="0"/>
    </xf>
    <xf numFmtId="0" fontId="73" fillId="6" borderId="1" xfId="0" applyFont="1" applyFill="1" applyBorder="1" applyAlignment="1" applyProtection="1">
      <alignment vertical="center" wrapText="1"/>
      <protection locked="0"/>
    </xf>
    <xf numFmtId="0" fontId="73" fillId="6" borderId="1" xfId="0" applyFont="1" applyFill="1" applyBorder="1" applyAlignment="1" applyProtection="1">
      <alignment horizontal="center" vertical="center" wrapText="1"/>
      <protection locked="0"/>
    </xf>
    <xf numFmtId="0" fontId="73" fillId="6" borderId="3" xfId="0" applyFont="1" applyFill="1" applyBorder="1" applyAlignment="1" applyProtection="1">
      <alignment vertical="center" wrapText="1"/>
      <protection locked="0"/>
    </xf>
    <xf numFmtId="43" fontId="73" fillId="6" borderId="1" xfId="4" applyFont="1" applyFill="1" applyBorder="1" applyAlignment="1" applyProtection="1">
      <alignment vertical="center" wrapText="1"/>
      <protection locked="0"/>
    </xf>
    <xf numFmtId="0" fontId="73" fillId="0" borderId="1" xfId="0" applyFont="1" applyBorder="1" applyAlignment="1" applyProtection="1">
      <alignment horizontal="center" vertical="center" wrapText="1"/>
      <protection locked="0"/>
    </xf>
    <xf numFmtId="0" fontId="3" fillId="6" borderId="2" xfId="0" applyFont="1" applyFill="1" applyBorder="1" applyAlignment="1" applyProtection="1">
      <alignment vertical="center" wrapText="1"/>
    </xf>
    <xf numFmtId="0" fontId="15" fillId="6" borderId="3" xfId="0" applyFont="1" applyFill="1" applyBorder="1" applyAlignment="1" applyProtection="1">
      <alignment horizontal="center" vertical="center" wrapText="1"/>
    </xf>
    <xf numFmtId="0" fontId="15" fillId="6" borderId="1" xfId="0" applyFont="1" applyFill="1" applyBorder="1" applyAlignment="1" applyProtection="1">
      <alignment horizontal="center" vertical="center" wrapText="1"/>
      <protection locked="0"/>
    </xf>
    <xf numFmtId="43" fontId="15" fillId="6" borderId="1" xfId="4" applyFont="1" applyFill="1" applyBorder="1" applyAlignment="1" applyProtection="1">
      <alignment vertical="center" wrapText="1"/>
      <protection locked="0"/>
    </xf>
    <xf numFmtId="0" fontId="15" fillId="6" borderId="2" xfId="0" applyFont="1" applyFill="1" applyBorder="1" applyAlignment="1" applyProtection="1">
      <alignment vertical="center" wrapText="1"/>
    </xf>
    <xf numFmtId="0" fontId="2" fillId="0" borderId="1" xfId="0" applyFont="1" applyBorder="1" applyAlignment="1" applyProtection="1">
      <alignment horizontal="left" vertical="center"/>
    </xf>
    <xf numFmtId="0" fontId="15" fillId="3" borderId="1" xfId="0" applyFont="1" applyFill="1" applyBorder="1" applyAlignment="1" applyProtection="1">
      <alignment horizontal="center" vertical="center" wrapText="1"/>
    </xf>
    <xf numFmtId="0" fontId="15" fillId="3" borderId="1" xfId="0" applyFont="1" applyFill="1" applyBorder="1" applyAlignment="1" applyProtection="1">
      <alignment horizontal="center" vertical="center" wrapText="1"/>
      <protection locked="0"/>
    </xf>
    <xf numFmtId="9" fontId="15" fillId="3" borderId="1" xfId="3" applyFont="1" applyFill="1" applyBorder="1" applyAlignment="1" applyProtection="1">
      <alignment horizontal="center" vertical="center" wrapText="1"/>
    </xf>
    <xf numFmtId="9" fontId="15" fillId="3" borderId="1" xfId="3" applyFont="1" applyFill="1" applyBorder="1" applyAlignment="1" applyProtection="1">
      <alignment horizontal="center" vertical="center" wrapText="1"/>
      <protection locked="0"/>
    </xf>
    <xf numFmtId="0" fontId="11" fillId="0" borderId="1" xfId="0" applyFont="1" applyBorder="1" applyAlignment="1" applyProtection="1">
      <alignment vertical="center"/>
    </xf>
    <xf numFmtId="0" fontId="72" fillId="0" borderId="1" xfId="0" applyFont="1" applyBorder="1" applyAlignment="1" applyProtection="1">
      <alignment horizontal="left" vertical="center" wrapText="1"/>
    </xf>
    <xf numFmtId="0" fontId="72" fillId="7" borderId="3" xfId="0" applyFont="1" applyFill="1" applyBorder="1" applyAlignment="1" applyProtection="1">
      <alignment horizontal="center" vertical="center" wrapText="1"/>
    </xf>
    <xf numFmtId="43" fontId="72" fillId="0" borderId="1" xfId="4" applyFont="1" applyFill="1" applyBorder="1" applyAlignment="1" applyProtection="1">
      <alignment vertical="center" wrapText="1"/>
      <protection locked="0"/>
    </xf>
    <xf numFmtId="0" fontId="73" fillId="0" borderId="1" xfId="0" applyFont="1" applyBorder="1" applyAlignment="1" applyProtection="1">
      <alignment horizontal="left" vertical="center" wrapText="1"/>
    </xf>
    <xf numFmtId="0" fontId="73" fillId="0" borderId="3" xfId="0" applyFont="1" applyBorder="1" applyAlignment="1" applyProtection="1">
      <alignment vertical="center" wrapText="1"/>
    </xf>
    <xf numFmtId="0" fontId="15" fillId="0" borderId="2" xfId="0" applyFont="1" applyBorder="1" applyAlignment="1" applyProtection="1">
      <alignment horizontal="left" vertical="center" wrapText="1"/>
    </xf>
    <xf numFmtId="0" fontId="3" fillId="6" borderId="3" xfId="0" applyFont="1" applyFill="1" applyBorder="1" applyAlignment="1" applyProtection="1">
      <alignment horizontal="center" vertical="center" wrapText="1"/>
    </xf>
    <xf numFmtId="0" fontId="15" fillId="6" borderId="1" xfId="0" applyFont="1" applyFill="1" applyBorder="1" applyAlignment="1" applyProtection="1">
      <alignment horizontal="center" vertical="center" wrapText="1"/>
    </xf>
    <xf numFmtId="9" fontId="15" fillId="3" borderId="1" xfId="0" applyNumberFormat="1" applyFont="1" applyFill="1" applyBorder="1" applyAlignment="1" applyProtection="1">
      <alignment vertical="center" wrapText="1"/>
    </xf>
    <xf numFmtId="9" fontId="15" fillId="6" borderId="1" xfId="0" applyNumberFormat="1" applyFont="1" applyFill="1" applyBorder="1" applyAlignment="1" applyProtection="1">
      <alignment vertical="center" wrapText="1"/>
      <protection locked="0"/>
    </xf>
    <xf numFmtId="0" fontId="3" fillId="0" borderId="3" xfId="0" applyFont="1" applyBorder="1" applyAlignment="1" applyProtection="1">
      <alignment horizontal="center" vertical="center" wrapText="1"/>
    </xf>
    <xf numFmtId="0" fontId="3" fillId="6" borderId="1" xfId="0" applyFont="1" applyFill="1" applyBorder="1" applyAlignment="1" applyProtection="1">
      <alignment horizontal="center" vertical="center" wrapText="1"/>
    </xf>
    <xf numFmtId="0" fontId="20" fillId="6" borderId="1" xfId="0" applyFont="1" applyFill="1" applyBorder="1" applyAlignment="1" applyProtection="1">
      <alignment horizontal="center" vertical="center" wrapText="1"/>
    </xf>
    <xf numFmtId="0" fontId="21" fillId="7" borderId="8" xfId="3" applyNumberFormat="1" applyFont="1" applyFill="1" applyBorder="1" applyAlignment="1" applyProtection="1">
      <alignment horizontal="center" vertical="center" wrapText="1"/>
    </xf>
    <xf numFmtId="0" fontId="21" fillId="3" borderId="1" xfId="0" applyFont="1" applyFill="1" applyBorder="1" applyAlignment="1" applyProtection="1">
      <alignment horizontal="center" vertical="center" wrapText="1"/>
      <protection locked="0"/>
    </xf>
    <xf numFmtId="0" fontId="2" fillId="0" borderId="1" xfId="0" applyFont="1" applyBorder="1" applyProtection="1">
      <protection locked="0"/>
    </xf>
    <xf numFmtId="0" fontId="21" fillId="0" borderId="0" xfId="0" applyFont="1" applyAlignment="1" applyProtection="1">
      <alignment vertical="center"/>
      <protection locked="0"/>
    </xf>
    <xf numFmtId="0" fontId="36" fillId="0" borderId="0" xfId="0" applyFont="1" applyAlignment="1" applyProtection="1">
      <alignment vertical="center"/>
      <protection locked="0"/>
    </xf>
    <xf numFmtId="43" fontId="21" fillId="0" borderId="0" xfId="4" applyFont="1" applyAlignment="1" applyProtection="1">
      <alignment vertical="center"/>
      <protection locked="0"/>
    </xf>
    <xf numFmtId="0" fontId="21" fillId="0" borderId="0" xfId="0" applyFont="1" applyAlignment="1" applyProtection="1">
      <alignment vertical="center" wrapText="1"/>
      <protection locked="0"/>
    </xf>
    <xf numFmtId="0" fontId="21" fillId="0" borderId="0" xfId="0" applyFont="1" applyAlignment="1" applyProtection="1">
      <alignment horizontal="center" vertical="center"/>
      <protection locked="0"/>
    </xf>
    <xf numFmtId="0" fontId="21" fillId="0" borderId="0" xfId="0" applyFont="1" applyProtection="1">
      <protection locked="0"/>
    </xf>
    <xf numFmtId="0" fontId="36" fillId="0" borderId="0" xfId="0" applyFont="1" applyAlignment="1" applyProtection="1">
      <alignment horizontal="left" vertical="center"/>
      <protection locked="0"/>
    </xf>
    <xf numFmtId="0" fontId="36" fillId="0" borderId="0" xfId="0" applyFont="1" applyAlignment="1" applyProtection="1">
      <alignment vertical="center" wrapText="1"/>
      <protection locked="0"/>
    </xf>
    <xf numFmtId="0" fontId="36" fillId="0" borderId="0" xfId="0" applyFont="1" applyAlignment="1" applyProtection="1">
      <alignment horizontal="center" vertical="center"/>
      <protection locked="0"/>
    </xf>
    <xf numFmtId="0" fontId="35" fillId="2" borderId="4" xfId="0" applyFont="1" applyFill="1" applyBorder="1" applyAlignment="1" applyProtection="1">
      <alignment horizontal="center" vertical="center" wrapText="1"/>
      <protection locked="0"/>
    </xf>
    <xf numFmtId="0" fontId="36" fillId="0" borderId="1" xfId="0" applyFont="1" applyBorder="1" applyAlignment="1" applyProtection="1">
      <alignment vertical="center" wrapText="1"/>
    </xf>
    <xf numFmtId="9" fontId="21" fillId="11" borderId="3" xfId="0" applyNumberFormat="1" applyFont="1" applyFill="1" applyBorder="1" applyAlignment="1" applyProtection="1">
      <alignment horizontal="center" vertical="center"/>
    </xf>
    <xf numFmtId="9" fontId="21" fillId="11" borderId="3" xfId="0" applyNumberFormat="1" applyFont="1" applyFill="1" applyBorder="1" applyAlignment="1" applyProtection="1">
      <alignment horizontal="center" vertical="center"/>
      <protection locked="0"/>
    </xf>
    <xf numFmtId="9" fontId="21" fillId="12" borderId="3" xfId="0" applyNumberFormat="1" applyFont="1" applyFill="1" applyBorder="1" applyAlignment="1" applyProtection="1">
      <alignment horizontal="center" vertical="center"/>
      <protection locked="0"/>
    </xf>
    <xf numFmtId="0" fontId="21" fillId="0" borderId="3" xfId="0" applyFont="1" applyBorder="1" applyAlignment="1" applyProtection="1">
      <alignment horizontal="center"/>
      <protection locked="0"/>
    </xf>
    <xf numFmtId="0" fontId="21" fillId="0" borderId="3" xfId="0" applyFont="1" applyBorder="1" applyAlignment="1" applyProtection="1">
      <alignment horizontal="left" vertical="center" wrapText="1"/>
    </xf>
    <xf numFmtId="0" fontId="21" fillId="11" borderId="3" xfId="0" applyFont="1" applyFill="1" applyBorder="1" applyAlignment="1" applyProtection="1">
      <alignment horizontal="center" vertical="center"/>
    </xf>
    <xf numFmtId="0" fontId="21" fillId="11" borderId="3" xfId="0" applyFont="1" applyFill="1" applyBorder="1" applyAlignment="1" applyProtection="1">
      <alignment horizontal="center" vertical="center" wrapText="1"/>
    </xf>
    <xf numFmtId="0" fontId="36" fillId="0" borderId="2" xfId="0" applyFont="1" applyBorder="1" applyAlignment="1" applyProtection="1">
      <alignment vertical="center" wrapText="1"/>
    </xf>
    <xf numFmtId="9" fontId="21" fillId="11" borderId="3" xfId="0" applyNumberFormat="1" applyFont="1" applyFill="1" applyBorder="1" applyAlignment="1" applyProtection="1">
      <alignment horizontal="center" vertical="center" wrapText="1"/>
    </xf>
    <xf numFmtId="0" fontId="21" fillId="11" borderId="3" xfId="0" applyNumberFormat="1" applyFont="1" applyFill="1" applyBorder="1" applyAlignment="1" applyProtection="1">
      <alignment horizontal="center" vertical="center" wrapText="1"/>
    </xf>
    <xf numFmtId="0" fontId="21" fillId="12" borderId="3" xfId="0" applyNumberFormat="1" applyFont="1" applyFill="1" applyBorder="1" applyAlignment="1" applyProtection="1">
      <alignment horizontal="center" vertical="center"/>
      <protection locked="0"/>
    </xf>
    <xf numFmtId="0" fontId="21" fillId="6" borderId="1" xfId="0" applyFont="1" applyFill="1" applyBorder="1" applyAlignment="1" applyProtection="1">
      <alignment horizontal="left" vertical="center"/>
    </xf>
    <xf numFmtId="0" fontId="21" fillId="0" borderId="1" xfId="0" applyFont="1" applyFill="1" applyBorder="1" applyAlignment="1" applyProtection="1">
      <alignment horizontal="left" vertical="center" wrapText="1"/>
    </xf>
    <xf numFmtId="0" fontId="74" fillId="3" borderId="1" xfId="0" applyFont="1" applyFill="1" applyBorder="1" applyAlignment="1" applyProtection="1">
      <alignment horizontal="center" vertical="center"/>
    </xf>
    <xf numFmtId="0" fontId="36" fillId="0" borderId="3" xfId="0" applyFont="1" applyFill="1" applyBorder="1" applyAlignment="1" applyProtection="1">
      <alignment horizontal="left" vertical="center" wrapText="1"/>
    </xf>
    <xf numFmtId="0" fontId="26" fillId="6" borderId="3" xfId="0" applyFont="1" applyFill="1" applyBorder="1" applyAlignment="1" applyProtection="1">
      <alignment horizontal="left" vertical="center" wrapText="1"/>
    </xf>
    <xf numFmtId="9" fontId="26" fillId="11" borderId="9" xfId="3" applyFont="1" applyFill="1" applyBorder="1" applyAlignment="1" applyProtection="1">
      <alignment horizontal="center" vertical="center"/>
    </xf>
    <xf numFmtId="0" fontId="36" fillId="0" borderId="2" xfId="0" applyFont="1" applyBorder="1" applyAlignment="1" applyProtection="1">
      <alignment horizontal="left" vertical="center" wrapText="1"/>
    </xf>
    <xf numFmtId="0" fontId="21" fillId="11" borderId="1" xfId="0" applyFont="1" applyFill="1" applyBorder="1" applyAlignment="1" applyProtection="1">
      <alignment horizontal="center" vertical="center"/>
    </xf>
    <xf numFmtId="0" fontId="21" fillId="11" borderId="1" xfId="0" applyFont="1" applyFill="1" applyBorder="1" applyAlignment="1" applyProtection="1">
      <alignment horizontal="center" vertical="center" wrapText="1"/>
    </xf>
    <xf numFmtId="0" fontId="21" fillId="0" borderId="2" xfId="0" applyFont="1" applyBorder="1" applyAlignment="1" applyProtection="1">
      <alignment horizontal="left" vertical="center"/>
    </xf>
    <xf numFmtId="0" fontId="21" fillId="6" borderId="2" xfId="0" applyFont="1" applyFill="1" applyBorder="1" applyAlignment="1" applyProtection="1">
      <alignment horizontal="left" vertical="center" wrapText="1"/>
    </xf>
    <xf numFmtId="0" fontId="21" fillId="0" borderId="2" xfId="0" applyFont="1" applyBorder="1" applyAlignment="1" applyProtection="1">
      <alignment horizontal="center" vertical="center"/>
    </xf>
    <xf numFmtId="0" fontId="21" fillId="0" borderId="2" xfId="0" applyFont="1" applyBorder="1" applyAlignment="1" applyProtection="1">
      <alignment horizontal="left" vertical="center" wrapText="1"/>
    </xf>
    <xf numFmtId="0" fontId="21" fillId="0" borderId="2" xfId="0" applyFont="1" applyBorder="1" applyAlignment="1" applyProtection="1">
      <alignment horizontal="center" vertical="center" wrapText="1"/>
    </xf>
    <xf numFmtId="0" fontId="21" fillId="11" borderId="2" xfId="0" applyFont="1" applyFill="1" applyBorder="1" applyAlignment="1" applyProtection="1">
      <alignment horizontal="center" vertical="center" wrapText="1"/>
    </xf>
    <xf numFmtId="0" fontId="21" fillId="3" borderId="2" xfId="0" applyFont="1" applyFill="1" applyBorder="1" applyAlignment="1" applyProtection="1">
      <alignment horizontal="center" vertical="center"/>
    </xf>
    <xf numFmtId="0" fontId="21" fillId="3" borderId="2" xfId="0" applyFont="1" applyFill="1" applyBorder="1" applyAlignment="1" applyProtection="1">
      <alignment horizontal="center" vertical="center"/>
      <protection locked="0"/>
    </xf>
    <xf numFmtId="0" fontId="21" fillId="6" borderId="2" xfId="0" applyFont="1" applyFill="1" applyBorder="1" applyAlignment="1" applyProtection="1">
      <alignment horizontal="center" vertical="center"/>
      <protection locked="0"/>
    </xf>
    <xf numFmtId="0" fontId="21" fillId="0" borderId="2" xfId="0" applyFont="1" applyBorder="1" applyAlignment="1" applyProtection="1">
      <alignment horizontal="center" vertical="center"/>
      <protection locked="0"/>
    </xf>
    <xf numFmtId="0" fontId="21" fillId="0" borderId="2" xfId="0" applyFont="1" applyBorder="1" applyAlignment="1" applyProtection="1">
      <alignment horizontal="center" vertical="center" wrapText="1"/>
      <protection locked="0"/>
    </xf>
    <xf numFmtId="0" fontId="21" fillId="0" borderId="2" xfId="0" applyFont="1" applyBorder="1" applyAlignment="1" applyProtection="1">
      <alignment horizontal="center"/>
      <protection locked="0"/>
    </xf>
    <xf numFmtId="44" fontId="21" fillId="11" borderId="1" xfId="5" applyFont="1" applyFill="1" applyBorder="1" applyAlignment="1" applyProtection="1">
      <alignment horizontal="center" vertical="center"/>
    </xf>
    <xf numFmtId="44" fontId="21" fillId="3" borderId="2" xfId="5" applyFont="1" applyFill="1" applyBorder="1" applyAlignment="1" applyProtection="1">
      <alignment horizontal="center" vertical="center"/>
    </xf>
    <xf numFmtId="44" fontId="21" fillId="3" borderId="2" xfId="5" applyFont="1" applyFill="1" applyBorder="1" applyAlignment="1" applyProtection="1">
      <alignment horizontal="center" vertical="center"/>
      <protection locked="0"/>
    </xf>
    <xf numFmtId="44" fontId="21" fillId="6" borderId="2" xfId="5" applyFont="1" applyFill="1" applyBorder="1" applyAlignment="1" applyProtection="1">
      <alignment horizontal="center" vertical="center"/>
      <protection locked="0"/>
    </xf>
    <xf numFmtId="0" fontId="21" fillId="0" borderId="0" xfId="0" applyFont="1" applyBorder="1" applyProtection="1">
      <protection locked="0"/>
    </xf>
    <xf numFmtId="0" fontId="21" fillId="0" borderId="0" xfId="0" applyFont="1" applyBorder="1" applyAlignment="1" applyProtection="1">
      <alignment vertical="center"/>
      <protection locked="0"/>
    </xf>
    <xf numFmtId="0" fontId="21" fillId="6" borderId="3" xfId="0" applyFont="1" applyFill="1" applyBorder="1" applyAlignment="1" applyProtection="1">
      <alignment horizontal="center" vertical="center" wrapText="1"/>
    </xf>
    <xf numFmtId="44" fontId="21" fillId="11" borderId="2" xfId="5" applyFont="1" applyFill="1" applyBorder="1" applyAlignment="1" applyProtection="1">
      <alignment horizontal="center" vertical="center"/>
    </xf>
    <xf numFmtId="0" fontId="21" fillId="0" borderId="0" xfId="0" applyFont="1" applyAlignment="1" applyProtection="1">
      <alignment horizontal="center" vertical="center"/>
    </xf>
    <xf numFmtId="9" fontId="21" fillId="11" borderId="1" xfId="3" applyFont="1" applyFill="1" applyBorder="1" applyAlignment="1" applyProtection="1">
      <alignment horizontal="center" vertical="center" wrapText="1"/>
    </xf>
    <xf numFmtId="0" fontId="21" fillId="6" borderId="2" xfId="0" applyFont="1" applyFill="1" applyBorder="1" applyAlignment="1" applyProtection="1">
      <alignment vertical="center" wrapText="1"/>
    </xf>
    <xf numFmtId="0" fontId="21" fillId="6" borderId="2" xfId="0" applyFont="1" applyFill="1" applyBorder="1" applyAlignment="1" applyProtection="1">
      <alignment vertical="center"/>
    </xf>
    <xf numFmtId="9" fontId="21" fillId="11" borderId="1" xfId="0" applyNumberFormat="1" applyFont="1" applyFill="1" applyBorder="1" applyAlignment="1" applyProtection="1">
      <alignment horizontal="center" vertical="center"/>
    </xf>
    <xf numFmtId="0" fontId="21" fillId="3" borderId="1" xfId="0" applyFont="1" applyFill="1" applyBorder="1" applyAlignment="1" applyProtection="1">
      <alignment vertical="center"/>
    </xf>
    <xf numFmtId="9" fontId="21" fillId="3" borderId="1" xfId="3" applyFont="1" applyFill="1" applyBorder="1" applyAlignment="1" applyProtection="1">
      <alignment horizontal="center" vertical="center"/>
    </xf>
    <xf numFmtId="9" fontId="21" fillId="6" borderId="2" xfId="3" applyFont="1" applyFill="1" applyBorder="1" applyAlignment="1" applyProtection="1">
      <alignment horizontal="center" vertical="center"/>
      <protection locked="0"/>
    </xf>
    <xf numFmtId="0" fontId="21" fillId="6" borderId="2" xfId="0" applyFont="1" applyFill="1" applyBorder="1" applyAlignment="1" applyProtection="1">
      <alignment vertical="center" wrapText="1"/>
      <protection locked="0"/>
    </xf>
    <xf numFmtId="0" fontId="21" fillId="0" borderId="2" xfId="0" applyFont="1" applyFill="1" applyBorder="1" applyAlignment="1" applyProtection="1">
      <alignment vertical="center"/>
      <protection locked="0"/>
    </xf>
    <xf numFmtId="0" fontId="21" fillId="6" borderId="0" xfId="0" applyFont="1" applyFill="1" applyProtection="1">
      <protection locked="0"/>
    </xf>
    <xf numFmtId="0" fontId="21" fillId="6" borderId="0" xfId="0" applyFont="1" applyFill="1" applyAlignment="1" applyProtection="1">
      <alignment vertical="center"/>
      <protection locked="0"/>
    </xf>
    <xf numFmtId="9" fontId="21" fillId="3" borderId="1" xfId="3" applyFont="1" applyFill="1" applyBorder="1" applyAlignment="1" applyProtection="1">
      <alignment horizontal="center" vertical="center"/>
      <protection locked="0"/>
    </xf>
    <xf numFmtId="9" fontId="21" fillId="6" borderId="6" xfId="3" applyFont="1" applyFill="1" applyBorder="1" applyAlignment="1" applyProtection="1">
      <alignment horizontal="center" vertical="center"/>
      <protection locked="0"/>
    </xf>
    <xf numFmtId="0" fontId="21" fillId="6" borderId="3" xfId="0" applyFont="1" applyFill="1" applyBorder="1" applyAlignment="1" applyProtection="1">
      <alignment horizontal="left" vertical="center"/>
    </xf>
    <xf numFmtId="0" fontId="21" fillId="6" borderId="3" xfId="0" applyFont="1" applyFill="1" applyBorder="1" applyAlignment="1" applyProtection="1">
      <alignment horizontal="center" vertical="center"/>
    </xf>
    <xf numFmtId="9" fontId="21" fillId="6" borderId="3" xfId="3" applyFont="1" applyFill="1" applyBorder="1" applyAlignment="1" applyProtection="1">
      <alignment horizontal="center" vertical="center"/>
      <protection locked="0"/>
    </xf>
    <xf numFmtId="0" fontId="21" fillId="6" borderId="3" xfId="0" applyFont="1" applyFill="1" applyBorder="1" applyAlignment="1" applyProtection="1">
      <alignment horizontal="center" vertical="center"/>
      <protection locked="0"/>
    </xf>
    <xf numFmtId="0" fontId="21" fillId="0" borderId="3" xfId="0" applyFont="1" applyFill="1" applyBorder="1" applyAlignment="1" applyProtection="1">
      <alignment vertical="center" wrapText="1"/>
    </xf>
    <xf numFmtId="0" fontId="21" fillId="0" borderId="3" xfId="0" applyFont="1" applyBorder="1" applyAlignment="1" applyProtection="1">
      <alignment vertical="center"/>
    </xf>
    <xf numFmtId="0" fontId="21" fillId="6" borderId="11" xfId="0" applyFont="1" applyFill="1" applyBorder="1" applyAlignment="1" applyProtection="1">
      <alignment horizontal="center" vertical="center"/>
      <protection locked="0"/>
    </xf>
    <xf numFmtId="0" fontId="21" fillId="0" borderId="10" xfId="0" applyFont="1" applyBorder="1" applyAlignment="1" applyProtection="1">
      <alignment horizontal="center" vertical="center" wrapText="1"/>
      <protection locked="0"/>
    </xf>
    <xf numFmtId="0" fontId="21" fillId="0" borderId="3" xfId="0" applyFont="1" applyBorder="1" applyAlignment="1" applyProtection="1">
      <alignment vertical="center"/>
      <protection locked="0"/>
    </xf>
    <xf numFmtId="0" fontId="21" fillId="13" borderId="3" xfId="0" applyFont="1" applyFill="1" applyBorder="1" applyProtection="1">
      <protection locked="0"/>
    </xf>
    <xf numFmtId="0" fontId="21" fillId="3" borderId="3" xfId="0" applyFont="1" applyFill="1" applyBorder="1" applyAlignment="1" applyProtection="1">
      <alignment vertical="center"/>
    </xf>
    <xf numFmtId="0" fontId="21" fillId="3" borderId="3" xfId="0" applyFont="1" applyFill="1" applyBorder="1" applyAlignment="1" applyProtection="1">
      <alignment vertical="center"/>
      <protection locked="0"/>
    </xf>
    <xf numFmtId="0" fontId="21" fillId="6" borderId="11" xfId="0" applyFont="1" applyFill="1" applyBorder="1" applyAlignment="1" applyProtection="1">
      <alignment vertical="center"/>
      <protection locked="0"/>
    </xf>
    <xf numFmtId="0" fontId="21" fillId="0" borderId="3" xfId="0" applyFont="1" applyBorder="1" applyAlignment="1" applyProtection="1">
      <alignment vertical="center" wrapText="1"/>
      <protection locked="0"/>
    </xf>
    <xf numFmtId="0" fontId="21" fillId="13" borderId="1" xfId="0" applyFont="1" applyFill="1" applyBorder="1" applyProtection="1">
      <protection locked="0"/>
    </xf>
    <xf numFmtId="0" fontId="21" fillId="0" borderId="3" xfId="0" applyFont="1" applyFill="1" applyBorder="1" applyAlignment="1" applyProtection="1">
      <alignment horizontal="center" vertical="center" wrapText="1"/>
    </xf>
    <xf numFmtId="0" fontId="21" fillId="6" borderId="10" xfId="0" applyFont="1" applyFill="1" applyBorder="1" applyAlignment="1" applyProtection="1">
      <alignment vertical="center"/>
      <protection locked="0"/>
    </xf>
    <xf numFmtId="0" fontId="21" fillId="13" borderId="1" xfId="0" applyFont="1" applyFill="1" applyBorder="1" applyAlignment="1" applyProtection="1">
      <alignment vertical="center"/>
      <protection locked="0"/>
    </xf>
    <xf numFmtId="0" fontId="21" fillId="0" borderId="1" xfId="0" applyFont="1" applyBorder="1" applyAlignment="1" applyProtection="1">
      <alignment vertical="center"/>
      <protection locked="0"/>
    </xf>
    <xf numFmtId="44" fontId="21" fillId="0" borderId="1" xfId="5" applyFont="1" applyBorder="1" applyAlignment="1" applyProtection="1">
      <alignment vertical="center"/>
      <protection locked="0"/>
    </xf>
    <xf numFmtId="0" fontId="21" fillId="0" borderId="2" xfId="0" applyFont="1" applyFill="1" applyBorder="1" applyAlignment="1" applyProtection="1">
      <alignment vertical="center"/>
    </xf>
    <xf numFmtId="9" fontId="21" fillId="11" borderId="3" xfId="3" applyFont="1" applyFill="1" applyBorder="1" applyAlignment="1" applyProtection="1">
      <alignment horizontal="center" vertical="center"/>
    </xf>
    <xf numFmtId="9" fontId="21" fillId="3" borderId="1" xfId="3" applyFont="1" applyFill="1" applyBorder="1" applyAlignment="1" applyProtection="1">
      <alignment vertical="center"/>
    </xf>
    <xf numFmtId="9" fontId="21" fillId="3" borderId="1" xfId="3" applyFont="1" applyFill="1" applyBorder="1" applyAlignment="1" applyProtection="1">
      <alignment vertical="center"/>
      <protection locked="0"/>
    </xf>
    <xf numFmtId="9" fontId="21" fillId="6" borderId="10" xfId="3" applyFont="1" applyFill="1" applyBorder="1" applyAlignment="1" applyProtection="1">
      <alignment vertical="center"/>
      <protection locked="0"/>
    </xf>
    <xf numFmtId="0" fontId="21" fillId="0" borderId="10" xfId="0" applyFont="1" applyFill="1" applyBorder="1" applyAlignment="1" applyProtection="1">
      <alignment horizontal="center" vertical="center" wrapText="1"/>
      <protection locked="0"/>
    </xf>
    <xf numFmtId="0" fontId="21" fillId="0" borderId="2" xfId="0" applyFont="1" applyFill="1" applyBorder="1" applyAlignment="1" applyProtection="1">
      <alignment vertical="center" wrapText="1"/>
      <protection locked="0"/>
    </xf>
    <xf numFmtId="9" fontId="21" fillId="11" borderId="8" xfId="3" applyFont="1" applyFill="1" applyBorder="1" applyAlignment="1" applyProtection="1">
      <alignment horizontal="center" vertical="center" wrapText="1"/>
    </xf>
    <xf numFmtId="0" fontId="21" fillId="0" borderId="3" xfId="0" applyFont="1" applyFill="1" applyBorder="1" applyAlignment="1" applyProtection="1">
      <alignment horizontal="center" vertical="center"/>
    </xf>
    <xf numFmtId="0" fontId="21" fillId="0" borderId="3" xfId="0" applyFont="1" applyBorder="1" applyAlignment="1" applyProtection="1">
      <alignment horizontal="center" vertical="center"/>
    </xf>
    <xf numFmtId="0" fontId="21" fillId="0" borderId="2" xfId="0" applyFont="1" applyBorder="1" applyAlignment="1" applyProtection="1">
      <alignment vertical="center" wrapText="1"/>
      <protection locked="0"/>
    </xf>
    <xf numFmtId="0" fontId="36" fillId="0" borderId="13" xfId="0" applyFont="1" applyBorder="1" applyAlignment="1" applyProtection="1">
      <alignment vertical="center" wrapText="1"/>
    </xf>
    <xf numFmtId="0" fontId="21" fillId="0" borderId="1" xfId="0" applyFont="1" applyBorder="1" applyAlignment="1" applyProtection="1">
      <alignment horizontal="center" vertical="center" wrapText="1"/>
    </xf>
    <xf numFmtId="0" fontId="21" fillId="0" borderId="1" xfId="0" applyFont="1" applyBorder="1" applyAlignment="1" applyProtection="1">
      <alignment horizontal="center" vertical="center"/>
    </xf>
    <xf numFmtId="0" fontId="36" fillId="0" borderId="1" xfId="0" applyFont="1" applyBorder="1" applyAlignment="1" applyProtection="1">
      <alignment horizontal="center" vertical="center" wrapText="1"/>
    </xf>
    <xf numFmtId="0" fontId="21" fillId="0" borderId="1" xfId="0" applyFont="1" applyBorder="1" applyAlignment="1" applyProtection="1">
      <alignment vertical="center"/>
    </xf>
    <xf numFmtId="9" fontId="21" fillId="3" borderId="1" xfId="0" applyNumberFormat="1" applyFont="1" applyFill="1" applyBorder="1" applyAlignment="1" applyProtection="1">
      <alignment vertical="center"/>
    </xf>
    <xf numFmtId="9" fontId="21" fillId="6" borderId="10" xfId="0" applyNumberFormat="1" applyFont="1" applyFill="1" applyBorder="1" applyAlignment="1" applyProtection="1">
      <alignment vertical="center"/>
      <protection locked="0"/>
    </xf>
    <xf numFmtId="0" fontId="36" fillId="0" borderId="1" xfId="0" applyFont="1" applyBorder="1" applyAlignment="1" applyProtection="1">
      <alignment vertical="center"/>
    </xf>
    <xf numFmtId="0" fontId="21" fillId="6" borderId="1" xfId="0" applyFont="1" applyFill="1" applyBorder="1" applyAlignment="1" applyProtection="1">
      <alignment vertical="center"/>
      <protection locked="0"/>
    </xf>
    <xf numFmtId="0" fontId="36" fillId="0" borderId="3" xfId="0" applyFont="1" applyBorder="1" applyAlignment="1" applyProtection="1">
      <alignment horizontal="center" vertical="center" wrapText="1"/>
    </xf>
    <xf numFmtId="0" fontId="2" fillId="0" borderId="0" xfId="0" applyFont="1" applyAlignment="1">
      <alignment vertical="center" wrapText="1"/>
    </xf>
    <xf numFmtId="0" fontId="2" fillId="0" borderId="0" xfId="0" applyFont="1" applyAlignment="1">
      <alignment horizontal="center" vertical="center" wrapText="1"/>
    </xf>
    <xf numFmtId="0" fontId="2" fillId="0" borderId="0" xfId="0" applyFont="1" applyAlignment="1">
      <alignment wrapText="1"/>
    </xf>
    <xf numFmtId="0" fontId="40" fillId="0" borderId="0" xfId="0" applyFont="1" applyAlignment="1">
      <alignment horizontal="left" vertical="center"/>
    </xf>
    <xf numFmtId="0" fontId="7" fillId="0" borderId="0" xfId="0" applyFont="1" applyAlignment="1">
      <alignment vertical="center" wrapText="1"/>
    </xf>
    <xf numFmtId="0" fontId="7" fillId="0" borderId="0" xfId="0" applyFont="1" applyAlignment="1">
      <alignment horizontal="center" vertical="center" wrapText="1"/>
    </xf>
    <xf numFmtId="0" fontId="5" fillId="0" borderId="0" xfId="0" applyFont="1" applyAlignment="1">
      <alignment horizontal="left" vertical="center"/>
    </xf>
    <xf numFmtId="0" fontId="4" fillId="0" borderId="0" xfId="0" applyFont="1" applyAlignment="1">
      <alignment wrapText="1"/>
    </xf>
    <xf numFmtId="0" fontId="4" fillId="0" borderId="0" xfId="0" applyFont="1" applyAlignment="1">
      <alignment vertical="center" wrapText="1"/>
    </xf>
    <xf numFmtId="0" fontId="6" fillId="2" borderId="1" xfId="0" applyFont="1" applyFill="1" applyBorder="1" applyAlignment="1">
      <alignment horizontal="center" vertical="center" wrapText="1"/>
    </xf>
    <xf numFmtId="0" fontId="4" fillId="0" borderId="3" xfId="0" applyFont="1" applyBorder="1" applyAlignment="1">
      <alignment vertical="center" wrapText="1"/>
    </xf>
    <xf numFmtId="0" fontId="75" fillId="0" borderId="3" xfId="0" applyFont="1" applyBorder="1" applyAlignment="1">
      <alignment vertical="center" wrapText="1"/>
    </xf>
    <xf numFmtId="0" fontId="4" fillId="0" borderId="3" xfId="0" applyFont="1" applyBorder="1" applyAlignment="1">
      <alignment horizontal="center" vertical="center" wrapText="1"/>
    </xf>
    <xf numFmtId="9" fontId="4" fillId="7" borderId="3" xfId="0" applyNumberFormat="1" applyFont="1" applyFill="1" applyBorder="1" applyAlignment="1">
      <alignment horizontal="center" vertical="center" wrapText="1"/>
    </xf>
    <xf numFmtId="9" fontId="4" fillId="3" borderId="11" xfId="0" applyNumberFormat="1" applyFont="1" applyFill="1" applyBorder="1" applyAlignment="1" applyProtection="1">
      <alignment horizontal="center" vertical="center" wrapText="1"/>
    </xf>
    <xf numFmtId="9" fontId="4" fillId="3" borderId="3" xfId="0" applyNumberFormat="1" applyFont="1" applyFill="1" applyBorder="1" applyAlignment="1" applyProtection="1">
      <alignment horizontal="center" vertical="center" wrapText="1"/>
    </xf>
    <xf numFmtId="9" fontId="4" fillId="3" borderId="9" xfId="0" applyNumberFormat="1" applyFont="1" applyFill="1" applyBorder="1" applyAlignment="1" applyProtection="1">
      <alignment horizontal="center" vertical="center" wrapText="1"/>
    </xf>
    <xf numFmtId="0" fontId="4" fillId="0" borderId="3" xfId="0" applyFont="1" applyBorder="1" applyAlignment="1">
      <alignment horizontal="left" vertical="center" wrapText="1"/>
    </xf>
    <xf numFmtId="0" fontId="4" fillId="0" borderId="3" xfId="0" applyFont="1" applyBorder="1" applyAlignment="1">
      <alignment wrapText="1"/>
    </xf>
    <xf numFmtId="0" fontId="4" fillId="0" borderId="1" xfId="0" applyFont="1" applyBorder="1" applyAlignment="1">
      <alignment vertical="center" wrapText="1"/>
    </xf>
    <xf numFmtId="0" fontId="4" fillId="0" borderId="1" xfId="0" applyFont="1" applyFill="1" applyBorder="1" applyAlignment="1">
      <alignment horizontal="left" vertical="center" wrapText="1"/>
    </xf>
    <xf numFmtId="1" fontId="4" fillId="7" borderId="3" xfId="0" applyNumberFormat="1" applyFont="1" applyFill="1" applyBorder="1" applyAlignment="1">
      <alignment horizontal="center" vertical="center" wrapText="1"/>
    </xf>
    <xf numFmtId="2" fontId="4" fillId="3" borderId="11" xfId="0" applyNumberFormat="1" applyFont="1" applyFill="1" applyBorder="1" applyAlignment="1" applyProtection="1">
      <alignment horizontal="center" vertical="center" wrapText="1"/>
    </xf>
    <xf numFmtId="1" fontId="76" fillId="3" borderId="3" xfId="0" applyNumberFormat="1" applyFont="1" applyFill="1" applyBorder="1" applyAlignment="1" applyProtection="1">
      <alignment horizontal="center" vertical="center" wrapText="1"/>
    </xf>
    <xf numFmtId="2" fontId="76" fillId="3" borderId="3" xfId="0" applyNumberFormat="1" applyFont="1" applyFill="1" applyBorder="1" applyAlignment="1" applyProtection="1">
      <alignment horizontal="center" vertical="center" wrapText="1"/>
    </xf>
    <xf numFmtId="2" fontId="76" fillId="3" borderId="9" xfId="0" applyNumberFormat="1" applyFont="1" applyFill="1" applyBorder="1" applyAlignment="1" applyProtection="1">
      <alignment horizontal="center" vertical="center" wrapText="1"/>
    </xf>
    <xf numFmtId="9" fontId="76" fillId="3" borderId="3" xfId="0" applyNumberFormat="1" applyFont="1" applyFill="1" applyBorder="1" applyAlignment="1" applyProtection="1">
      <alignment horizontal="center" vertical="center" wrapText="1"/>
    </xf>
    <xf numFmtId="9" fontId="76" fillId="3" borderId="9" xfId="0" applyNumberFormat="1" applyFont="1" applyFill="1" applyBorder="1" applyAlignment="1" applyProtection="1">
      <alignment horizontal="center" vertical="center" wrapText="1"/>
    </xf>
    <xf numFmtId="0" fontId="4" fillId="6" borderId="1" xfId="0" applyFont="1" applyFill="1" applyBorder="1" applyAlignment="1" applyProtection="1">
      <alignment horizontal="left" vertical="center" wrapText="1"/>
    </xf>
    <xf numFmtId="0" fontId="4" fillId="3" borderId="3" xfId="0" applyFont="1" applyFill="1" applyBorder="1" applyAlignment="1">
      <alignment vertical="center" wrapText="1"/>
    </xf>
    <xf numFmtId="0" fontId="4" fillId="0" borderId="1" xfId="0" applyFont="1" applyBorder="1" applyAlignment="1">
      <alignment wrapText="1"/>
    </xf>
    <xf numFmtId="0" fontId="4" fillId="6" borderId="1" xfId="0" applyFont="1" applyFill="1" applyBorder="1" applyAlignment="1" applyProtection="1">
      <alignment vertical="center" wrapText="1"/>
    </xf>
    <xf numFmtId="0" fontId="75" fillId="0" borderId="1" xfId="0" applyFont="1" applyBorder="1" applyAlignment="1">
      <alignment vertical="center" wrapText="1"/>
    </xf>
    <xf numFmtId="0" fontId="4" fillId="3" borderId="1" xfId="0" applyFont="1" applyFill="1" applyBorder="1" applyAlignment="1">
      <alignment vertical="center" wrapText="1"/>
    </xf>
    <xf numFmtId="9" fontId="4" fillId="3" borderId="1" xfId="0" applyNumberFormat="1" applyFont="1" applyFill="1" applyBorder="1" applyAlignment="1">
      <alignment vertical="center" wrapText="1"/>
    </xf>
    <xf numFmtId="3" fontId="4" fillId="0" borderId="1" xfId="0" applyNumberFormat="1" applyFont="1" applyFill="1" applyBorder="1" applyAlignment="1">
      <alignment vertical="center" wrapText="1"/>
    </xf>
    <xf numFmtId="0" fontId="4" fillId="7" borderId="3" xfId="0" applyFont="1" applyFill="1" applyBorder="1" applyAlignment="1">
      <alignment horizontal="center" vertical="center" wrapText="1"/>
    </xf>
    <xf numFmtId="0" fontId="4" fillId="0" borderId="1" xfId="0" applyFont="1" applyBorder="1" applyAlignment="1" applyProtection="1">
      <alignment vertical="center" wrapText="1"/>
    </xf>
    <xf numFmtId="0" fontId="2" fillId="0" borderId="1" xfId="0" applyFont="1" applyBorder="1" applyAlignment="1">
      <alignment vertical="center" wrapText="1"/>
    </xf>
    <xf numFmtId="0" fontId="77" fillId="6" borderId="1" xfId="0" applyFont="1" applyFill="1" applyBorder="1" applyAlignment="1" applyProtection="1">
      <alignment horizontal="left" vertical="center" wrapText="1"/>
      <protection locked="0" hidden="1"/>
    </xf>
    <xf numFmtId="0" fontId="4" fillId="0" borderId="1" xfId="0" applyFont="1" applyBorder="1" applyAlignment="1" applyProtection="1">
      <alignment horizontal="center" vertical="center" wrapText="1"/>
    </xf>
    <xf numFmtId="0" fontId="4" fillId="0" borderId="3" xfId="0" applyFont="1" applyBorder="1" applyAlignment="1">
      <alignment horizontal="center" vertical="center"/>
    </xf>
    <xf numFmtId="0" fontId="4" fillId="0" borderId="3" xfId="0" applyFont="1" applyBorder="1" applyAlignment="1" applyProtection="1">
      <alignment horizontal="left" vertical="center" wrapText="1"/>
    </xf>
    <xf numFmtId="0" fontId="4" fillId="0" borderId="1" xfId="0" applyFont="1" applyBorder="1" applyAlignment="1" applyProtection="1">
      <alignment horizontal="left" vertical="center" wrapText="1"/>
    </xf>
    <xf numFmtId="0" fontId="4" fillId="0" borderId="3" xfId="0" applyFont="1" applyBorder="1" applyAlignment="1" applyProtection="1">
      <alignment horizontal="center" vertical="center" wrapText="1"/>
    </xf>
    <xf numFmtId="0" fontId="4" fillId="7" borderId="3" xfId="0" applyFont="1" applyFill="1" applyBorder="1" applyAlignment="1">
      <alignment horizontal="center" vertical="center"/>
    </xf>
    <xf numFmtId="0" fontId="4" fillId="3" borderId="1"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5" fillId="6" borderId="1" xfId="0" applyFont="1" applyFill="1" applyBorder="1" applyAlignment="1">
      <alignment horizontal="center" vertical="center" wrapText="1"/>
    </xf>
    <xf numFmtId="0" fontId="4" fillId="0" borderId="3" xfId="0" applyFont="1" applyBorder="1" applyAlignment="1" applyProtection="1">
      <alignment vertical="center" wrapText="1"/>
    </xf>
    <xf numFmtId="0" fontId="4" fillId="3" borderId="3" xfId="0" applyFont="1" applyFill="1" applyBorder="1" applyAlignment="1">
      <alignment horizontal="center" vertical="center"/>
    </xf>
    <xf numFmtId="0" fontId="4" fillId="3" borderId="1" xfId="0" applyFont="1" applyFill="1" applyBorder="1" applyAlignment="1">
      <alignment horizontal="center" vertical="center"/>
    </xf>
    <xf numFmtId="0" fontId="75" fillId="0" borderId="1" xfId="0" applyFont="1" applyBorder="1" applyAlignment="1">
      <alignment horizontal="center" vertical="center" wrapText="1"/>
    </xf>
    <xf numFmtId="9" fontId="4" fillId="7" borderId="1" xfId="0" applyNumberFormat="1" applyFont="1" applyFill="1" applyBorder="1" applyAlignment="1">
      <alignment horizontal="center" vertical="center" wrapText="1"/>
    </xf>
    <xf numFmtId="9" fontId="4" fillId="3" borderId="1" xfId="0" applyNumberFormat="1" applyFont="1" applyFill="1" applyBorder="1" applyAlignment="1">
      <alignment horizontal="center" vertical="center"/>
    </xf>
    <xf numFmtId="0" fontId="4" fillId="6" borderId="1" xfId="0" applyFont="1" applyFill="1" applyBorder="1" applyAlignment="1" applyProtection="1">
      <alignment horizontal="center" vertical="center" wrapText="1"/>
    </xf>
    <xf numFmtId="0" fontId="4" fillId="7" borderId="1" xfId="0" applyFont="1" applyFill="1" applyBorder="1" applyAlignment="1">
      <alignment horizontal="center" vertical="center"/>
    </xf>
    <xf numFmtId="0" fontId="78" fillId="0" borderId="1" xfId="0" applyFont="1" applyFill="1" applyBorder="1" applyAlignment="1">
      <alignment horizontal="left" vertical="center" wrapText="1"/>
    </xf>
    <xf numFmtId="0" fontId="4" fillId="0" borderId="1" xfId="0" applyFont="1" applyFill="1" applyBorder="1" applyAlignment="1">
      <alignment horizontal="center" vertical="center" wrapText="1"/>
    </xf>
    <xf numFmtId="0" fontId="78" fillId="0" borderId="1" xfId="0" applyFont="1" applyFill="1" applyBorder="1" applyAlignment="1">
      <alignment horizontal="center" vertical="center" wrapText="1"/>
    </xf>
    <xf numFmtId="0" fontId="78" fillId="7" borderId="1" xfId="0" applyFont="1" applyFill="1" applyBorder="1" applyAlignment="1">
      <alignment horizontal="center" vertical="center" wrapText="1"/>
    </xf>
    <xf numFmtId="0" fontId="78" fillId="3" borderId="1" xfId="0" applyFont="1" applyFill="1" applyBorder="1" applyAlignment="1">
      <alignment horizontal="center" vertical="center" wrapText="1"/>
    </xf>
    <xf numFmtId="0" fontId="4" fillId="0" borderId="1" xfId="0" applyFont="1" applyFill="1" applyBorder="1" applyAlignment="1">
      <alignment vertical="center" wrapText="1"/>
    </xf>
    <xf numFmtId="9" fontId="4" fillId="3" borderId="3" xfId="0" applyNumberFormat="1" applyFont="1" applyFill="1" applyBorder="1" applyAlignment="1">
      <alignment vertical="center" wrapText="1"/>
    </xf>
    <xf numFmtId="0" fontId="4" fillId="0" borderId="1" xfId="0" applyFont="1" applyBorder="1" applyAlignment="1">
      <alignment horizontal="center" vertical="center" wrapText="1"/>
    </xf>
    <xf numFmtId="0" fontId="4" fillId="0" borderId="1" xfId="0" applyFont="1" applyBorder="1" applyAlignment="1">
      <alignment horizontal="left" vertical="center" wrapText="1"/>
    </xf>
    <xf numFmtId="0" fontId="4" fillId="0" borderId="3" xfId="0" applyFont="1" applyFill="1" applyBorder="1" applyAlignment="1">
      <alignment horizontal="center" vertical="center" wrapText="1"/>
    </xf>
    <xf numFmtId="0" fontId="79" fillId="3" borderId="1" xfId="0" applyFont="1" applyFill="1" applyBorder="1" applyAlignment="1">
      <alignment vertical="center" wrapText="1"/>
    </xf>
    <xf numFmtId="1" fontId="4" fillId="3" borderId="1" xfId="0" applyNumberFormat="1" applyFont="1" applyFill="1" applyBorder="1" applyAlignment="1">
      <alignment vertical="center" wrapText="1"/>
    </xf>
    <xf numFmtId="0" fontId="4" fillId="7" borderId="1" xfId="0" applyFont="1" applyFill="1" applyBorder="1" applyAlignment="1">
      <alignment horizontal="center" vertical="center" wrapText="1"/>
    </xf>
    <xf numFmtId="9" fontId="4" fillId="3" borderId="1" xfId="0" applyNumberFormat="1" applyFont="1" applyFill="1" applyBorder="1" applyAlignment="1">
      <alignment horizontal="center" vertical="center" wrapText="1"/>
    </xf>
    <xf numFmtId="0" fontId="75" fillId="0" borderId="1" xfId="0" applyFont="1" applyFill="1" applyBorder="1" applyAlignment="1">
      <alignment vertical="center" wrapText="1"/>
    </xf>
    <xf numFmtId="9" fontId="4" fillId="7" borderId="6" xfId="0" applyNumberFormat="1" applyFont="1" applyFill="1" applyBorder="1" applyAlignment="1">
      <alignment horizontal="center" vertical="center" wrapText="1"/>
    </xf>
    <xf numFmtId="9" fontId="4" fillId="3" borderId="2" xfId="0" applyNumberFormat="1" applyFont="1" applyFill="1" applyBorder="1" applyAlignment="1">
      <alignment vertical="center" wrapText="1"/>
    </xf>
    <xf numFmtId="0" fontId="4" fillId="6" borderId="1" xfId="0" applyFont="1" applyFill="1" applyBorder="1" applyAlignment="1">
      <alignment horizontal="left" vertical="center" wrapText="1"/>
    </xf>
    <xf numFmtId="0" fontId="4" fillId="6" borderId="1" xfId="0" applyFont="1" applyFill="1" applyBorder="1" applyAlignment="1">
      <alignment horizontal="center" vertical="center" wrapText="1"/>
    </xf>
    <xf numFmtId="0" fontId="4" fillId="6" borderId="1" xfId="0" applyFont="1" applyFill="1" applyBorder="1" applyAlignment="1">
      <alignment vertical="center" wrapText="1"/>
    </xf>
    <xf numFmtId="9" fontId="78" fillId="3" borderId="1" xfId="0" applyNumberFormat="1" applyFont="1" applyFill="1" applyBorder="1" applyAlignment="1">
      <alignment vertical="center" wrapText="1"/>
    </xf>
    <xf numFmtId="9" fontId="79" fillId="3" borderId="1" xfId="0" applyNumberFormat="1" applyFont="1" applyFill="1" applyBorder="1" applyAlignment="1">
      <alignment vertical="center" wrapText="1"/>
    </xf>
    <xf numFmtId="0" fontId="4" fillId="0" borderId="2" xfId="0" applyFont="1" applyBorder="1" applyAlignment="1">
      <alignment horizontal="center" vertical="center" wrapText="1"/>
    </xf>
    <xf numFmtId="0" fontId="78" fillId="7" borderId="3" xfId="0" applyFont="1" applyFill="1" applyBorder="1" applyAlignment="1">
      <alignment horizontal="center" vertical="center" wrapText="1"/>
    </xf>
    <xf numFmtId="0" fontId="4" fillId="7" borderId="3" xfId="0" applyNumberFormat="1" applyFont="1" applyFill="1" applyBorder="1" applyAlignment="1">
      <alignment horizontal="center" vertical="center" wrapText="1"/>
    </xf>
    <xf numFmtId="0" fontId="78" fillId="3" borderId="3" xfId="0" applyNumberFormat="1" applyFont="1" applyFill="1" applyBorder="1" applyAlignment="1">
      <alignment horizontal="center" vertical="center" wrapText="1"/>
    </xf>
    <xf numFmtId="9" fontId="78" fillId="3" borderId="3" xfId="0" applyNumberFormat="1" applyFont="1" applyFill="1" applyBorder="1" applyAlignment="1">
      <alignment horizontal="center" vertical="center" wrapText="1"/>
    </xf>
    <xf numFmtId="0" fontId="78" fillId="3" borderId="1" xfId="0" applyFont="1" applyFill="1" applyBorder="1" applyAlignment="1">
      <alignment vertical="center" wrapText="1"/>
    </xf>
    <xf numFmtId="0" fontId="78" fillId="3" borderId="3" xfId="0" applyFont="1" applyFill="1" applyBorder="1" applyAlignment="1">
      <alignment vertical="center" wrapText="1"/>
    </xf>
    <xf numFmtId="0" fontId="4" fillId="0" borderId="6" xfId="0" applyFont="1" applyBorder="1" applyAlignment="1">
      <alignment horizontal="center" vertical="center" wrapText="1"/>
    </xf>
    <xf numFmtId="0" fontId="81" fillId="0" borderId="0" xfId="0" applyFont="1" applyAlignment="1" applyProtection="1">
      <alignment horizontal="left" vertical="center"/>
      <protection locked="0"/>
    </xf>
    <xf numFmtId="0" fontId="16" fillId="0" borderId="0" xfId="0" applyFont="1" applyAlignment="1" applyProtection="1">
      <alignment vertical="center"/>
      <protection locked="0"/>
    </xf>
    <xf numFmtId="0" fontId="16" fillId="0" borderId="0" xfId="0" applyFont="1" applyAlignment="1" applyProtection="1">
      <alignment horizontal="center" vertical="center"/>
      <protection locked="0"/>
    </xf>
    <xf numFmtId="0" fontId="82" fillId="2" borderId="1" xfId="0" applyFont="1" applyFill="1" applyBorder="1" applyAlignment="1" applyProtection="1">
      <alignment horizontal="center" vertical="center" wrapText="1"/>
      <protection locked="0"/>
    </xf>
    <xf numFmtId="0" fontId="2" fillId="6" borderId="1" xfId="0" applyFont="1" applyFill="1" applyBorder="1" applyAlignment="1" applyProtection="1">
      <alignment horizontal="center" vertical="center" wrapText="1"/>
    </xf>
    <xf numFmtId="0" fontId="2" fillId="0" borderId="1" xfId="0" applyFont="1" applyBorder="1" applyAlignment="1" applyProtection="1">
      <alignment vertical="center" wrapText="1"/>
    </xf>
    <xf numFmtId="0" fontId="2" fillId="6" borderId="1" xfId="0" applyFont="1" applyFill="1" applyBorder="1" applyAlignment="1" applyProtection="1">
      <alignment horizontal="left" vertical="center" wrapText="1"/>
    </xf>
    <xf numFmtId="0" fontId="2" fillId="0" borderId="1" xfId="0" applyFont="1" applyBorder="1" applyAlignment="1" applyProtection="1">
      <alignment horizontal="center" vertical="center"/>
    </xf>
    <xf numFmtId="0" fontId="2" fillId="0" borderId="1" xfId="0" applyFont="1" applyBorder="1" applyAlignment="1" applyProtection="1">
      <alignment horizontal="left" vertical="center" wrapText="1"/>
    </xf>
    <xf numFmtId="0" fontId="2" fillId="5" borderId="1" xfId="0" applyFont="1" applyFill="1" applyBorder="1" applyAlignment="1" applyProtection="1">
      <alignment horizontal="center" vertical="center"/>
    </xf>
    <xf numFmtId="0" fontId="2" fillId="3" borderId="1" xfId="0" applyFont="1" applyFill="1" applyBorder="1" applyAlignment="1" applyProtection="1">
      <alignment horizontal="center" vertical="center"/>
    </xf>
    <xf numFmtId="0" fontId="2" fillId="3" borderId="1" xfId="0" applyFont="1" applyFill="1" applyBorder="1" applyAlignment="1" applyProtection="1">
      <alignment horizontal="center" vertical="center"/>
      <protection locked="0"/>
    </xf>
    <xf numFmtId="0" fontId="2" fillId="6" borderId="1" xfId="0" applyFont="1" applyFill="1" applyBorder="1" applyAlignment="1" applyProtection="1">
      <alignment horizontal="center" vertical="center"/>
      <protection locked="0"/>
    </xf>
    <xf numFmtId="0" fontId="2" fillId="5" borderId="1" xfId="0" applyFont="1" applyFill="1" applyBorder="1" applyAlignment="1" applyProtection="1">
      <alignment horizontal="center" vertical="center"/>
      <protection locked="0"/>
    </xf>
    <xf numFmtId="0" fontId="2" fillId="0" borderId="1" xfId="0" applyFont="1" applyBorder="1" applyAlignment="1" applyProtection="1">
      <alignment horizontal="center" vertical="center" wrapText="1"/>
      <protection locked="0"/>
    </xf>
    <xf numFmtId="0" fontId="2" fillId="0" borderId="1" xfId="0" applyFont="1" applyBorder="1" applyAlignment="1" applyProtection="1">
      <alignment horizontal="center" vertical="center" wrapText="1"/>
    </xf>
    <xf numFmtId="0" fontId="2" fillId="3" borderId="1" xfId="0" applyFont="1" applyFill="1" applyBorder="1" applyAlignment="1" applyProtection="1">
      <alignment vertical="center"/>
      <protection locked="0"/>
    </xf>
    <xf numFmtId="0" fontId="2" fillId="0" borderId="1" xfId="0" applyFont="1" applyBorder="1" applyAlignment="1" applyProtection="1">
      <alignment vertical="center" wrapText="1"/>
      <protection locked="0"/>
    </xf>
    <xf numFmtId="0" fontId="2" fillId="0" borderId="1" xfId="0" applyFont="1" applyBorder="1" applyAlignment="1" applyProtection="1">
      <alignment horizontal="center" vertical="center"/>
      <protection locked="0"/>
    </xf>
    <xf numFmtId="0" fontId="2" fillId="0" borderId="1" xfId="0" applyFont="1" applyFill="1" applyBorder="1" applyAlignment="1" applyProtection="1">
      <alignment horizontal="left" vertical="center" wrapText="1"/>
    </xf>
    <xf numFmtId="0" fontId="2" fillId="0" borderId="1" xfId="0" applyFont="1" applyFill="1" applyBorder="1" applyAlignment="1" applyProtection="1">
      <alignment horizontal="center" vertical="center" wrapText="1"/>
    </xf>
    <xf numFmtId="3" fontId="2" fillId="5" borderId="1" xfId="0" applyNumberFormat="1" applyFont="1" applyFill="1" applyBorder="1" applyAlignment="1" applyProtection="1">
      <alignment horizontal="center" vertical="center"/>
    </xf>
    <xf numFmtId="3" fontId="2" fillId="3" borderId="1" xfId="0" applyNumberFormat="1" applyFont="1" applyFill="1" applyBorder="1" applyAlignment="1" applyProtection="1">
      <alignment vertical="center"/>
    </xf>
    <xf numFmtId="3" fontId="2" fillId="3" borderId="1" xfId="0" applyNumberFormat="1" applyFont="1" applyFill="1" applyBorder="1" applyAlignment="1" applyProtection="1">
      <alignment vertical="center"/>
      <protection locked="0"/>
    </xf>
    <xf numFmtId="3" fontId="2" fillId="6" borderId="1" xfId="0" applyNumberFormat="1" applyFont="1" applyFill="1" applyBorder="1" applyAlignment="1" applyProtection="1">
      <alignment vertical="center"/>
      <protection locked="0"/>
    </xf>
    <xf numFmtId="3" fontId="2" fillId="5" borderId="1" xfId="0" applyNumberFormat="1" applyFont="1" applyFill="1" applyBorder="1" applyAlignment="1" applyProtection="1">
      <alignment horizontal="center" vertical="center"/>
      <protection locked="0"/>
    </xf>
    <xf numFmtId="9" fontId="2" fillId="5" borderId="1" xfId="3" applyFont="1" applyFill="1" applyBorder="1" applyAlignment="1" applyProtection="1">
      <alignment horizontal="center" vertical="center"/>
    </xf>
    <xf numFmtId="9" fontId="2" fillId="3" borderId="1" xfId="0" applyNumberFormat="1" applyFont="1" applyFill="1" applyBorder="1" applyAlignment="1" applyProtection="1">
      <alignment vertical="center"/>
    </xf>
    <xf numFmtId="9" fontId="2" fillId="6" borderId="1" xfId="0" applyNumberFormat="1" applyFont="1" applyFill="1" applyBorder="1" applyAlignment="1" applyProtection="1">
      <alignment vertical="center"/>
      <protection locked="0"/>
    </xf>
    <xf numFmtId="3" fontId="2" fillId="3" borderId="1" xfId="0" applyNumberFormat="1" applyFont="1" applyFill="1" applyBorder="1" applyAlignment="1" applyProtection="1">
      <alignment horizontal="center" vertical="center"/>
    </xf>
    <xf numFmtId="3" fontId="2" fillId="6" borderId="1" xfId="0" applyNumberFormat="1" applyFont="1" applyFill="1" applyBorder="1" applyAlignment="1" applyProtection="1">
      <alignment horizontal="center" vertical="center"/>
      <protection locked="0"/>
    </xf>
    <xf numFmtId="1" fontId="2" fillId="6" borderId="1" xfId="0" applyNumberFormat="1" applyFont="1" applyFill="1" applyBorder="1" applyAlignment="1" applyProtection="1">
      <alignment vertical="center" wrapText="1"/>
    </xf>
    <xf numFmtId="0" fontId="2" fillId="0" borderId="1" xfId="0" applyFont="1" applyFill="1" applyBorder="1" applyAlignment="1" applyProtection="1">
      <alignment vertical="center" wrapText="1"/>
      <protection locked="0"/>
    </xf>
    <xf numFmtId="0" fontId="18" fillId="6" borderId="1" xfId="0" applyFont="1" applyFill="1" applyBorder="1" applyAlignment="1" applyProtection="1">
      <alignment horizontal="left" vertical="center" wrapText="1"/>
    </xf>
    <xf numFmtId="9" fontId="2" fillId="0" borderId="1" xfId="6" applyFont="1" applyFill="1" applyBorder="1" applyAlignment="1" applyProtection="1">
      <alignment vertical="center" wrapText="1"/>
    </xf>
    <xf numFmtId="3" fontId="2" fillId="3" borderId="1" xfId="0" applyNumberFormat="1" applyFont="1" applyFill="1" applyBorder="1" applyAlignment="1" applyProtection="1">
      <alignment horizontal="center" vertical="center"/>
      <protection locked="0"/>
    </xf>
    <xf numFmtId="0" fontId="2" fillId="0" borderId="1" xfId="0" applyFont="1" applyFill="1" applyBorder="1" applyAlignment="1" applyProtection="1">
      <alignment horizontal="left" vertical="center" wrapText="1"/>
      <protection locked="0"/>
    </xf>
    <xf numFmtId="9" fontId="2" fillId="0" borderId="1" xfId="6" applyFont="1" applyFill="1" applyBorder="1" applyAlignment="1" applyProtection="1">
      <alignment horizontal="left" vertical="center" wrapText="1"/>
    </xf>
    <xf numFmtId="0" fontId="2" fillId="0" borderId="1" xfId="0" applyFont="1" applyFill="1" applyBorder="1" applyAlignment="1" applyProtection="1">
      <alignment horizontal="left" vertical="center"/>
      <protection locked="0"/>
    </xf>
    <xf numFmtId="0" fontId="2" fillId="0" borderId="1" xfId="0" applyFont="1" applyFill="1" applyBorder="1" applyAlignment="1" applyProtection="1">
      <alignment horizontal="center" vertical="center"/>
    </xf>
    <xf numFmtId="0" fontId="84" fillId="0" borderId="1" xfId="0" applyFont="1" applyBorder="1" applyAlignment="1" applyProtection="1">
      <alignment vertical="center" wrapText="1"/>
    </xf>
    <xf numFmtId="0" fontId="22" fillId="6" borderId="3" xfId="0" applyFont="1" applyFill="1" applyBorder="1" applyAlignment="1" applyProtection="1">
      <alignment horizontal="left" vertical="center" wrapText="1"/>
    </xf>
    <xf numFmtId="9" fontId="21" fillId="5" borderId="3" xfId="0" applyNumberFormat="1" applyFont="1" applyFill="1" applyBorder="1" applyAlignment="1" applyProtection="1">
      <alignment horizontal="center" vertical="center"/>
    </xf>
    <xf numFmtId="9" fontId="21" fillId="3" borderId="3" xfId="3" applyFont="1" applyFill="1" applyBorder="1" applyAlignment="1" applyProtection="1">
      <alignment horizontal="center" vertical="center"/>
    </xf>
    <xf numFmtId="9" fontId="21" fillId="5" borderId="3" xfId="0" applyNumberFormat="1" applyFont="1" applyFill="1" applyBorder="1" applyAlignment="1" applyProtection="1">
      <alignment horizontal="center" vertical="center"/>
      <protection locked="0"/>
    </xf>
    <xf numFmtId="9" fontId="21" fillId="8" borderId="3" xfId="3" applyFont="1" applyFill="1" applyBorder="1" applyAlignment="1" applyProtection="1">
      <alignment horizontal="center" vertical="center"/>
      <protection locked="0"/>
    </xf>
    <xf numFmtId="0" fontId="21" fillId="5" borderId="3" xfId="0" applyFont="1" applyFill="1" applyBorder="1" applyAlignment="1" applyProtection="1">
      <alignment horizontal="center" vertical="center"/>
    </xf>
    <xf numFmtId="0" fontId="21" fillId="5" borderId="3" xfId="0" applyFont="1" applyFill="1" applyBorder="1" applyAlignment="1" applyProtection="1">
      <alignment horizontal="center" vertical="center"/>
      <protection locked="0"/>
    </xf>
    <xf numFmtId="10" fontId="21" fillId="3" borderId="1" xfId="3" applyNumberFormat="1" applyFont="1" applyFill="1" applyBorder="1" applyAlignment="1" applyProtection="1">
      <alignment horizontal="center" vertical="center" wrapText="1"/>
    </xf>
    <xf numFmtId="9" fontId="21" fillId="3" borderId="1" xfId="3" applyNumberFormat="1" applyFont="1" applyFill="1" applyBorder="1" applyAlignment="1" applyProtection="1">
      <alignment horizontal="center" vertical="center" wrapText="1"/>
    </xf>
    <xf numFmtId="9" fontId="21" fillId="6" borderId="1" xfId="3" applyNumberFormat="1" applyFont="1" applyFill="1" applyBorder="1" applyAlignment="1" applyProtection="1">
      <alignment horizontal="center" vertical="center" wrapText="1"/>
      <protection locked="0"/>
    </xf>
    <xf numFmtId="1" fontId="19" fillId="3" borderId="1" xfId="0" applyNumberFormat="1" applyFont="1" applyFill="1" applyBorder="1" applyAlignment="1" applyProtection="1">
      <alignment horizontal="center" vertical="center"/>
    </xf>
    <xf numFmtId="1" fontId="21" fillId="3" borderId="1" xfId="4" applyNumberFormat="1" applyFont="1" applyFill="1" applyBorder="1" applyAlignment="1" applyProtection="1">
      <alignment horizontal="center" vertical="center" wrapText="1"/>
    </xf>
    <xf numFmtId="37" fontId="21" fillId="3" borderId="1" xfId="4" applyNumberFormat="1" applyFont="1" applyFill="1" applyBorder="1" applyAlignment="1" applyProtection="1">
      <alignment horizontal="center" vertical="center" wrapText="1"/>
    </xf>
    <xf numFmtId="37" fontId="21" fillId="6" borderId="1" xfId="4" applyNumberFormat="1" applyFont="1" applyFill="1" applyBorder="1" applyAlignment="1" applyProtection="1">
      <alignment horizontal="center" vertical="center" wrapText="1"/>
      <protection locked="0"/>
    </xf>
    <xf numFmtId="9" fontId="21" fillId="5" borderId="1" xfId="0" applyNumberFormat="1" applyFont="1" applyFill="1" applyBorder="1" applyAlignment="1" applyProtection="1">
      <alignment horizontal="center" vertical="center"/>
    </xf>
    <xf numFmtId="9" fontId="19" fillId="3" borderId="1" xfId="3" applyFont="1" applyFill="1" applyBorder="1" applyAlignment="1" applyProtection="1">
      <alignment horizontal="center" vertical="center"/>
    </xf>
    <xf numFmtId="9" fontId="21" fillId="5" borderId="1" xfId="0" applyNumberFormat="1" applyFont="1" applyFill="1" applyBorder="1" applyAlignment="1" applyProtection="1">
      <alignment horizontal="center" vertical="center"/>
      <protection locked="0"/>
    </xf>
    <xf numFmtId="2" fontId="21" fillId="3" borderId="3" xfId="0" applyNumberFormat="1" applyFont="1" applyFill="1" applyBorder="1" applyAlignment="1" applyProtection="1">
      <alignment horizontal="center" vertical="center"/>
    </xf>
    <xf numFmtId="1" fontId="21" fillId="3" borderId="3" xfId="0" applyNumberFormat="1" applyFont="1" applyFill="1" applyBorder="1" applyAlignment="1" applyProtection="1">
      <alignment horizontal="center" vertical="center"/>
    </xf>
    <xf numFmtId="10" fontId="21" fillId="5" borderId="3" xfId="0" applyNumberFormat="1" applyFont="1" applyFill="1" applyBorder="1" applyAlignment="1" applyProtection="1">
      <alignment horizontal="center" vertical="center"/>
    </xf>
    <xf numFmtId="10" fontId="22" fillId="3" borderId="1" xfId="3" applyNumberFormat="1" applyFont="1" applyFill="1" applyBorder="1" applyAlignment="1" applyProtection="1">
      <alignment horizontal="center" vertical="center" wrapText="1"/>
    </xf>
    <xf numFmtId="10" fontId="21" fillId="3" borderId="3" xfId="0" applyNumberFormat="1" applyFont="1" applyFill="1" applyBorder="1" applyAlignment="1" applyProtection="1">
      <alignment horizontal="center" vertical="center"/>
    </xf>
    <xf numFmtId="10" fontId="21" fillId="6" borderId="3" xfId="0" applyNumberFormat="1" applyFont="1" applyFill="1" applyBorder="1" applyAlignment="1" applyProtection="1">
      <alignment horizontal="center" vertical="center"/>
      <protection locked="0"/>
    </xf>
    <xf numFmtId="10" fontId="21" fillId="5" borderId="3" xfId="0" applyNumberFormat="1" applyFont="1" applyFill="1" applyBorder="1" applyAlignment="1" applyProtection="1">
      <alignment horizontal="center" vertical="center"/>
      <protection locked="0"/>
    </xf>
    <xf numFmtId="0" fontId="21" fillId="0" borderId="1" xfId="0" applyFont="1" applyFill="1" applyBorder="1" applyAlignment="1" applyProtection="1">
      <alignment horizontal="left" vertical="top" wrapText="1"/>
    </xf>
    <xf numFmtId="9" fontId="22" fillId="3" borderId="1" xfId="3" applyNumberFormat="1" applyFont="1" applyFill="1" applyBorder="1" applyAlignment="1" applyProtection="1">
      <alignment horizontal="center" vertical="center" wrapText="1"/>
    </xf>
    <xf numFmtId="0" fontId="21" fillId="6" borderId="0" xfId="0" applyFont="1" applyFill="1" applyAlignment="1" applyProtection="1">
      <alignment horizontal="left" vertical="center" wrapText="1"/>
    </xf>
    <xf numFmtId="0" fontId="21" fillId="5" borderId="1" xfId="0" applyFont="1" applyFill="1" applyBorder="1" applyAlignment="1" applyProtection="1">
      <alignment horizontal="center" vertical="center"/>
    </xf>
    <xf numFmtId="0" fontId="36" fillId="3" borderId="1" xfId="0" applyFont="1" applyFill="1" applyBorder="1" applyAlignment="1" applyProtection="1">
      <alignment horizontal="center" vertical="center" wrapText="1"/>
    </xf>
    <xf numFmtId="0" fontId="21" fillId="5" borderId="1" xfId="0" applyFont="1" applyFill="1" applyBorder="1" applyAlignment="1" applyProtection="1">
      <alignment horizontal="center" vertical="center"/>
      <protection locked="0"/>
    </xf>
    <xf numFmtId="44" fontId="21" fillId="0" borderId="1" xfId="5" applyFont="1" applyBorder="1" applyAlignment="1" applyProtection="1">
      <alignment horizontal="center" vertical="center"/>
      <protection locked="0"/>
    </xf>
    <xf numFmtId="0" fontId="21" fillId="0" borderId="1" xfId="0" applyFont="1" applyFill="1" applyBorder="1" applyAlignment="1" applyProtection="1">
      <alignment horizontal="left" vertical="center"/>
    </xf>
    <xf numFmtId="10" fontId="21" fillId="5" borderId="1" xfId="0" applyNumberFormat="1" applyFont="1" applyFill="1" applyBorder="1" applyAlignment="1" applyProtection="1">
      <alignment horizontal="center" vertical="center"/>
    </xf>
    <xf numFmtId="10" fontId="21" fillId="3" borderId="3" xfId="3" applyNumberFormat="1" applyFont="1" applyFill="1" applyBorder="1" applyAlignment="1" applyProtection="1">
      <alignment horizontal="center" vertical="center"/>
    </xf>
    <xf numFmtId="10" fontId="21" fillId="6" borderId="3" xfId="3" applyNumberFormat="1" applyFont="1" applyFill="1" applyBorder="1" applyAlignment="1" applyProtection="1">
      <alignment horizontal="center" vertical="center"/>
      <protection locked="0"/>
    </xf>
    <xf numFmtId="10" fontId="21" fillId="5" borderId="1" xfId="0" applyNumberFormat="1" applyFont="1" applyFill="1" applyBorder="1" applyAlignment="1" applyProtection="1">
      <alignment horizontal="center" vertical="center"/>
      <protection locked="0"/>
    </xf>
    <xf numFmtId="10" fontId="21" fillId="5" borderId="1" xfId="3" applyNumberFormat="1" applyFont="1" applyFill="1" applyBorder="1" applyAlignment="1" applyProtection="1">
      <alignment horizontal="center" vertical="center"/>
    </xf>
    <xf numFmtId="10" fontId="21" fillId="3" borderId="1" xfId="3" applyNumberFormat="1" applyFont="1" applyFill="1" applyBorder="1" applyAlignment="1" applyProtection="1">
      <alignment horizontal="center" vertical="center"/>
    </xf>
    <xf numFmtId="0" fontId="19" fillId="0" borderId="1" xfId="0" applyFont="1" applyFill="1" applyBorder="1" applyAlignment="1" applyProtection="1">
      <alignment horizontal="left" vertical="center" wrapText="1"/>
    </xf>
    <xf numFmtId="9" fontId="21" fillId="5" borderId="1" xfId="3" applyFont="1" applyFill="1" applyBorder="1" applyAlignment="1" applyProtection="1">
      <alignment horizontal="center" vertical="center"/>
    </xf>
    <xf numFmtId="165" fontId="21" fillId="3" borderId="1" xfId="3" applyNumberFormat="1" applyFont="1" applyFill="1" applyBorder="1" applyAlignment="1" applyProtection="1">
      <alignment horizontal="center" vertical="center"/>
    </xf>
    <xf numFmtId="9" fontId="21" fillId="6" borderId="1" xfId="3" applyFont="1" applyFill="1" applyBorder="1" applyAlignment="1" applyProtection="1">
      <alignment horizontal="center" vertical="center"/>
      <protection locked="0"/>
    </xf>
    <xf numFmtId="43" fontId="15" fillId="5" borderId="1" xfId="4" applyFont="1" applyFill="1" applyBorder="1" applyAlignment="1" applyProtection="1">
      <alignment horizontal="center" vertical="center"/>
    </xf>
    <xf numFmtId="43" fontId="21" fillId="3" borderId="1" xfId="4" applyFont="1" applyFill="1" applyBorder="1" applyAlignment="1" applyProtection="1">
      <alignment horizontal="center" vertical="center"/>
    </xf>
    <xf numFmtId="43" fontId="21" fillId="6" borderId="1" xfId="4" applyFont="1" applyFill="1" applyBorder="1" applyAlignment="1" applyProtection="1">
      <alignment horizontal="center" vertical="center"/>
      <protection locked="0"/>
    </xf>
    <xf numFmtId="43" fontId="15" fillId="5" borderId="1" xfId="4" applyFont="1" applyFill="1" applyBorder="1" applyAlignment="1" applyProtection="1">
      <alignment horizontal="center" vertical="center"/>
      <protection locked="0"/>
    </xf>
    <xf numFmtId="0" fontId="24" fillId="6" borderId="1" xfId="0" applyFont="1" applyFill="1" applyBorder="1" applyAlignment="1" applyProtection="1">
      <alignment vertical="center"/>
    </xf>
    <xf numFmtId="10" fontId="22" fillId="3" borderId="1" xfId="3" applyNumberFormat="1" applyFont="1" applyFill="1" applyBorder="1" applyAlignment="1" applyProtection="1">
      <alignment horizontal="center" vertical="center"/>
    </xf>
    <xf numFmtId="10" fontId="22" fillId="6" borderId="1" xfId="3" applyNumberFormat="1" applyFont="1" applyFill="1" applyBorder="1" applyAlignment="1" applyProtection="1">
      <alignment horizontal="center" vertical="center"/>
      <protection locked="0"/>
    </xf>
    <xf numFmtId="0" fontId="86" fillId="0" borderId="3" xfId="0" applyFont="1" applyBorder="1" applyAlignment="1" applyProtection="1">
      <alignment vertical="center" wrapText="1"/>
    </xf>
    <xf numFmtId="9" fontId="21" fillId="5" borderId="3" xfId="3" applyFont="1" applyFill="1" applyBorder="1" applyAlignment="1" applyProtection="1">
      <alignment horizontal="center" vertical="center"/>
    </xf>
    <xf numFmtId="9" fontId="21" fillId="5" borderId="3" xfId="3" applyFont="1" applyFill="1" applyBorder="1" applyAlignment="1" applyProtection="1">
      <alignment horizontal="center" vertical="center"/>
      <protection locked="0"/>
    </xf>
    <xf numFmtId="9" fontId="21" fillId="3" borderId="3" xfId="3" applyFont="1" applyFill="1" applyBorder="1" applyAlignment="1" applyProtection="1">
      <alignment horizontal="center" vertical="center"/>
      <protection locked="0"/>
    </xf>
    <xf numFmtId="0" fontId="21" fillId="0" borderId="3" xfId="0" applyFont="1" applyBorder="1" applyAlignment="1" applyProtection="1">
      <alignment horizontal="left" vertical="center" wrapText="1"/>
      <protection locked="0"/>
    </xf>
    <xf numFmtId="0" fontId="21" fillId="0" borderId="3" xfId="0" applyFont="1" applyBorder="1" applyProtection="1">
      <protection locked="0"/>
    </xf>
    <xf numFmtId="9" fontId="21" fillId="3" borderId="3" xfId="3" applyFont="1" applyFill="1" applyBorder="1" applyAlignment="1" applyProtection="1">
      <alignment vertical="center"/>
    </xf>
    <xf numFmtId="9" fontId="21" fillId="3" borderId="3" xfId="3" applyFont="1" applyFill="1" applyBorder="1" applyAlignment="1" applyProtection="1">
      <alignment vertical="center"/>
      <protection locked="0"/>
    </xf>
    <xf numFmtId="9" fontId="21" fillId="6" borderId="3" xfId="3" applyFont="1" applyFill="1" applyBorder="1" applyAlignment="1" applyProtection="1">
      <alignment vertical="center"/>
      <protection locked="0"/>
    </xf>
    <xf numFmtId="0" fontId="21" fillId="0" borderId="1" xfId="0" applyFont="1" applyBorder="1" applyProtection="1">
      <protection locked="0"/>
    </xf>
    <xf numFmtId="0" fontId="87" fillId="0" borderId="1" xfId="0" applyFont="1" applyBorder="1" applyAlignment="1" applyProtection="1">
      <alignment horizontal="center" vertical="center" wrapText="1"/>
    </xf>
    <xf numFmtId="0" fontId="87" fillId="6" borderId="3" xfId="0" applyFont="1" applyFill="1" applyBorder="1" applyAlignment="1" applyProtection="1">
      <alignment horizontal="center" vertical="center" wrapText="1"/>
    </xf>
    <xf numFmtId="0" fontId="21" fillId="6" borderId="3" xfId="0" applyFont="1" applyFill="1" applyBorder="1" applyAlignment="1" applyProtection="1">
      <alignment vertical="center"/>
      <protection locked="0"/>
    </xf>
    <xf numFmtId="0" fontId="21" fillId="6" borderId="1" xfId="0" applyFont="1" applyFill="1" applyBorder="1" applyProtection="1">
      <protection locked="0"/>
    </xf>
    <xf numFmtId="1" fontId="21" fillId="7" borderId="9" xfId="3" applyNumberFormat="1" applyFont="1" applyFill="1" applyBorder="1" applyAlignment="1" applyProtection="1">
      <alignment horizontal="center" vertical="center" wrapText="1"/>
    </xf>
    <xf numFmtId="1" fontId="21" fillId="7" borderId="1" xfId="3" applyNumberFormat="1" applyFont="1" applyFill="1" applyBorder="1" applyAlignment="1" applyProtection="1">
      <alignment horizontal="center" vertical="center" wrapText="1"/>
      <protection locked="0"/>
    </xf>
    <xf numFmtId="0" fontId="21" fillId="0" borderId="11" xfId="0" applyFont="1" applyBorder="1" applyAlignment="1" applyProtection="1">
      <alignment horizontal="center" vertical="center" wrapText="1"/>
      <protection locked="0"/>
    </xf>
    <xf numFmtId="0" fontId="21" fillId="0" borderId="2" xfId="0" applyFont="1" applyBorder="1" applyAlignment="1" applyProtection="1">
      <alignment vertical="center" wrapText="1"/>
    </xf>
    <xf numFmtId="1" fontId="21" fillId="7" borderId="8" xfId="3" applyNumberFormat="1" applyFont="1" applyFill="1" applyBorder="1" applyAlignment="1" applyProtection="1">
      <alignment horizontal="center" vertical="center" wrapText="1"/>
    </xf>
    <xf numFmtId="0" fontId="21" fillId="6" borderId="10" xfId="0" applyFont="1" applyFill="1" applyBorder="1" applyAlignment="1" applyProtection="1">
      <alignment horizontal="center" vertical="center"/>
      <protection locked="0"/>
    </xf>
    <xf numFmtId="0" fontId="19" fillId="0" borderId="1" xfId="0" applyFont="1" applyBorder="1" applyAlignment="1" applyProtection="1">
      <alignment horizontal="center" vertical="center" wrapText="1"/>
      <protection locked="0"/>
    </xf>
    <xf numFmtId="9" fontId="21" fillId="7" borderId="8" xfId="3" applyFont="1" applyFill="1" applyBorder="1" applyAlignment="1" applyProtection="1">
      <alignment horizontal="center" vertical="center" wrapText="1"/>
    </xf>
    <xf numFmtId="9" fontId="21" fillId="6" borderId="10" xfId="3" applyFont="1" applyFill="1" applyBorder="1" applyAlignment="1" applyProtection="1">
      <alignment horizontal="center" vertical="center" wrapText="1"/>
      <protection locked="0"/>
    </xf>
    <xf numFmtId="9" fontId="21" fillId="7" borderId="1" xfId="3" applyFont="1" applyFill="1" applyBorder="1" applyAlignment="1" applyProtection="1">
      <alignment horizontal="center" vertical="center" wrapText="1"/>
      <protection locked="0"/>
    </xf>
    <xf numFmtId="1" fontId="21" fillId="3" borderId="1" xfId="3" applyNumberFormat="1" applyFont="1" applyFill="1" applyBorder="1" applyAlignment="1" applyProtection="1">
      <alignment horizontal="center" vertical="center" wrapText="1"/>
    </xf>
    <xf numFmtId="1" fontId="21" fillId="3" borderId="1" xfId="3" applyNumberFormat="1" applyFont="1" applyFill="1" applyBorder="1" applyAlignment="1" applyProtection="1">
      <alignment horizontal="center" vertical="center" wrapText="1"/>
      <protection locked="0"/>
    </xf>
    <xf numFmtId="1" fontId="21" fillId="6" borderId="10" xfId="3" applyNumberFormat="1" applyFont="1" applyFill="1" applyBorder="1" applyAlignment="1" applyProtection="1">
      <alignment horizontal="center" vertical="center" wrapText="1"/>
      <protection locked="0"/>
    </xf>
    <xf numFmtId="0" fontId="19" fillId="0" borderId="1" xfId="0" applyFont="1" applyBorder="1" applyAlignment="1" applyProtection="1">
      <alignment horizontal="center" vertical="center" wrapText="1"/>
    </xf>
    <xf numFmtId="0" fontId="19" fillId="0" borderId="1" xfId="0" applyFont="1" applyBorder="1" applyAlignment="1" applyProtection="1">
      <alignment horizontal="center" vertical="center"/>
    </xf>
    <xf numFmtId="1" fontId="19" fillId="7" borderId="8" xfId="3" applyNumberFormat="1" applyFont="1" applyFill="1" applyBorder="1" applyAlignment="1" applyProtection="1">
      <alignment horizontal="center" vertical="center" wrapText="1"/>
    </xf>
    <xf numFmtId="0" fontId="19" fillId="9" borderId="1" xfId="0" applyFont="1" applyFill="1" applyBorder="1" applyAlignment="1" applyProtection="1">
      <alignment horizontal="center" vertical="center"/>
    </xf>
    <xf numFmtId="0" fontId="19" fillId="6" borderId="10" xfId="0" applyFont="1" applyFill="1" applyBorder="1" applyAlignment="1" applyProtection="1">
      <alignment horizontal="center" vertical="center"/>
      <protection locked="0"/>
    </xf>
    <xf numFmtId="1" fontId="19" fillId="7" borderId="1" xfId="3" applyNumberFormat="1" applyFont="1" applyFill="1" applyBorder="1" applyAlignment="1" applyProtection="1">
      <alignment horizontal="center" vertical="center" wrapText="1"/>
      <protection locked="0"/>
    </xf>
    <xf numFmtId="0" fontId="19" fillId="0" borderId="10" xfId="0" applyFont="1" applyBorder="1" applyAlignment="1" applyProtection="1">
      <alignment horizontal="center" vertical="center" wrapText="1"/>
      <protection locked="0"/>
    </xf>
    <xf numFmtId="0" fontId="19" fillId="0" borderId="3" xfId="0" applyFont="1" applyBorder="1" applyAlignment="1" applyProtection="1">
      <alignment horizontal="center" vertical="center"/>
      <protection locked="0"/>
    </xf>
    <xf numFmtId="0" fontId="19" fillId="0" borderId="1" xfId="0" applyFont="1" applyBorder="1" applyAlignment="1" applyProtection="1">
      <alignment horizontal="center" vertical="center"/>
      <protection locked="0"/>
    </xf>
    <xf numFmtId="0" fontId="19" fillId="0" borderId="0" xfId="0" applyFont="1" applyAlignment="1" applyProtection="1">
      <alignment vertical="center"/>
      <protection locked="0"/>
    </xf>
    <xf numFmtId="0" fontId="85" fillId="0" borderId="1" xfId="0" applyFont="1" applyBorder="1" applyAlignment="1" applyProtection="1">
      <alignment horizontal="left" vertical="center" wrapText="1"/>
    </xf>
    <xf numFmtId="9" fontId="21" fillId="7" borderId="9" xfId="0" applyNumberFormat="1" applyFont="1" applyFill="1" applyBorder="1" applyAlignment="1" applyProtection="1">
      <alignment horizontal="center" vertical="center" wrapText="1"/>
    </xf>
    <xf numFmtId="9" fontId="21" fillId="7" borderId="1" xfId="0" applyNumberFormat="1" applyFont="1" applyFill="1" applyBorder="1" applyAlignment="1" applyProtection="1">
      <alignment horizontal="center" vertical="center" wrapText="1"/>
      <protection locked="0"/>
    </xf>
    <xf numFmtId="9" fontId="21" fillId="0" borderId="10" xfId="3" applyFont="1" applyFill="1" applyBorder="1" applyAlignment="1" applyProtection="1">
      <alignment horizontal="center" vertical="center" wrapText="1"/>
      <protection locked="0"/>
    </xf>
    <xf numFmtId="0" fontId="20" fillId="0" borderId="3" xfId="0" applyFont="1" applyBorder="1" applyAlignment="1" applyProtection="1">
      <alignment horizontal="center" vertical="center" wrapText="1"/>
      <protection locked="0"/>
    </xf>
    <xf numFmtId="0" fontId="20" fillId="0" borderId="1" xfId="0" applyFont="1" applyBorder="1" applyAlignment="1" applyProtection="1">
      <alignment horizontal="center" vertical="center" wrapText="1"/>
      <protection locked="0"/>
    </xf>
    <xf numFmtId="0" fontId="22" fillId="6" borderId="0" xfId="0" applyFont="1" applyFill="1" applyBorder="1" applyAlignment="1" applyProtection="1">
      <alignment horizontal="center" vertical="center" wrapText="1"/>
      <protection locked="0"/>
    </xf>
    <xf numFmtId="9" fontId="21" fillId="0" borderId="0" xfId="3" applyFont="1" applyFill="1" applyBorder="1" applyAlignment="1" applyProtection="1">
      <alignment horizontal="left" vertical="center" wrapText="1"/>
      <protection locked="0"/>
    </xf>
    <xf numFmtId="0" fontId="20" fillId="0" borderId="0" xfId="0" applyFont="1" applyBorder="1" applyAlignment="1" applyProtection="1">
      <alignment horizontal="left" vertical="center" wrapText="1"/>
      <protection locked="0"/>
    </xf>
    <xf numFmtId="0" fontId="21" fillId="0" borderId="0" xfId="0" applyFont="1" applyBorder="1" applyAlignment="1" applyProtection="1">
      <alignment horizontal="center" vertical="center" wrapText="1"/>
      <protection locked="0"/>
    </xf>
    <xf numFmtId="9" fontId="22" fillId="6" borderId="0" xfId="0" applyNumberFormat="1" applyFont="1" applyFill="1" applyBorder="1" applyAlignment="1" applyProtection="1">
      <alignment horizontal="center" vertical="center" wrapText="1"/>
      <protection locked="0"/>
    </xf>
    <xf numFmtId="0" fontId="20" fillId="0" borderId="1" xfId="0" applyFont="1" applyBorder="1" applyAlignment="1" applyProtection="1">
      <alignment horizontal="center" vertical="center" wrapText="1"/>
    </xf>
    <xf numFmtId="9" fontId="20" fillId="3" borderId="1" xfId="0" applyNumberFormat="1" applyFont="1" applyFill="1" applyBorder="1" applyAlignment="1" applyProtection="1">
      <alignment horizontal="center" vertical="center"/>
    </xf>
    <xf numFmtId="9" fontId="20" fillId="3" borderId="1" xfId="0" applyNumberFormat="1" applyFont="1" applyFill="1" applyBorder="1" applyAlignment="1" applyProtection="1">
      <alignment horizontal="center" vertical="center"/>
      <protection locked="0"/>
    </xf>
    <xf numFmtId="9" fontId="20" fillId="6" borderId="10" xfId="0" applyNumberFormat="1" applyFont="1" applyFill="1" applyBorder="1" applyAlignment="1" applyProtection="1">
      <alignment horizontal="center" vertical="center"/>
      <protection locked="0"/>
    </xf>
    <xf numFmtId="0" fontId="21" fillId="0" borderId="10" xfId="0" applyFont="1" applyBorder="1" applyAlignment="1" applyProtection="1">
      <alignment horizontal="center" vertical="center"/>
      <protection locked="0"/>
    </xf>
    <xf numFmtId="0" fontId="21" fillId="0" borderId="0" xfId="0" applyFont="1" applyBorder="1" applyAlignment="1" applyProtection="1">
      <alignment horizontal="left" vertical="center"/>
      <protection locked="0"/>
    </xf>
    <xf numFmtId="0" fontId="20" fillId="0" borderId="0" xfId="0" applyFont="1" applyBorder="1" applyAlignment="1" applyProtection="1">
      <alignment vertical="center" wrapText="1"/>
      <protection locked="0"/>
    </xf>
    <xf numFmtId="9" fontId="22" fillId="6" borderId="1" xfId="0" applyNumberFormat="1" applyFont="1" applyFill="1" applyBorder="1" applyAlignment="1" applyProtection="1">
      <alignment horizontal="center" vertical="center" wrapText="1"/>
      <protection locked="0"/>
    </xf>
    <xf numFmtId="0" fontId="21" fillId="7" borderId="9" xfId="0" applyNumberFormat="1" applyFont="1" applyFill="1" applyBorder="1" applyAlignment="1" applyProtection="1">
      <alignment horizontal="center" vertical="center" wrapText="1"/>
    </xf>
    <xf numFmtId="1" fontId="21" fillId="6" borderId="11" xfId="3" applyNumberFormat="1" applyFont="1" applyFill="1" applyBorder="1" applyAlignment="1" applyProtection="1">
      <alignment horizontal="center" vertical="center" wrapText="1"/>
      <protection locked="0"/>
    </xf>
    <xf numFmtId="0" fontId="21" fillId="7" borderId="1" xfId="0" applyNumberFormat="1" applyFont="1" applyFill="1" applyBorder="1" applyAlignment="1" applyProtection="1">
      <alignment horizontal="center" vertical="center" wrapText="1"/>
      <protection locked="0"/>
    </xf>
    <xf numFmtId="9" fontId="21" fillId="6" borderId="11" xfId="3" applyFont="1" applyFill="1" applyBorder="1" applyAlignment="1" applyProtection="1">
      <alignment horizontal="center" vertical="center" wrapText="1"/>
      <protection locked="0"/>
    </xf>
    <xf numFmtId="10" fontId="22" fillId="6" borderId="1" xfId="0" applyNumberFormat="1" applyFont="1" applyFill="1" applyBorder="1" applyAlignment="1" applyProtection="1">
      <alignment horizontal="center" vertical="center" wrapText="1"/>
      <protection locked="0"/>
    </xf>
    <xf numFmtId="10" fontId="22" fillId="6" borderId="0" xfId="0" applyNumberFormat="1" applyFont="1" applyFill="1" applyBorder="1" applyAlignment="1" applyProtection="1">
      <alignment horizontal="center" vertical="center" wrapText="1"/>
      <protection locked="0"/>
    </xf>
    <xf numFmtId="9" fontId="21" fillId="6" borderId="0" xfId="3" applyFont="1" applyFill="1" applyBorder="1" applyAlignment="1" applyProtection="1">
      <alignment horizontal="left" vertical="center" wrapText="1"/>
      <protection locked="0"/>
    </xf>
    <xf numFmtId="0" fontId="21" fillId="0" borderId="0" xfId="0" applyFont="1" applyAlignment="1" applyProtection="1">
      <alignment horizontal="left" vertical="center"/>
    </xf>
    <xf numFmtId="0" fontId="21" fillId="6" borderId="0" xfId="0" applyFont="1" applyFill="1" applyAlignment="1" applyProtection="1">
      <alignment horizontal="left" vertical="center"/>
    </xf>
    <xf numFmtId="0" fontId="2" fillId="0" borderId="0" xfId="0" applyFont="1" applyAlignment="1" applyProtection="1">
      <alignment horizontal="center"/>
      <protection locked="0"/>
    </xf>
    <xf numFmtId="0" fontId="90" fillId="6" borderId="3" xfId="0" applyFont="1" applyFill="1" applyBorder="1" applyAlignment="1" applyProtection="1">
      <alignment horizontal="center" vertical="center" wrapText="1"/>
    </xf>
    <xf numFmtId="0" fontId="90" fillId="0" borderId="1" xfId="0" applyFont="1" applyFill="1" applyBorder="1" applyAlignment="1" applyProtection="1">
      <alignment horizontal="center" vertical="center" wrapText="1"/>
    </xf>
    <xf numFmtId="0" fontId="90" fillId="0" borderId="3" xfId="0" applyFont="1" applyFill="1" applyBorder="1" applyAlignment="1" applyProtection="1">
      <alignment horizontal="center" vertical="center"/>
    </xf>
    <xf numFmtId="0" fontId="90" fillId="0" borderId="3" xfId="0" applyFont="1" applyFill="1" applyBorder="1" applyAlignment="1" applyProtection="1">
      <alignment horizontal="center" vertical="center" wrapText="1"/>
    </xf>
    <xf numFmtId="0" fontId="90" fillId="6" borderId="3" xfId="0" applyFont="1" applyFill="1" applyBorder="1" applyAlignment="1" applyProtection="1">
      <alignment horizontal="center" vertical="center"/>
    </xf>
    <xf numFmtId="9" fontId="90" fillId="7" borderId="3" xfId="0" applyNumberFormat="1" applyFont="1" applyFill="1" applyBorder="1" applyAlignment="1" applyProtection="1">
      <alignment horizontal="center" vertical="center"/>
    </xf>
    <xf numFmtId="0" fontId="90" fillId="3" borderId="3" xfId="0" applyFont="1" applyFill="1" applyBorder="1" applyAlignment="1" applyProtection="1">
      <alignment horizontal="center" vertical="center"/>
    </xf>
    <xf numFmtId="9" fontId="90" fillId="3" borderId="3" xfId="0" applyNumberFormat="1" applyFont="1" applyFill="1" applyBorder="1" applyAlignment="1" applyProtection="1">
      <alignment horizontal="center" vertical="center"/>
    </xf>
    <xf numFmtId="0" fontId="90" fillId="3" borderId="3" xfId="0" applyFont="1" applyFill="1" applyBorder="1" applyAlignment="1" applyProtection="1">
      <alignment horizontal="center" vertical="center"/>
      <protection locked="0"/>
    </xf>
    <xf numFmtId="0" fontId="90" fillId="6" borderId="3" xfId="0" applyFont="1" applyFill="1" applyBorder="1" applyAlignment="1" applyProtection="1">
      <alignment horizontal="center" vertical="center"/>
      <protection locked="0"/>
    </xf>
    <xf numFmtId="9" fontId="90" fillId="7" borderId="3" xfId="0" applyNumberFormat="1" applyFont="1" applyFill="1" applyBorder="1" applyAlignment="1" applyProtection="1">
      <alignment horizontal="center" vertical="center"/>
      <protection locked="0"/>
    </xf>
    <xf numFmtId="9" fontId="90" fillId="5" borderId="3" xfId="3" applyFont="1" applyFill="1" applyBorder="1" applyAlignment="1" applyProtection="1">
      <alignment horizontal="center" vertical="center"/>
      <protection locked="0"/>
    </xf>
    <xf numFmtId="0" fontId="90" fillId="0" borderId="3" xfId="0" applyFont="1" applyFill="1" applyBorder="1" applyAlignment="1" applyProtection="1">
      <alignment horizontal="center" vertical="center" wrapText="1"/>
      <protection locked="0"/>
    </xf>
    <xf numFmtId="0" fontId="44" fillId="0" borderId="3" xfId="0" applyFont="1" applyFill="1" applyBorder="1" applyAlignment="1" applyProtection="1">
      <alignment horizontal="center" vertical="center" wrapText="1"/>
      <protection locked="0"/>
    </xf>
    <xf numFmtId="0" fontId="90" fillId="6" borderId="3" xfId="0" applyFont="1" applyFill="1" applyBorder="1" applyAlignment="1" applyProtection="1">
      <alignment horizontal="center"/>
      <protection locked="0"/>
    </xf>
    <xf numFmtId="0" fontId="90" fillId="6" borderId="1" xfId="0" applyFont="1" applyFill="1" applyBorder="1" applyAlignment="1" applyProtection="1">
      <alignment horizontal="center"/>
      <protection locked="0"/>
    </xf>
    <xf numFmtId="0" fontId="90" fillId="6" borderId="1" xfId="0" applyFont="1" applyFill="1" applyBorder="1" applyAlignment="1" applyProtection="1">
      <alignment horizontal="center" vertical="center" wrapText="1"/>
    </xf>
    <xf numFmtId="0" fontId="90" fillId="7" borderId="3" xfId="0" applyFont="1" applyFill="1" applyBorder="1" applyAlignment="1" applyProtection="1">
      <alignment horizontal="center" vertical="center"/>
    </xf>
    <xf numFmtId="0" fontId="90" fillId="3" borderId="1" xfId="0" applyFont="1" applyFill="1" applyBorder="1" applyAlignment="1" applyProtection="1">
      <alignment horizontal="center" vertical="center"/>
    </xf>
    <xf numFmtId="0" fontId="90" fillId="3" borderId="1" xfId="0" applyFont="1" applyFill="1" applyBorder="1" applyAlignment="1" applyProtection="1">
      <alignment horizontal="center" vertical="center"/>
      <protection locked="0"/>
    </xf>
    <xf numFmtId="0" fontId="90" fillId="6" borderId="1" xfId="0" applyFont="1" applyFill="1" applyBorder="1" applyAlignment="1" applyProtection="1">
      <alignment horizontal="center" vertical="center"/>
      <protection locked="0"/>
    </xf>
    <xf numFmtId="0" fontId="90" fillId="0" borderId="1" xfId="0" applyFont="1" applyFill="1" applyBorder="1" applyAlignment="1" applyProtection="1">
      <alignment horizontal="center" vertical="center" wrapText="1"/>
      <protection locked="0"/>
    </xf>
    <xf numFmtId="0" fontId="44" fillId="0" borderId="1" xfId="0" applyFont="1" applyFill="1" applyBorder="1" applyAlignment="1" applyProtection="1">
      <alignment horizontal="center" vertical="center" wrapText="1"/>
      <protection locked="0"/>
    </xf>
    <xf numFmtId="0" fontId="90" fillId="0" borderId="1" xfId="0" applyFont="1" applyFill="1" applyBorder="1" applyAlignment="1" applyProtection="1">
      <alignment horizontal="center" vertical="top" wrapText="1"/>
    </xf>
    <xf numFmtId="9" fontId="90" fillId="3" borderId="1" xfId="0" applyNumberFormat="1" applyFont="1" applyFill="1" applyBorder="1" applyAlignment="1" applyProtection="1">
      <alignment horizontal="center" vertical="center"/>
    </xf>
    <xf numFmtId="9" fontId="90" fillId="3" borderId="1" xfId="0" applyNumberFormat="1" applyFont="1" applyFill="1" applyBorder="1" applyAlignment="1" applyProtection="1">
      <alignment horizontal="center" vertical="center"/>
      <protection locked="0"/>
    </xf>
    <xf numFmtId="9" fontId="90" fillId="6" borderId="1" xfId="0" applyNumberFormat="1" applyFont="1" applyFill="1" applyBorder="1" applyAlignment="1" applyProtection="1">
      <alignment horizontal="center" vertical="center"/>
      <protection locked="0"/>
    </xf>
    <xf numFmtId="0" fontId="90" fillId="6" borderId="1" xfId="0" applyFont="1" applyFill="1" applyBorder="1" applyAlignment="1" applyProtection="1">
      <alignment horizontal="center" vertical="center"/>
    </xf>
    <xf numFmtId="10" fontId="90" fillId="7" borderId="3" xfId="0" applyNumberFormat="1" applyFont="1" applyFill="1" applyBorder="1" applyAlignment="1" applyProtection="1">
      <alignment horizontal="center" vertical="center"/>
    </xf>
    <xf numFmtId="10" fontId="90" fillId="3" borderId="3" xfId="0" applyNumberFormat="1" applyFont="1" applyFill="1" applyBorder="1" applyAlignment="1" applyProtection="1">
      <alignment horizontal="center" vertical="center"/>
    </xf>
    <xf numFmtId="10" fontId="90" fillId="3" borderId="3" xfId="0" applyNumberFormat="1" applyFont="1" applyFill="1" applyBorder="1" applyAlignment="1" applyProtection="1">
      <alignment horizontal="center" vertical="center"/>
      <protection locked="0"/>
    </xf>
    <xf numFmtId="10" fontId="90" fillId="6" borderId="3" xfId="0" applyNumberFormat="1" applyFont="1" applyFill="1" applyBorder="1" applyAlignment="1" applyProtection="1">
      <alignment horizontal="center" vertical="center"/>
      <protection locked="0"/>
    </xf>
    <xf numFmtId="0" fontId="90" fillId="0" borderId="1" xfId="0" applyFont="1" applyFill="1" applyBorder="1" applyAlignment="1" applyProtection="1">
      <alignment horizontal="center" vertical="center"/>
    </xf>
    <xf numFmtId="0" fontId="90" fillId="6" borderId="1" xfId="0" applyFont="1" applyFill="1" applyBorder="1" applyAlignment="1" applyProtection="1">
      <alignment horizontal="center" vertical="center" wrapText="1"/>
      <protection locked="0"/>
    </xf>
    <xf numFmtId="0" fontId="44" fillId="6" borderId="1" xfId="0" applyFont="1" applyFill="1" applyBorder="1" applyAlignment="1" applyProtection="1">
      <alignment horizontal="center" vertical="center" wrapText="1"/>
      <protection locked="0"/>
    </xf>
    <xf numFmtId="0" fontId="90" fillId="6" borderId="3" xfId="0" applyFont="1" applyFill="1" applyBorder="1" applyAlignment="1" applyProtection="1">
      <alignment horizontal="center" vertical="center" wrapText="1"/>
      <protection locked="0"/>
    </xf>
    <xf numFmtId="9" fontId="90" fillId="6" borderId="3" xfId="0" applyNumberFormat="1" applyFont="1" applyFill="1" applyBorder="1" applyAlignment="1" applyProtection="1">
      <alignment horizontal="center" vertical="center"/>
      <protection locked="0"/>
    </xf>
    <xf numFmtId="0" fontId="90" fillId="6" borderId="6" xfId="0" applyFont="1" applyFill="1" applyBorder="1" applyAlignment="1" applyProtection="1">
      <alignment horizontal="center" vertical="center" wrapText="1"/>
      <protection locked="0"/>
    </xf>
    <xf numFmtId="0" fontId="90" fillId="7" borderId="1" xfId="0" applyFont="1" applyFill="1" applyBorder="1" applyAlignment="1" applyProtection="1">
      <alignment horizontal="center" vertical="center" wrapText="1"/>
    </xf>
    <xf numFmtId="0" fontId="90" fillId="3" borderId="1" xfId="0" applyFont="1" applyFill="1" applyBorder="1" applyAlignment="1" applyProtection="1">
      <alignment horizontal="center" vertical="center" wrapText="1"/>
    </xf>
    <xf numFmtId="9" fontId="90" fillId="3" borderId="1" xfId="3" applyFont="1" applyFill="1" applyBorder="1" applyAlignment="1" applyProtection="1">
      <alignment horizontal="center" vertical="center" wrapText="1"/>
    </xf>
    <xf numFmtId="0" fontId="90" fillId="3" borderId="1" xfId="0" applyFont="1" applyFill="1" applyBorder="1" applyAlignment="1" applyProtection="1">
      <alignment horizontal="center" vertical="center" wrapText="1"/>
      <protection locked="0"/>
    </xf>
    <xf numFmtId="0" fontId="91" fillId="0" borderId="3" xfId="0" applyFont="1" applyFill="1" applyBorder="1" applyAlignment="1" applyProtection="1">
      <alignment horizontal="center" vertical="center" wrapText="1"/>
    </xf>
    <xf numFmtId="0" fontId="91" fillId="0" borderId="1" xfId="0" applyFont="1" applyFill="1" applyBorder="1" applyAlignment="1" applyProtection="1">
      <alignment horizontal="center" vertical="center" wrapText="1"/>
    </xf>
    <xf numFmtId="0" fontId="91" fillId="0" borderId="3" xfId="0" applyFont="1" applyFill="1" applyBorder="1" applyAlignment="1" applyProtection="1">
      <alignment horizontal="center" vertical="center"/>
    </xf>
    <xf numFmtId="0" fontId="91" fillId="0" borderId="1" xfId="0" applyFont="1" applyFill="1" applyBorder="1" applyAlignment="1" applyProtection="1">
      <alignment horizontal="center" vertical="center"/>
    </xf>
    <xf numFmtId="9" fontId="91" fillId="7" borderId="3" xfId="0" applyNumberFormat="1" applyFont="1" applyFill="1" applyBorder="1" applyAlignment="1" applyProtection="1">
      <alignment horizontal="center" vertical="center"/>
    </xf>
    <xf numFmtId="9" fontId="91" fillId="3" borderId="1" xfId="3" applyFont="1" applyFill="1" applyBorder="1" applyAlignment="1" applyProtection="1">
      <alignment horizontal="center" vertical="center" wrapText="1"/>
    </xf>
    <xf numFmtId="9" fontId="91" fillId="3" borderId="1" xfId="3" applyFont="1" applyFill="1" applyBorder="1" applyAlignment="1" applyProtection="1">
      <alignment horizontal="center" vertical="center" wrapText="1"/>
      <protection locked="0"/>
    </xf>
    <xf numFmtId="9" fontId="91" fillId="6" borderId="10" xfId="3" applyFont="1" applyFill="1" applyBorder="1" applyAlignment="1" applyProtection="1">
      <alignment horizontal="center" vertical="center" wrapText="1"/>
      <protection locked="0"/>
    </xf>
    <xf numFmtId="0" fontId="91" fillId="0" borderId="10" xfId="0" applyFont="1" applyFill="1" applyBorder="1" applyAlignment="1" applyProtection="1">
      <alignment horizontal="center" vertical="center" wrapText="1"/>
      <protection locked="0"/>
    </xf>
    <xf numFmtId="0" fontId="92" fillId="0" borderId="3" xfId="0" applyFont="1" applyFill="1" applyBorder="1" applyAlignment="1" applyProtection="1">
      <alignment horizontal="center" vertical="center" wrapText="1"/>
      <protection locked="0"/>
    </xf>
    <xf numFmtId="0" fontId="91" fillId="0" borderId="3" xfId="0" applyFont="1" applyFill="1" applyBorder="1" applyAlignment="1" applyProtection="1">
      <alignment horizontal="center" vertical="center" wrapText="1"/>
      <protection locked="0"/>
    </xf>
    <xf numFmtId="0" fontId="91" fillId="0" borderId="1" xfId="0" applyFont="1" applyFill="1" applyBorder="1" applyAlignment="1" applyProtection="1">
      <alignment horizontal="center" vertical="center"/>
      <protection locked="0"/>
    </xf>
    <xf numFmtId="0" fontId="91" fillId="3" borderId="1" xfId="0" applyFont="1" applyFill="1" applyBorder="1" applyAlignment="1" applyProtection="1">
      <alignment horizontal="center" vertical="center"/>
    </xf>
    <xf numFmtId="0" fontId="91" fillId="3" borderId="1" xfId="0" applyFont="1" applyFill="1" applyBorder="1" applyAlignment="1" applyProtection="1">
      <alignment horizontal="center" vertical="center"/>
      <protection locked="0"/>
    </xf>
    <xf numFmtId="0" fontId="91" fillId="6" borderId="10" xfId="0" applyFont="1" applyFill="1" applyBorder="1" applyAlignment="1" applyProtection="1">
      <alignment horizontal="center" vertical="center"/>
      <protection locked="0"/>
    </xf>
    <xf numFmtId="9" fontId="91" fillId="7" borderId="1" xfId="3" applyFont="1" applyFill="1" applyBorder="1" applyAlignment="1" applyProtection="1">
      <alignment horizontal="center" vertical="center" wrapText="1"/>
    </xf>
    <xf numFmtId="0" fontId="91" fillId="0" borderId="10" xfId="0" applyFont="1" applyFill="1" applyBorder="1" applyAlignment="1" applyProtection="1">
      <alignment horizontal="center" vertical="center"/>
      <protection locked="0"/>
    </xf>
    <xf numFmtId="0" fontId="90" fillId="0" borderId="1" xfId="0" applyFont="1" applyFill="1" applyBorder="1" applyAlignment="1" applyProtection="1">
      <alignment horizontal="center" vertical="center"/>
      <protection locked="0"/>
    </xf>
    <xf numFmtId="0" fontId="91" fillId="6" borderId="3" xfId="0" applyFont="1" applyFill="1" applyBorder="1" applyAlignment="1" applyProtection="1">
      <alignment horizontal="center" vertical="center" wrapText="1"/>
    </xf>
    <xf numFmtId="0" fontId="91" fillId="6" borderId="3" xfId="0" applyFont="1" applyFill="1" applyBorder="1" applyAlignment="1" applyProtection="1">
      <alignment horizontal="center" vertical="center"/>
    </xf>
    <xf numFmtId="0" fontId="91" fillId="7" borderId="3" xfId="0" applyFont="1" applyFill="1" applyBorder="1" applyAlignment="1" applyProtection="1">
      <alignment horizontal="center" vertical="center"/>
    </xf>
    <xf numFmtId="0" fontId="91" fillId="3" borderId="3" xfId="0" applyFont="1" applyFill="1" applyBorder="1" applyAlignment="1" applyProtection="1">
      <alignment horizontal="center" vertical="center"/>
    </xf>
    <xf numFmtId="0" fontId="91" fillId="3" borderId="3" xfId="0" applyFont="1" applyFill="1" applyBorder="1" applyAlignment="1" applyProtection="1">
      <alignment horizontal="center" vertical="center"/>
      <protection locked="0"/>
    </xf>
    <xf numFmtId="0" fontId="91" fillId="6" borderId="3" xfId="0" applyFont="1" applyFill="1" applyBorder="1" applyAlignment="1" applyProtection="1">
      <alignment horizontal="center" vertical="center"/>
      <protection locked="0"/>
    </xf>
    <xf numFmtId="0" fontId="92" fillId="6" borderId="3" xfId="0" applyFont="1" applyFill="1" applyBorder="1" applyAlignment="1" applyProtection="1">
      <alignment horizontal="center" vertical="center"/>
      <protection locked="0"/>
    </xf>
    <xf numFmtId="0" fontId="91" fillId="6" borderId="3" xfId="0" applyFont="1" applyFill="1" applyBorder="1" applyAlignment="1" applyProtection="1">
      <alignment horizontal="center" vertical="center" wrapText="1"/>
      <protection locked="0"/>
    </xf>
    <xf numFmtId="4" fontId="91" fillId="6" borderId="3" xfId="0" applyNumberFormat="1" applyFont="1" applyFill="1" applyBorder="1" applyAlignment="1" applyProtection="1">
      <alignment horizontal="center" vertical="center"/>
      <protection locked="0"/>
    </xf>
    <xf numFmtId="9" fontId="91" fillId="3" borderId="3" xfId="0" applyNumberFormat="1" applyFont="1" applyFill="1" applyBorder="1" applyAlignment="1" applyProtection="1">
      <alignment horizontal="center" vertical="center"/>
    </xf>
    <xf numFmtId="9" fontId="91" fillId="3" borderId="3" xfId="0" applyNumberFormat="1" applyFont="1" applyFill="1" applyBorder="1" applyAlignment="1" applyProtection="1">
      <alignment horizontal="center" vertical="center"/>
      <protection locked="0"/>
    </xf>
    <xf numFmtId="0" fontId="91" fillId="6" borderId="1" xfId="0" applyFont="1" applyFill="1" applyBorder="1" applyAlignment="1" applyProtection="1">
      <alignment horizontal="center"/>
      <protection locked="0"/>
    </xf>
    <xf numFmtId="9" fontId="91" fillId="6" borderId="3" xfId="0" applyNumberFormat="1" applyFont="1" applyFill="1" applyBorder="1" applyAlignment="1" applyProtection="1">
      <alignment horizontal="center" vertical="center"/>
      <protection locked="0"/>
    </xf>
    <xf numFmtId="4" fontId="91" fillId="6" borderId="3" xfId="0" applyNumberFormat="1" applyFont="1" applyFill="1" applyBorder="1" applyAlignment="1" applyProtection="1">
      <alignment horizontal="center"/>
      <protection locked="0"/>
    </xf>
    <xf numFmtId="0" fontId="91" fillId="6" borderId="1" xfId="0" applyFont="1" applyFill="1" applyBorder="1" applyAlignment="1" applyProtection="1">
      <alignment horizontal="center" vertical="center" wrapText="1"/>
    </xf>
    <xf numFmtId="9" fontId="91" fillId="3" borderId="1" xfId="0" applyNumberFormat="1" applyFont="1" applyFill="1" applyBorder="1" applyAlignment="1" applyProtection="1">
      <alignment horizontal="center" vertical="center"/>
    </xf>
    <xf numFmtId="0" fontId="91" fillId="6" borderId="1" xfId="0" applyFont="1" applyFill="1" applyBorder="1" applyAlignment="1" applyProtection="1">
      <alignment horizontal="center" vertical="center"/>
      <protection locked="0"/>
    </xf>
    <xf numFmtId="0" fontId="92" fillId="6" borderId="1" xfId="0" applyFont="1" applyFill="1" applyBorder="1" applyAlignment="1" applyProtection="1">
      <alignment horizontal="center" vertical="center"/>
      <protection locked="0"/>
    </xf>
    <xf numFmtId="0" fontId="91" fillId="6" borderId="1" xfId="0" applyFont="1" applyFill="1" applyBorder="1" applyAlignment="1" applyProtection="1">
      <alignment horizontal="center" vertical="center" wrapText="1"/>
      <protection locked="0"/>
    </xf>
    <xf numFmtId="9" fontId="91" fillId="3" borderId="1" xfId="0" applyNumberFormat="1" applyFont="1" applyFill="1" applyBorder="1" applyAlignment="1" applyProtection="1">
      <alignment horizontal="center" vertical="center"/>
      <protection locked="0"/>
    </xf>
    <xf numFmtId="9" fontId="91" fillId="6" borderId="1" xfId="0" applyNumberFormat="1" applyFont="1" applyFill="1" applyBorder="1" applyAlignment="1" applyProtection="1">
      <alignment horizontal="center" vertical="center"/>
      <protection locked="0"/>
    </xf>
    <xf numFmtId="0" fontId="93" fillId="0" borderId="1" xfId="0" applyFont="1" applyFill="1" applyBorder="1" applyAlignment="1" applyProtection="1">
      <alignment horizontal="center" vertical="center" wrapText="1"/>
    </xf>
    <xf numFmtId="0" fontId="93" fillId="6" borderId="1" xfId="0" applyFont="1" applyFill="1" applyBorder="1" applyAlignment="1" applyProtection="1">
      <alignment horizontal="center" vertical="center"/>
    </xf>
    <xf numFmtId="0" fontId="93" fillId="6" borderId="3" xfId="0" applyFont="1" applyFill="1" applyBorder="1" applyAlignment="1" applyProtection="1">
      <alignment horizontal="center" vertical="center" wrapText="1"/>
    </xf>
    <xf numFmtId="0" fontId="2" fillId="0" borderId="0" xfId="0" applyFont="1" applyFill="1" applyAlignment="1" applyProtection="1">
      <alignment vertical="center"/>
    </xf>
    <xf numFmtId="0" fontId="91" fillId="7" borderId="1" xfId="0" applyFont="1" applyFill="1" applyBorder="1" applyAlignment="1" applyProtection="1">
      <alignment horizontal="center" vertical="center" wrapText="1"/>
    </xf>
    <xf numFmtId="0" fontId="91" fillId="3" borderId="1" xfId="0" applyFont="1" applyFill="1" applyBorder="1" applyAlignment="1" applyProtection="1">
      <alignment horizontal="center" vertical="center" wrapText="1"/>
    </xf>
    <xf numFmtId="0" fontId="91" fillId="3" borderId="1" xfId="0" applyFont="1" applyFill="1" applyBorder="1" applyAlignment="1" applyProtection="1">
      <alignment horizontal="center" vertical="center" wrapText="1"/>
      <protection locked="0"/>
    </xf>
    <xf numFmtId="9" fontId="91" fillId="3" borderId="1" xfId="0" applyNumberFormat="1" applyFont="1" applyFill="1" applyBorder="1" applyAlignment="1" applyProtection="1">
      <alignment horizontal="center" vertical="center" wrapText="1"/>
    </xf>
    <xf numFmtId="9" fontId="91" fillId="3" borderId="1" xfId="0" applyNumberFormat="1" applyFont="1" applyFill="1" applyBorder="1" applyAlignment="1" applyProtection="1">
      <alignment horizontal="center" vertical="center" wrapText="1"/>
      <protection locked="0"/>
    </xf>
    <xf numFmtId="0" fontId="91" fillId="0" borderId="1" xfId="0" applyFont="1" applyFill="1" applyBorder="1" applyAlignment="1" applyProtection="1">
      <alignment horizontal="center" vertical="center" wrapText="1"/>
      <protection locked="0"/>
    </xf>
    <xf numFmtId="0" fontId="92" fillId="0" borderId="1" xfId="0" applyFont="1" applyFill="1" applyBorder="1" applyAlignment="1" applyProtection="1">
      <alignment horizontal="center" vertical="center"/>
      <protection locked="0"/>
    </xf>
    <xf numFmtId="9" fontId="91" fillId="7" borderId="3" xfId="0" applyNumberFormat="1" applyFont="1" applyFill="1" applyBorder="1" applyAlignment="1" applyProtection="1">
      <alignment horizontal="center" vertical="center" wrapText="1"/>
    </xf>
    <xf numFmtId="9" fontId="91" fillId="6" borderId="1" xfId="0" applyNumberFormat="1" applyFont="1" applyFill="1" applyBorder="1" applyAlignment="1" applyProtection="1">
      <alignment horizontal="center" vertical="center" wrapText="1"/>
      <protection locked="0"/>
    </xf>
    <xf numFmtId="0" fontId="90" fillId="7" borderId="3" xfId="0" applyFont="1" applyFill="1" applyBorder="1" applyAlignment="1" applyProtection="1">
      <alignment horizontal="center" vertical="center" wrapText="1"/>
    </xf>
    <xf numFmtId="0" fontId="91" fillId="6" borderId="1" xfId="0" applyFont="1" applyFill="1" applyBorder="1" applyAlignment="1" applyProtection="1">
      <alignment horizontal="center" vertical="center"/>
    </xf>
    <xf numFmtId="0" fontId="90" fillId="3" borderId="3" xfId="0" applyFont="1" applyFill="1" applyBorder="1" applyAlignment="1" applyProtection="1">
      <alignment horizontal="center" vertical="center" wrapText="1"/>
    </xf>
    <xf numFmtId="0" fontId="90" fillId="3" borderId="3" xfId="0" applyFont="1" applyFill="1" applyBorder="1" applyAlignment="1" applyProtection="1">
      <alignment horizontal="center" vertical="center" wrapText="1"/>
      <protection locked="0"/>
    </xf>
    <xf numFmtId="0" fontId="0" fillId="6" borderId="1" xfId="0" applyFont="1" applyFill="1" applyBorder="1" applyAlignment="1" applyProtection="1">
      <alignment horizontal="center" wrapText="1"/>
      <protection locked="0"/>
    </xf>
    <xf numFmtId="0" fontId="91" fillId="7" borderId="3" xfId="0" applyFont="1" applyFill="1" applyBorder="1" applyAlignment="1" applyProtection="1">
      <alignment horizontal="center" vertical="center" wrapText="1"/>
    </xf>
    <xf numFmtId="0" fontId="25" fillId="0" borderId="3" xfId="0" applyFont="1" applyFill="1" applyBorder="1" applyAlignment="1" applyProtection="1">
      <alignment horizontal="center" vertical="center" wrapText="1"/>
    </xf>
    <xf numFmtId="0" fontId="94" fillId="0" borderId="1" xfId="0" applyFont="1" applyFill="1" applyBorder="1" applyAlignment="1" applyProtection="1">
      <alignment horizontal="center" vertical="center"/>
    </xf>
    <xf numFmtId="0" fontId="92" fillId="0" borderId="1" xfId="0" applyFont="1" applyFill="1" applyBorder="1" applyAlignment="1" applyProtection="1">
      <alignment horizontal="center" vertical="center" wrapText="1"/>
      <protection locked="0"/>
    </xf>
    <xf numFmtId="0" fontId="91" fillId="0" borderId="1" xfId="0" applyFont="1" applyFill="1" applyBorder="1" applyAlignment="1" applyProtection="1">
      <alignment horizontal="center"/>
      <protection locked="0"/>
    </xf>
    <xf numFmtId="0" fontId="95" fillId="0" borderId="1" xfId="0" applyFont="1" applyFill="1" applyBorder="1" applyAlignment="1" applyProtection="1">
      <alignment horizontal="center" vertical="center"/>
    </xf>
    <xf numFmtId="9" fontId="90" fillId="7" borderId="1" xfId="0" applyNumberFormat="1" applyFont="1" applyFill="1" applyBorder="1" applyAlignment="1" applyProtection="1">
      <alignment horizontal="center" vertical="center" wrapText="1"/>
    </xf>
    <xf numFmtId="0" fontId="90" fillId="0" borderId="1" xfId="0" applyFont="1" applyFill="1" applyBorder="1" applyAlignment="1" applyProtection="1">
      <alignment horizontal="center"/>
      <protection locked="0"/>
    </xf>
    <xf numFmtId="0" fontId="91" fillId="0" borderId="3" xfId="0" applyFont="1" applyFill="1" applyBorder="1" applyAlignment="1" applyProtection="1">
      <alignment vertical="center" wrapText="1"/>
    </xf>
    <xf numFmtId="0" fontId="96" fillId="0" borderId="1" xfId="0" applyFont="1" applyFill="1" applyBorder="1" applyAlignment="1" applyProtection="1">
      <alignment vertical="center" wrapText="1"/>
    </xf>
    <xf numFmtId="0" fontId="91" fillId="0" borderId="3" xfId="0" applyFont="1" applyFill="1" applyBorder="1" applyAlignment="1" applyProtection="1">
      <alignment vertical="center"/>
    </xf>
    <xf numFmtId="0" fontId="91" fillId="0" borderId="1" xfId="0" applyFont="1" applyFill="1" applyBorder="1" applyAlignment="1" applyProtection="1">
      <alignment horizontal="left" vertical="center" wrapText="1"/>
    </xf>
    <xf numFmtId="0" fontId="91" fillId="6" borderId="3" xfId="0" applyFont="1" applyFill="1" applyBorder="1" applyAlignment="1" applyProtection="1">
      <alignment vertical="center" wrapText="1"/>
    </xf>
    <xf numFmtId="0" fontId="91" fillId="3" borderId="3" xfId="0" applyFont="1" applyFill="1" applyBorder="1" applyAlignment="1" applyProtection="1">
      <alignment vertical="center"/>
    </xf>
    <xf numFmtId="9" fontId="91" fillId="3" borderId="3" xfId="3" applyFont="1" applyFill="1" applyBorder="1" applyAlignment="1" applyProtection="1">
      <alignment vertical="center"/>
    </xf>
    <xf numFmtId="9" fontId="91" fillId="3" borderId="3" xfId="0" applyNumberFormat="1" applyFont="1" applyFill="1" applyBorder="1" applyAlignment="1" applyProtection="1">
      <alignment vertical="center"/>
    </xf>
    <xf numFmtId="0" fontId="91" fillId="3" borderId="3" xfId="0" applyFont="1" applyFill="1" applyBorder="1" applyAlignment="1" applyProtection="1">
      <alignment vertical="center"/>
      <protection locked="0"/>
    </xf>
    <xf numFmtId="9" fontId="91" fillId="6" borderId="3" xfId="0" applyNumberFormat="1" applyFont="1" applyFill="1" applyBorder="1" applyAlignment="1" applyProtection="1">
      <alignment vertical="center"/>
      <protection locked="0"/>
    </xf>
    <xf numFmtId="0" fontId="92" fillId="0" borderId="3" xfId="0" applyFont="1" applyFill="1" applyBorder="1" applyAlignment="1" applyProtection="1">
      <alignment horizontal="center" vertical="center"/>
      <protection locked="0"/>
    </xf>
    <xf numFmtId="0" fontId="91" fillId="0" borderId="3" xfId="0" applyFont="1" applyFill="1" applyBorder="1" applyAlignment="1" applyProtection="1">
      <alignment horizontal="center" vertical="center"/>
      <protection locked="0"/>
    </xf>
    <xf numFmtId="0" fontId="91" fillId="0" borderId="3" xfId="0" applyFont="1" applyFill="1" applyBorder="1" applyAlignment="1" applyProtection="1">
      <alignment vertical="center" wrapText="1"/>
      <protection locked="0"/>
    </xf>
    <xf numFmtId="169" fontId="91" fillId="0" borderId="3" xfId="7" applyFont="1" applyFill="1" applyBorder="1" applyProtection="1">
      <protection locked="0"/>
    </xf>
    <xf numFmtId="0" fontId="91" fillId="0" borderId="1" xfId="0" applyFont="1" applyFill="1" applyBorder="1" applyAlignment="1" applyProtection="1">
      <alignment vertical="center"/>
    </xf>
    <xf numFmtId="0" fontId="91" fillId="0" borderId="1" xfId="0" applyFont="1" applyFill="1" applyBorder="1" applyAlignment="1" applyProtection="1">
      <alignment vertical="center" wrapText="1"/>
    </xf>
    <xf numFmtId="0" fontId="91" fillId="3" borderId="1" xfId="0" applyFont="1" applyFill="1" applyBorder="1" applyAlignment="1" applyProtection="1">
      <alignment vertical="center"/>
    </xf>
    <xf numFmtId="9" fontId="91" fillId="3" borderId="1" xfId="0" applyNumberFormat="1" applyFont="1" applyFill="1" applyBorder="1" applyAlignment="1" applyProtection="1">
      <alignment vertical="center"/>
    </xf>
    <xf numFmtId="0" fontId="91" fillId="3" borderId="1" xfId="0" applyFont="1" applyFill="1" applyBorder="1" applyAlignment="1" applyProtection="1">
      <alignment vertical="center"/>
      <protection locked="0"/>
    </xf>
    <xf numFmtId="0" fontId="91" fillId="6" borderId="3" xfId="0" applyFont="1" applyFill="1" applyBorder="1" applyAlignment="1" applyProtection="1">
      <alignment vertical="center"/>
      <protection locked="0"/>
    </xf>
    <xf numFmtId="0" fontId="91" fillId="7" borderId="3" xfId="0" applyNumberFormat="1" applyFont="1" applyFill="1" applyBorder="1" applyAlignment="1" applyProtection="1">
      <alignment horizontal="center" vertical="center"/>
    </xf>
    <xf numFmtId="0" fontId="91" fillId="3" borderId="1" xfId="0" applyNumberFormat="1" applyFont="1" applyFill="1" applyBorder="1" applyAlignment="1" applyProtection="1">
      <alignment vertical="center"/>
    </xf>
    <xf numFmtId="0" fontId="91" fillId="0" borderId="0" xfId="0" applyFont="1" applyFill="1" applyAlignment="1" applyProtection="1">
      <alignment horizontal="left" wrapText="1"/>
    </xf>
    <xf numFmtId="0" fontId="91" fillId="0" borderId="2" xfId="0" applyFont="1" applyFill="1" applyBorder="1" applyAlignment="1" applyProtection="1">
      <alignment vertical="center"/>
    </xf>
    <xf numFmtId="0" fontId="91" fillId="0" borderId="2" xfId="0" applyFont="1" applyFill="1" applyBorder="1" applyAlignment="1" applyProtection="1">
      <alignment vertical="center" wrapText="1"/>
    </xf>
    <xf numFmtId="0" fontId="96" fillId="0" borderId="2" xfId="0" applyFont="1" applyFill="1" applyBorder="1" applyAlignment="1" applyProtection="1">
      <alignment vertical="center" wrapText="1"/>
    </xf>
    <xf numFmtId="0" fontId="91" fillId="3" borderId="0" xfId="0" applyFont="1" applyFill="1" applyAlignment="1" applyProtection="1">
      <alignment vertical="center"/>
    </xf>
    <xf numFmtId="9" fontId="91" fillId="3" borderId="1" xfId="0" applyNumberFormat="1" applyFont="1" applyFill="1" applyBorder="1" applyAlignment="1" applyProtection="1">
      <alignment vertical="center"/>
      <protection locked="0"/>
    </xf>
    <xf numFmtId="0" fontId="2" fillId="0" borderId="3" xfId="0" applyFont="1" applyBorder="1" applyAlignment="1" applyProtection="1">
      <alignment vertical="center" wrapText="1"/>
      <protection locked="0"/>
    </xf>
    <xf numFmtId="0" fontId="91" fillId="0" borderId="0" xfId="0" applyFont="1" applyFill="1" applyAlignment="1" applyProtection="1">
      <alignment horizontal="center" vertical="center"/>
      <protection locked="0"/>
    </xf>
    <xf numFmtId="0" fontId="94" fillId="0" borderId="0" xfId="0" applyFont="1" applyFill="1" applyAlignment="1" applyProtection="1">
      <alignment horizontal="center" vertical="center"/>
      <protection locked="0"/>
    </xf>
    <xf numFmtId="0" fontId="91" fillId="0" borderId="0" xfId="0" applyFont="1" applyFill="1" applyAlignment="1" applyProtection="1">
      <alignment horizontal="center" vertical="center" wrapText="1"/>
      <protection locked="0"/>
    </xf>
    <xf numFmtId="0" fontId="91" fillId="0" borderId="0" xfId="0" applyFont="1" applyFill="1" applyAlignment="1" applyProtection="1">
      <alignment horizontal="center"/>
      <protection locked="0"/>
    </xf>
    <xf numFmtId="9" fontId="21" fillId="6" borderId="11" xfId="3" applyFont="1" applyFill="1" applyBorder="1" applyAlignment="1" applyProtection="1">
      <alignment horizontal="center" vertical="center"/>
      <protection locked="0"/>
    </xf>
    <xf numFmtId="9" fontId="21" fillId="5" borderId="11" xfId="3" applyFont="1" applyFill="1" applyBorder="1" applyAlignment="1" applyProtection="1">
      <alignment horizontal="center" vertical="center"/>
      <protection locked="0"/>
    </xf>
    <xf numFmtId="0" fontId="21" fillId="6" borderId="11" xfId="0" applyFont="1" applyFill="1" applyBorder="1" applyAlignment="1" applyProtection="1">
      <alignment horizontal="center" vertical="center" wrapText="1"/>
      <protection locked="0"/>
    </xf>
    <xf numFmtId="0" fontId="97" fillId="0" borderId="0" xfId="0" applyFont="1" applyProtection="1">
      <protection locked="0"/>
    </xf>
    <xf numFmtId="0" fontId="97" fillId="0" borderId="0" xfId="0" applyFont="1" applyAlignment="1" applyProtection="1">
      <alignment vertical="center"/>
      <protection locked="0"/>
    </xf>
    <xf numFmtId="0" fontId="21" fillId="7" borderId="3" xfId="3" applyNumberFormat="1" applyFont="1" applyFill="1" applyBorder="1" applyAlignment="1" applyProtection="1">
      <alignment horizontal="center" vertical="center"/>
    </xf>
    <xf numFmtId="0" fontId="21" fillId="6" borderId="13" xfId="0" applyFont="1" applyFill="1" applyBorder="1" applyAlignment="1" applyProtection="1">
      <alignment horizontal="center" vertical="center"/>
      <protection locked="0"/>
    </xf>
    <xf numFmtId="0" fontId="21" fillId="0" borderId="13" xfId="0" applyFont="1" applyBorder="1" applyAlignment="1" applyProtection="1">
      <alignment horizontal="center" vertical="center" wrapText="1"/>
      <protection locked="0"/>
    </xf>
    <xf numFmtId="0" fontId="20" fillId="0" borderId="10" xfId="0" applyFont="1" applyBorder="1" applyAlignment="1" applyProtection="1">
      <alignment horizontal="left" vertical="center" wrapText="1"/>
    </xf>
    <xf numFmtId="0" fontId="86" fillId="6" borderId="1" xfId="0" applyFont="1" applyFill="1" applyBorder="1" applyAlignment="1" applyProtection="1">
      <alignment vertical="center" wrapText="1"/>
    </xf>
    <xf numFmtId="0" fontId="6" fillId="2" borderId="1" xfId="0" applyFont="1" applyFill="1" applyBorder="1" applyAlignment="1" applyProtection="1">
      <alignment horizontal="center" vertical="center" wrapText="1"/>
      <protection locked="0"/>
    </xf>
    <xf numFmtId="0" fontId="6" fillId="2" borderId="2" xfId="0" applyFont="1" applyFill="1" applyBorder="1" applyAlignment="1" applyProtection="1">
      <alignment horizontal="center" vertical="center" wrapText="1"/>
      <protection locked="0"/>
    </xf>
    <xf numFmtId="0" fontId="6" fillId="2" borderId="3" xfId="0" applyFont="1" applyFill="1" applyBorder="1" applyAlignment="1" applyProtection="1">
      <alignment horizontal="center" vertical="center" wrapText="1"/>
      <protection locked="0"/>
    </xf>
    <xf numFmtId="0" fontId="7" fillId="0" borderId="0" xfId="0" applyFont="1" applyAlignment="1" applyProtection="1">
      <alignment horizontal="center" vertical="center" wrapText="1"/>
      <protection locked="0"/>
    </xf>
    <xf numFmtId="0" fontId="7" fillId="0" borderId="7" xfId="0" applyFont="1" applyBorder="1" applyAlignment="1" applyProtection="1">
      <alignment horizontal="center" vertical="center" wrapText="1"/>
      <protection locked="0"/>
    </xf>
    <xf numFmtId="0" fontId="28" fillId="0" borderId="2" xfId="0" applyFont="1" applyBorder="1" applyAlignment="1" applyProtection="1">
      <alignment horizontal="center" vertical="center" wrapText="1"/>
    </xf>
    <xf numFmtId="0" fontId="28" fillId="0" borderId="6" xfId="0" applyFont="1" applyBorder="1" applyAlignment="1" applyProtection="1">
      <alignment horizontal="center" vertical="center" wrapText="1"/>
    </xf>
    <xf numFmtId="0" fontId="28" fillId="0" borderId="3" xfId="0" applyFont="1" applyBorder="1" applyAlignment="1" applyProtection="1">
      <alignment horizontal="center" vertical="center" wrapText="1"/>
    </xf>
    <xf numFmtId="0" fontId="6" fillId="2" borderId="5" xfId="0" applyFont="1" applyFill="1" applyBorder="1" applyAlignment="1" applyProtection="1">
      <alignment horizontal="center" vertical="center" wrapText="1"/>
      <protection locked="0"/>
    </xf>
    <xf numFmtId="0" fontId="6" fillId="2" borderId="2" xfId="0" applyFont="1" applyFill="1" applyBorder="1" applyAlignment="1" applyProtection="1">
      <alignment horizontal="center" vertical="top" wrapText="1"/>
      <protection locked="0"/>
    </xf>
    <xf numFmtId="0" fontId="6" fillId="2" borderId="5" xfId="0" applyFont="1" applyFill="1" applyBorder="1" applyAlignment="1" applyProtection="1">
      <alignment horizontal="center" vertical="top" wrapText="1"/>
      <protection locked="0"/>
    </xf>
    <xf numFmtId="0" fontId="27" fillId="0" borderId="0" xfId="0" applyFont="1" applyAlignment="1" applyProtection="1">
      <alignment horizontal="center" vertical="center"/>
      <protection locked="0"/>
    </xf>
    <xf numFmtId="0" fontId="5" fillId="0" borderId="0" xfId="0" applyFont="1" applyAlignment="1" applyProtection="1">
      <alignment horizontal="center" vertical="center"/>
      <protection locked="0"/>
    </xf>
    <xf numFmtId="0" fontId="27" fillId="0" borderId="0" xfId="0" applyFont="1" applyAlignment="1" applyProtection="1">
      <alignment horizontal="center" vertical="center" wrapText="1"/>
      <protection locked="0"/>
    </xf>
    <xf numFmtId="0" fontId="40" fillId="0" borderId="0" xfId="0" applyFont="1" applyAlignment="1" applyProtection="1">
      <alignment horizontal="center" vertical="center"/>
      <protection locked="0"/>
    </xf>
    <xf numFmtId="0" fontId="26" fillId="0" borderId="1" xfId="0" applyFont="1" applyFill="1" applyBorder="1" applyAlignment="1" applyProtection="1">
      <alignment horizontal="left" vertical="center" wrapText="1"/>
    </xf>
    <xf numFmtId="0" fontId="26" fillId="0" borderId="2" xfId="0" applyFont="1" applyFill="1" applyBorder="1" applyAlignment="1" applyProtection="1">
      <alignment horizontal="center" vertical="center" wrapText="1"/>
    </xf>
    <xf numFmtId="0" fontId="26" fillId="0" borderId="6" xfId="0" applyFont="1" applyFill="1" applyBorder="1" applyAlignment="1" applyProtection="1">
      <alignment horizontal="center" vertical="center" wrapText="1"/>
    </xf>
    <xf numFmtId="0" fontId="26" fillId="0" borderId="3" xfId="0" applyFont="1" applyFill="1" applyBorder="1" applyAlignment="1" applyProtection="1">
      <alignment horizontal="center" vertical="center" wrapText="1"/>
    </xf>
    <xf numFmtId="0" fontId="26" fillId="6" borderId="2" xfId="0" applyFont="1" applyFill="1" applyBorder="1" applyAlignment="1" applyProtection="1">
      <alignment horizontal="center" vertical="center" wrapText="1"/>
    </xf>
    <xf numFmtId="0" fontId="26" fillId="6" borderId="6" xfId="0" applyFont="1" applyFill="1" applyBorder="1" applyAlignment="1" applyProtection="1">
      <alignment horizontal="center" vertical="center" wrapText="1"/>
    </xf>
    <xf numFmtId="0" fontId="26" fillId="6" borderId="3" xfId="0" applyFont="1" applyFill="1" applyBorder="1" applyAlignment="1" applyProtection="1">
      <alignment horizontal="center" vertical="center" wrapText="1"/>
    </xf>
    <xf numFmtId="0" fontId="29" fillId="0" borderId="2" xfId="0" applyFont="1" applyFill="1" applyBorder="1" applyAlignment="1" applyProtection="1">
      <alignment horizontal="center" vertical="center" wrapText="1"/>
    </xf>
    <xf numFmtId="0" fontId="29" fillId="0" borderId="3" xfId="0" applyFont="1" applyFill="1" applyBorder="1" applyAlignment="1" applyProtection="1">
      <alignment horizontal="center" vertical="center" wrapText="1"/>
    </xf>
    <xf numFmtId="0" fontId="26" fillId="6" borderId="2" xfId="0" applyFont="1" applyFill="1" applyBorder="1" applyAlignment="1" applyProtection="1">
      <alignment horizontal="left" vertical="center" wrapText="1"/>
    </xf>
    <xf numFmtId="0" fontId="26" fillId="6" borderId="3" xfId="0" applyFont="1" applyFill="1" applyBorder="1" applyAlignment="1" applyProtection="1">
      <alignment horizontal="left" vertical="center" wrapText="1"/>
    </xf>
    <xf numFmtId="0" fontId="36" fillId="0" borderId="1" xfId="0" applyFont="1" applyBorder="1" applyAlignment="1" applyProtection="1">
      <alignment horizontal="left" vertical="center" wrapText="1"/>
    </xf>
    <xf numFmtId="0" fontId="56" fillId="2" borderId="1" xfId="0" applyFont="1" applyFill="1" applyBorder="1" applyAlignment="1" applyProtection="1">
      <alignment horizontal="center" vertical="center" wrapText="1"/>
      <protection locked="0"/>
    </xf>
    <xf numFmtId="0" fontId="55" fillId="2" borderId="1" xfId="0" applyFont="1" applyFill="1" applyBorder="1" applyAlignment="1" applyProtection="1">
      <alignment horizontal="center" vertical="center" wrapText="1"/>
      <protection locked="0"/>
    </xf>
    <xf numFmtId="0" fontId="57" fillId="0" borderId="3" xfId="0" applyFont="1" applyBorder="1" applyAlignment="1" applyProtection="1">
      <alignment horizontal="center" vertical="center" wrapText="1"/>
    </xf>
    <xf numFmtId="0" fontId="57" fillId="0" borderId="1" xfId="0" applyFont="1" applyBorder="1" applyAlignment="1" applyProtection="1">
      <alignment horizontal="center" vertical="center" wrapText="1"/>
    </xf>
    <xf numFmtId="0" fontId="59" fillId="6" borderId="2" xfId="0" applyFont="1" applyFill="1" applyBorder="1" applyAlignment="1" applyProtection="1">
      <alignment horizontal="left" vertical="center" wrapText="1"/>
    </xf>
    <xf numFmtId="0" fontId="59" fillId="6" borderId="6" xfId="0" applyFont="1" applyFill="1" applyBorder="1" applyAlignment="1" applyProtection="1">
      <alignment horizontal="left" vertical="center" wrapText="1"/>
    </xf>
    <xf numFmtId="0" fontId="59" fillId="6" borderId="3" xfId="0" applyFont="1" applyFill="1" applyBorder="1" applyAlignment="1" applyProtection="1">
      <alignment horizontal="left" vertical="center" wrapText="1"/>
    </xf>
    <xf numFmtId="0" fontId="61" fillId="6" borderId="1" xfId="0" applyFont="1" applyFill="1" applyBorder="1" applyAlignment="1" applyProtection="1">
      <alignment horizontal="center" vertical="center" wrapText="1"/>
    </xf>
    <xf numFmtId="0" fontId="57" fillId="0" borderId="2" xfId="0" applyFont="1" applyFill="1" applyBorder="1" applyAlignment="1" applyProtection="1">
      <alignment horizontal="center" vertical="center" wrapText="1"/>
    </xf>
    <xf numFmtId="0" fontId="57" fillId="0" borderId="6" xfId="0" applyFont="1" applyFill="1" applyBorder="1" applyAlignment="1" applyProtection="1">
      <alignment horizontal="center" vertical="center" wrapText="1"/>
    </xf>
    <xf numFmtId="0" fontId="57" fillId="0" borderId="3" xfId="0" applyFont="1" applyFill="1" applyBorder="1" applyAlignment="1" applyProtection="1">
      <alignment horizontal="center" vertical="center" wrapText="1"/>
    </xf>
    <xf numFmtId="0" fontId="61" fillId="0" borderId="1" xfId="0" applyFont="1" applyFill="1" applyBorder="1" applyAlignment="1" applyProtection="1">
      <alignment horizontal="center" vertical="center" wrapText="1"/>
    </xf>
    <xf numFmtId="0" fontId="59" fillId="0" borderId="1" xfId="0" applyFont="1" applyBorder="1" applyAlignment="1" applyProtection="1">
      <alignment horizontal="left" vertical="top" wrapText="1"/>
    </xf>
    <xf numFmtId="0" fontId="2" fillId="6" borderId="2" xfId="0" applyFont="1" applyFill="1" applyBorder="1" applyAlignment="1" applyProtection="1">
      <alignment horizontal="center" vertical="center" wrapText="1"/>
    </xf>
    <xf numFmtId="0" fontId="2" fillId="6" borderId="6" xfId="0" applyFont="1" applyFill="1" applyBorder="1" applyAlignment="1" applyProtection="1">
      <alignment horizontal="center" vertical="center" wrapText="1"/>
    </xf>
    <xf numFmtId="0" fontId="2" fillId="6" borderId="3" xfId="0" applyFont="1" applyFill="1" applyBorder="1" applyAlignment="1" applyProtection="1">
      <alignment horizontal="center" vertical="center" wrapText="1"/>
    </xf>
    <xf numFmtId="0" fontId="59" fillId="6" borderId="1" xfId="0" applyFont="1" applyFill="1" applyBorder="1" applyAlignment="1" applyProtection="1">
      <alignment horizontal="left" vertical="center" wrapText="1"/>
    </xf>
    <xf numFmtId="0" fontId="57" fillId="0" borderId="6" xfId="0" applyFont="1" applyBorder="1" applyAlignment="1" applyProtection="1">
      <alignment horizontal="center" vertical="center" wrapText="1"/>
    </xf>
    <xf numFmtId="0" fontId="61" fillId="0" borderId="3" xfId="0" applyFont="1" applyFill="1" applyBorder="1" applyAlignment="1" applyProtection="1">
      <alignment horizontal="center" vertical="center" wrapText="1"/>
    </xf>
    <xf numFmtId="0" fontId="57" fillId="0" borderId="2" xfId="0" applyFont="1" applyBorder="1" applyAlignment="1" applyProtection="1">
      <alignment horizontal="center" vertical="center" wrapText="1"/>
    </xf>
    <xf numFmtId="164" fontId="64" fillId="0" borderId="2" xfId="1" applyFont="1" applyBorder="1" applyAlignment="1" applyProtection="1">
      <alignment horizontal="center" vertical="center" wrapText="1"/>
    </xf>
    <xf numFmtId="164" fontId="64" fillId="0" borderId="6" xfId="1" applyFont="1" applyBorder="1" applyAlignment="1" applyProtection="1">
      <alignment horizontal="center" vertical="center" wrapText="1"/>
    </xf>
    <xf numFmtId="164" fontId="64" fillId="0" borderId="3" xfId="1" applyFont="1" applyBorder="1" applyAlignment="1" applyProtection="1">
      <alignment horizontal="center" vertical="center" wrapText="1"/>
    </xf>
    <xf numFmtId="0" fontId="59" fillId="0" borderId="2" xfId="0" applyFont="1" applyFill="1" applyBorder="1" applyAlignment="1" applyProtection="1">
      <alignment horizontal="center" vertical="center" wrapText="1"/>
    </xf>
    <xf numFmtId="0" fontId="59" fillId="0" borderId="6" xfId="0" applyFont="1" applyFill="1" applyBorder="1" applyAlignment="1" applyProtection="1">
      <alignment horizontal="center" vertical="center" wrapText="1"/>
    </xf>
    <xf numFmtId="0" fontId="59" fillId="0" borderId="3" xfId="0" applyFont="1" applyFill="1" applyBorder="1" applyAlignment="1" applyProtection="1">
      <alignment horizontal="center" vertical="center" wrapText="1"/>
    </xf>
    <xf numFmtId="0" fontId="20" fillId="0" borderId="2" xfId="0" applyFont="1" applyBorder="1" applyAlignment="1" applyProtection="1">
      <alignment horizontal="left" vertical="center" wrapText="1"/>
      <protection locked="0"/>
    </xf>
    <xf numFmtId="0" fontId="20" fillId="0" borderId="6" xfId="0" applyFont="1" applyBorder="1" applyAlignment="1" applyProtection="1">
      <alignment horizontal="left" vertical="center" wrapText="1"/>
      <protection locked="0"/>
    </xf>
    <xf numFmtId="0" fontId="20" fillId="0" borderId="3" xfId="0" applyFont="1" applyBorder="1" applyAlignment="1" applyProtection="1">
      <alignment horizontal="left" vertical="center" wrapText="1"/>
      <protection locked="0"/>
    </xf>
    <xf numFmtId="0" fontId="21" fillId="6" borderId="2" xfId="0" applyFont="1" applyFill="1" applyBorder="1" applyAlignment="1" applyProtection="1">
      <alignment horizontal="left" vertical="center" wrapText="1"/>
    </xf>
    <xf numFmtId="0" fontId="21" fillId="6" borderId="6" xfId="0" applyFont="1" applyFill="1" applyBorder="1" applyAlignment="1" applyProtection="1">
      <alignment horizontal="left" vertical="center" wrapText="1"/>
    </xf>
    <xf numFmtId="0" fontId="21" fillId="6" borderId="3" xfId="0" applyFont="1" applyFill="1" applyBorder="1" applyAlignment="1" applyProtection="1">
      <alignment horizontal="left" vertical="center" wrapText="1"/>
    </xf>
    <xf numFmtId="0" fontId="20" fillId="0" borderId="1" xfId="0" applyFont="1" applyBorder="1" applyAlignment="1" applyProtection="1">
      <alignment horizontal="left" vertical="center" wrapText="1"/>
      <protection locked="0"/>
    </xf>
    <xf numFmtId="0" fontId="20" fillId="0" borderId="1" xfId="0" applyFont="1" applyBorder="1" applyAlignment="1" applyProtection="1">
      <alignment horizontal="left" vertical="center" wrapText="1"/>
    </xf>
    <xf numFmtId="0" fontId="36" fillId="6" borderId="1" xfId="0" applyFont="1" applyFill="1" applyBorder="1" applyAlignment="1" applyProtection="1">
      <alignment horizontal="center" vertical="center" wrapText="1"/>
      <protection locked="0"/>
    </xf>
    <xf numFmtId="0" fontId="22" fillId="6" borderId="1" xfId="0" applyFont="1" applyFill="1" applyBorder="1" applyAlignment="1" applyProtection="1">
      <alignment horizontal="left" vertical="center" wrapText="1"/>
    </xf>
    <xf numFmtId="0" fontId="21" fillId="0" borderId="1" xfId="0" applyFont="1" applyBorder="1" applyAlignment="1" applyProtection="1">
      <alignment horizontal="left" vertical="center" wrapText="1"/>
      <protection locked="0"/>
    </xf>
    <xf numFmtId="0" fontId="21" fillId="0" borderId="2" xfId="0" applyFont="1" applyBorder="1" applyAlignment="1" applyProtection="1">
      <alignment horizontal="left" vertical="center"/>
    </xf>
    <xf numFmtId="0" fontId="21" fillId="0" borderId="6" xfId="0" applyFont="1" applyBorder="1" applyAlignment="1" applyProtection="1">
      <alignment horizontal="left" vertical="center"/>
    </xf>
    <xf numFmtId="0" fontId="21" fillId="0" borderId="3" xfId="0" applyFont="1" applyBorder="1" applyAlignment="1" applyProtection="1">
      <alignment horizontal="left" vertical="center"/>
    </xf>
    <xf numFmtId="0" fontId="21" fillId="6" borderId="1" xfId="0" applyFont="1" applyFill="1" applyBorder="1" applyAlignment="1" applyProtection="1">
      <alignment horizontal="left" vertical="center" wrapText="1"/>
    </xf>
    <xf numFmtId="0" fontId="21" fillId="6" borderId="1" xfId="0" applyFont="1" applyFill="1" applyBorder="1" applyAlignment="1" applyProtection="1">
      <alignment horizontal="left" vertical="center"/>
      <protection locked="0"/>
    </xf>
    <xf numFmtId="0" fontId="21" fillId="0" borderId="1" xfId="0" applyFont="1" applyBorder="1" applyAlignment="1" applyProtection="1">
      <alignment horizontal="left" vertical="center"/>
    </xf>
    <xf numFmtId="0" fontId="3" fillId="6" borderId="1" xfId="0" applyFont="1" applyFill="1" applyBorder="1" applyAlignment="1" applyProtection="1">
      <alignment horizontal="center" vertical="center" wrapText="1"/>
    </xf>
    <xf numFmtId="0" fontId="3" fillId="6" borderId="2" xfId="0" applyFont="1" applyFill="1" applyBorder="1" applyAlignment="1" applyProtection="1">
      <alignment horizontal="center" vertical="center" wrapText="1"/>
    </xf>
    <xf numFmtId="0" fontId="3" fillId="6" borderId="3" xfId="0" applyFont="1" applyFill="1" applyBorder="1" applyAlignment="1" applyProtection="1">
      <alignment horizontal="center" vertical="center" wrapText="1"/>
    </xf>
    <xf numFmtId="0" fontId="15" fillId="6" borderId="2" xfId="0" applyFont="1" applyFill="1" applyBorder="1" applyAlignment="1" applyProtection="1">
      <alignment horizontal="center" vertical="center" wrapText="1"/>
    </xf>
    <xf numFmtId="0" fontId="15" fillId="6" borderId="3" xfId="0" applyFont="1" applyFill="1" applyBorder="1" applyAlignment="1" applyProtection="1">
      <alignment horizontal="center" vertical="center" wrapText="1"/>
    </xf>
    <xf numFmtId="0" fontId="3" fillId="6" borderId="6" xfId="0" applyFont="1" applyFill="1" applyBorder="1" applyAlignment="1" applyProtection="1">
      <alignment horizontal="center" vertical="center" wrapText="1"/>
    </xf>
    <xf numFmtId="0" fontId="3" fillId="0" borderId="2" xfId="0" applyFont="1" applyBorder="1" applyAlignment="1" applyProtection="1">
      <alignment horizontal="center" vertical="center" wrapText="1"/>
    </xf>
    <xf numFmtId="0" fontId="3" fillId="0" borderId="6" xfId="0" applyFont="1" applyBorder="1" applyAlignment="1" applyProtection="1">
      <alignment horizontal="center" vertical="center" wrapText="1"/>
    </xf>
    <xf numFmtId="0" fontId="15" fillId="0" borderId="2" xfId="0" applyFont="1" applyBorder="1" applyAlignment="1" applyProtection="1">
      <alignment horizontal="center" vertical="center" wrapText="1"/>
    </xf>
    <xf numFmtId="0" fontId="15" fillId="0" borderId="6" xfId="0" applyFont="1" applyBorder="1" applyAlignment="1" applyProtection="1">
      <alignment horizontal="center" vertical="center" wrapText="1"/>
    </xf>
    <xf numFmtId="0" fontId="3" fillId="0" borderId="3" xfId="0" applyFont="1" applyBorder="1" applyAlignment="1" applyProtection="1">
      <alignment horizontal="center" vertical="center" wrapText="1"/>
    </xf>
    <xf numFmtId="0" fontId="15" fillId="0" borderId="2" xfId="0" applyFont="1" applyBorder="1" applyAlignment="1" applyProtection="1">
      <alignment horizontal="left" vertical="center" wrapText="1"/>
    </xf>
    <xf numFmtId="0" fontId="15" fillId="0" borderId="3" xfId="0" applyFont="1" applyBorder="1" applyAlignment="1" applyProtection="1">
      <alignment horizontal="left" vertical="center" wrapText="1"/>
    </xf>
    <xf numFmtId="0" fontId="3" fillId="0" borderId="1" xfId="0" applyFont="1" applyBorder="1" applyAlignment="1" applyProtection="1">
      <alignment horizontal="center" vertical="center" wrapText="1"/>
    </xf>
    <xf numFmtId="0" fontId="15" fillId="6" borderId="6" xfId="0" applyFont="1" applyFill="1" applyBorder="1" applyAlignment="1" applyProtection="1">
      <alignment horizontal="center" vertical="center" wrapText="1"/>
    </xf>
    <xf numFmtId="0" fontId="15" fillId="0" borderId="6" xfId="0" applyFont="1" applyBorder="1" applyAlignment="1" applyProtection="1">
      <alignment horizontal="left" vertical="center" wrapText="1"/>
    </xf>
    <xf numFmtId="0" fontId="3" fillId="0" borderId="2" xfId="0" applyFont="1" applyBorder="1" applyAlignment="1" applyProtection="1">
      <alignment horizontal="left" vertical="center" wrapText="1"/>
    </xf>
    <xf numFmtId="0" fontId="3" fillId="0" borderId="6" xfId="0" applyFont="1" applyBorder="1" applyAlignment="1" applyProtection="1">
      <alignment horizontal="left" vertical="center" wrapText="1"/>
    </xf>
    <xf numFmtId="0" fontId="3" fillId="0" borderId="3" xfId="0" applyFont="1" applyBorder="1" applyAlignment="1" applyProtection="1">
      <alignment horizontal="left" vertical="center" wrapText="1"/>
    </xf>
    <xf numFmtId="0" fontId="60" fillId="0" borderId="2" xfId="0" applyFont="1" applyBorder="1" applyAlignment="1" applyProtection="1">
      <alignment horizontal="center" vertical="center" wrapText="1"/>
    </xf>
    <xf numFmtId="0" fontId="60" fillId="0" borderId="6" xfId="0" applyFont="1" applyBorder="1" applyAlignment="1" applyProtection="1">
      <alignment horizontal="center" vertical="center" wrapText="1"/>
    </xf>
    <xf numFmtId="0" fontId="60" fillId="0" borderId="3" xfId="0" applyFont="1" applyBorder="1" applyAlignment="1" applyProtection="1">
      <alignment horizontal="center" vertical="center" wrapText="1"/>
    </xf>
    <xf numFmtId="0" fontId="35" fillId="2" borderId="2" xfId="0" applyFont="1" applyFill="1" applyBorder="1" applyAlignment="1" applyProtection="1">
      <alignment horizontal="center" vertical="center" wrapText="1"/>
      <protection locked="0"/>
    </xf>
    <xf numFmtId="0" fontId="35" fillId="2" borderId="5" xfId="0" applyFont="1" applyFill="1" applyBorder="1" applyAlignment="1" applyProtection="1">
      <alignment horizontal="center" vertical="center" wrapText="1"/>
      <protection locked="0"/>
    </xf>
    <xf numFmtId="0" fontId="35" fillId="2" borderId="1" xfId="0" applyFont="1" applyFill="1" applyBorder="1" applyAlignment="1" applyProtection="1">
      <alignment horizontal="center" vertical="center" wrapText="1"/>
      <protection locked="0"/>
    </xf>
    <xf numFmtId="0" fontId="35" fillId="2" borderId="4" xfId="0" applyFont="1" applyFill="1" applyBorder="1" applyAlignment="1" applyProtection="1">
      <alignment horizontal="center" vertical="center" wrapText="1"/>
      <protection locked="0"/>
    </xf>
    <xf numFmtId="0" fontId="35" fillId="2" borderId="3" xfId="0" applyFont="1" applyFill="1" applyBorder="1" applyAlignment="1" applyProtection="1">
      <alignment horizontal="center" vertical="center" wrapText="1"/>
      <protection locked="0"/>
    </xf>
    <xf numFmtId="0" fontId="21" fillId="0" borderId="1" xfId="0" applyFont="1" applyFill="1" applyBorder="1" applyAlignment="1" applyProtection="1">
      <alignment horizontal="left" vertical="center" wrapText="1"/>
    </xf>
    <xf numFmtId="0" fontId="21" fillId="0" borderId="12" xfId="0" applyFont="1" applyBorder="1" applyAlignment="1" applyProtection="1">
      <alignment horizontal="left" vertical="center" wrapText="1"/>
    </xf>
    <xf numFmtId="0" fontId="21" fillId="0" borderId="6" xfId="0" applyFont="1" applyBorder="1" applyAlignment="1" applyProtection="1">
      <alignment horizontal="left" vertical="center" wrapText="1"/>
    </xf>
    <xf numFmtId="0" fontId="21" fillId="0" borderId="3" xfId="0" applyFont="1" applyBorder="1" applyAlignment="1" applyProtection="1">
      <alignment horizontal="left" vertical="center" wrapText="1"/>
    </xf>
    <xf numFmtId="0" fontId="21" fillId="0" borderId="2" xfId="0" applyFont="1" applyBorder="1" applyAlignment="1" applyProtection="1">
      <alignment horizontal="left" vertical="center" wrapText="1"/>
    </xf>
    <xf numFmtId="0" fontId="21" fillId="6" borderId="2" xfId="0" applyFont="1" applyFill="1" applyBorder="1" applyAlignment="1" applyProtection="1">
      <alignment horizontal="center" vertical="center" wrapText="1"/>
    </xf>
    <xf numFmtId="0" fontId="21" fillId="6" borderId="3" xfId="0" applyFont="1" applyFill="1" applyBorder="1" applyAlignment="1" applyProtection="1">
      <alignment horizontal="center" vertical="center" wrapText="1"/>
    </xf>
    <xf numFmtId="0" fontId="21" fillId="6" borderId="2" xfId="0" applyFont="1" applyFill="1" applyBorder="1" applyAlignment="1" applyProtection="1">
      <alignment horizontal="center" vertical="center"/>
      <protection locked="0"/>
    </xf>
    <xf numFmtId="0" fontId="21" fillId="6" borderId="6" xfId="0" applyFont="1" applyFill="1" applyBorder="1" applyAlignment="1" applyProtection="1">
      <alignment horizontal="center" vertical="center"/>
      <protection locked="0"/>
    </xf>
    <xf numFmtId="0" fontId="21" fillId="6" borderId="3" xfId="0" applyFont="1" applyFill="1" applyBorder="1" applyAlignment="1" applyProtection="1">
      <alignment horizontal="center" vertical="center"/>
      <protection locked="0"/>
    </xf>
    <xf numFmtId="44" fontId="21" fillId="6" borderId="2" xfId="5" applyFont="1" applyFill="1" applyBorder="1" applyAlignment="1" applyProtection="1">
      <alignment horizontal="center" vertical="center"/>
      <protection locked="0"/>
    </xf>
    <xf numFmtId="44" fontId="21" fillId="6" borderId="6" xfId="5" applyFont="1" applyFill="1" applyBorder="1" applyAlignment="1" applyProtection="1">
      <alignment horizontal="center" vertical="center"/>
      <protection locked="0"/>
    </xf>
    <xf numFmtId="44" fontId="21" fillId="6" borderId="3" xfId="5" applyFont="1" applyFill="1" applyBorder="1" applyAlignment="1" applyProtection="1">
      <alignment horizontal="center" vertical="center"/>
      <protection locked="0"/>
    </xf>
    <xf numFmtId="0" fontId="36" fillId="0" borderId="2" xfId="0" applyFont="1" applyBorder="1" applyAlignment="1" applyProtection="1">
      <alignment horizontal="center" vertical="center" wrapText="1"/>
    </xf>
    <xf numFmtId="0" fontId="36" fillId="0" borderId="6" xfId="0" applyFont="1" applyBorder="1" applyAlignment="1" applyProtection="1">
      <alignment horizontal="center" vertical="center" wrapText="1"/>
    </xf>
    <xf numFmtId="0" fontId="36" fillId="0" borderId="3" xfId="0" applyFont="1" applyBorder="1" applyAlignment="1" applyProtection="1">
      <alignment horizontal="center" vertical="center" wrapText="1"/>
    </xf>
    <xf numFmtId="0" fontId="36" fillId="0" borderId="1" xfId="0" applyFont="1" applyBorder="1" applyAlignment="1" applyProtection="1">
      <alignment horizontal="center" vertical="center" wrapText="1"/>
    </xf>
    <xf numFmtId="0" fontId="21" fillId="6" borderId="2" xfId="0" applyFont="1" applyFill="1" applyBorder="1" applyAlignment="1" applyProtection="1">
      <alignment horizontal="left" vertical="center"/>
    </xf>
    <xf numFmtId="0" fontId="21" fillId="6" borderId="6" xfId="0" applyFont="1" applyFill="1" applyBorder="1" applyAlignment="1" applyProtection="1">
      <alignment horizontal="left" vertical="center"/>
    </xf>
    <xf numFmtId="0" fontId="21" fillId="6" borderId="3" xfId="0" applyFont="1" applyFill="1" applyBorder="1" applyAlignment="1" applyProtection="1">
      <alignment horizontal="left" vertical="center"/>
    </xf>
    <xf numFmtId="0" fontId="36" fillId="0" borderId="2" xfId="0" applyFont="1" applyFill="1" applyBorder="1" applyAlignment="1" applyProtection="1">
      <alignment horizontal="center" vertical="center" wrapText="1"/>
    </xf>
    <xf numFmtId="0" fontId="36" fillId="0" borderId="6" xfId="0" applyFont="1" applyFill="1" applyBorder="1" applyAlignment="1" applyProtection="1">
      <alignment horizontal="center" vertical="center" wrapText="1"/>
    </xf>
    <xf numFmtId="0" fontId="36" fillId="0" borderId="3" xfId="0" applyFont="1" applyFill="1" applyBorder="1" applyAlignment="1" applyProtection="1">
      <alignment horizontal="center" vertical="center" wrapText="1"/>
    </xf>
    <xf numFmtId="0" fontId="21" fillId="6" borderId="2" xfId="0" applyFont="1" applyFill="1" applyBorder="1" applyAlignment="1" applyProtection="1">
      <alignment horizontal="center" vertical="center"/>
    </xf>
    <xf numFmtId="0" fontId="21" fillId="6" borderId="6" xfId="0" applyFont="1" applyFill="1" applyBorder="1" applyAlignment="1" applyProtection="1">
      <alignment horizontal="center" vertical="center"/>
    </xf>
    <xf numFmtId="0" fontId="21" fillId="6" borderId="3" xfId="0" applyFont="1" applyFill="1" applyBorder="1" applyAlignment="1" applyProtection="1">
      <alignment horizontal="center" vertical="center"/>
    </xf>
    <xf numFmtId="0" fontId="21" fillId="0" borderId="2" xfId="0" applyFont="1" applyFill="1" applyBorder="1" applyAlignment="1" applyProtection="1">
      <alignment horizontal="center" vertical="center" wrapText="1"/>
    </xf>
    <xf numFmtId="0" fontId="21" fillId="0" borderId="6" xfId="0" applyFont="1" applyFill="1" applyBorder="1" applyAlignment="1" applyProtection="1">
      <alignment horizontal="center" vertical="center" wrapText="1"/>
    </xf>
    <xf numFmtId="0" fontId="21" fillId="0" borderId="2" xfId="0" applyFont="1" applyFill="1" applyBorder="1" applyAlignment="1" applyProtection="1">
      <alignment horizontal="center" vertical="center"/>
    </xf>
    <xf numFmtId="0" fontId="21" fillId="0" borderId="6" xfId="0" applyFont="1" applyFill="1" applyBorder="1" applyAlignment="1" applyProtection="1">
      <alignment horizontal="center" vertical="center"/>
    </xf>
    <xf numFmtId="0" fontId="21" fillId="0" borderId="3" xfId="0" applyFont="1" applyFill="1" applyBorder="1" applyAlignment="1" applyProtection="1">
      <alignment horizontal="center" vertical="center"/>
    </xf>
    <xf numFmtId="0" fontId="21" fillId="0" borderId="2" xfId="0" applyFont="1" applyFill="1" applyBorder="1" applyAlignment="1" applyProtection="1">
      <alignment horizontal="center" vertical="center"/>
      <protection locked="0"/>
    </xf>
    <xf numFmtId="0" fontId="21" fillId="0" borderId="6" xfId="0" applyFont="1" applyFill="1" applyBorder="1" applyAlignment="1" applyProtection="1">
      <alignment horizontal="center" vertical="center"/>
      <protection locked="0"/>
    </xf>
    <xf numFmtId="44" fontId="21" fillId="0" borderId="2" xfId="5" applyFont="1" applyFill="1" applyBorder="1" applyAlignment="1" applyProtection="1">
      <alignment horizontal="center" vertical="center"/>
      <protection locked="0"/>
    </xf>
    <xf numFmtId="44" fontId="21" fillId="0" borderId="6" xfId="5" applyFont="1" applyFill="1" applyBorder="1" applyAlignment="1" applyProtection="1">
      <alignment horizontal="center" vertical="center"/>
      <protection locked="0"/>
    </xf>
    <xf numFmtId="0" fontId="21" fillId="0" borderId="2" xfId="0" applyFont="1" applyBorder="1" applyAlignment="1" applyProtection="1">
      <alignment horizontal="center" vertical="center" wrapText="1"/>
    </xf>
    <xf numFmtId="0" fontId="21" fillId="0" borderId="6" xfId="0" applyFont="1" applyBorder="1" applyAlignment="1" applyProtection="1">
      <alignment horizontal="center" vertical="center" wrapText="1"/>
    </xf>
    <xf numFmtId="0" fontId="21" fillId="0" borderId="2" xfId="0" applyFont="1" applyBorder="1" applyAlignment="1" applyProtection="1">
      <alignment horizontal="center" vertical="center"/>
    </xf>
    <xf numFmtId="0" fontId="21" fillId="0" borderId="6" xfId="0" applyFont="1" applyBorder="1" applyAlignment="1" applyProtection="1">
      <alignment horizontal="center" vertical="center"/>
    </xf>
    <xf numFmtId="0" fontId="21" fillId="0" borderId="3" xfId="0" applyFont="1" applyBorder="1" applyAlignment="1" applyProtection="1">
      <alignment horizontal="center" vertical="center"/>
    </xf>
    <xf numFmtId="0" fontId="21" fillId="0" borderId="2" xfId="0" applyFont="1" applyBorder="1" applyAlignment="1" applyProtection="1">
      <alignment horizontal="center" vertical="center"/>
      <protection locked="0"/>
    </xf>
    <xf numFmtId="0" fontId="21" fillId="0" borderId="6" xfId="0" applyFont="1" applyBorder="1" applyAlignment="1" applyProtection="1">
      <alignment horizontal="center" vertical="center"/>
      <protection locked="0"/>
    </xf>
    <xf numFmtId="44" fontId="21" fillId="0" borderId="2" xfId="5" applyFont="1" applyBorder="1" applyAlignment="1" applyProtection="1">
      <alignment horizontal="center" vertical="center"/>
      <protection locked="0"/>
    </xf>
    <xf numFmtId="44" fontId="21" fillId="0" borderId="6" xfId="5" applyFont="1" applyBorder="1" applyAlignment="1" applyProtection="1">
      <alignment horizontal="center" vertical="center"/>
      <protection locked="0"/>
    </xf>
    <xf numFmtId="0" fontId="21" fillId="0" borderId="1" xfId="0" applyFont="1" applyBorder="1" applyAlignment="1" applyProtection="1">
      <alignment horizontal="center" vertical="center" wrapText="1"/>
    </xf>
    <xf numFmtId="0" fontId="21" fillId="0" borderId="1" xfId="0" applyFont="1" applyBorder="1" applyAlignment="1" applyProtection="1">
      <alignment horizontal="center" vertical="center"/>
    </xf>
    <xf numFmtId="0" fontId="4" fillId="0" borderId="2" xfId="0" applyFont="1" applyBorder="1" applyAlignment="1">
      <alignment horizontal="center" vertical="center" wrapText="1"/>
    </xf>
    <xf numFmtId="0" fontId="4" fillId="0" borderId="6" xfId="0" applyFont="1" applyBorder="1" applyAlignment="1">
      <alignment horizontal="center" vertical="center" wrapText="1"/>
    </xf>
    <xf numFmtId="0" fontId="4" fillId="0" borderId="3" xfId="0" applyFont="1" applyBorder="1" applyAlignment="1">
      <alignment horizontal="center" vertical="center" wrapText="1"/>
    </xf>
    <xf numFmtId="0" fontId="4" fillId="6" borderId="1" xfId="0" applyFont="1" applyFill="1" applyBorder="1" applyAlignment="1">
      <alignment horizontal="center" vertical="center" wrapText="1"/>
    </xf>
    <xf numFmtId="0" fontId="75" fillId="0" borderId="1" xfId="0" applyFont="1" applyBorder="1" applyAlignment="1">
      <alignment horizontal="center" vertical="center" wrapText="1"/>
    </xf>
    <xf numFmtId="0" fontId="75" fillId="6"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78" fillId="0" borderId="1" xfId="0" applyFont="1" applyBorder="1" applyAlignment="1">
      <alignment horizontal="center" vertical="center" wrapText="1"/>
    </xf>
    <xf numFmtId="0" fontId="79" fillId="0" borderId="1" xfId="0" applyFont="1" applyBorder="1" applyAlignment="1">
      <alignment horizontal="center" vertical="center" wrapText="1"/>
    </xf>
    <xf numFmtId="0" fontId="78" fillId="6" borderId="1" xfId="0" applyFont="1" applyFill="1" applyBorder="1" applyAlignment="1">
      <alignment horizontal="left" vertical="center" wrapText="1"/>
    </xf>
    <xf numFmtId="0" fontId="79" fillId="6" borderId="1" xfId="0" applyFont="1" applyFill="1" applyBorder="1" applyAlignment="1">
      <alignment horizontal="left" vertical="center" wrapText="1"/>
    </xf>
    <xf numFmtId="0" fontId="4" fillId="0" borderId="1" xfId="0" applyFont="1" applyFill="1" applyBorder="1" applyAlignment="1">
      <alignment horizontal="center" vertical="center" wrapText="1"/>
    </xf>
    <xf numFmtId="0" fontId="78" fillId="0" borderId="1" xfId="0" applyFont="1" applyFill="1" applyBorder="1" applyAlignment="1">
      <alignment horizontal="center" vertical="center" wrapText="1"/>
    </xf>
    <xf numFmtId="0" fontId="4" fillId="0" borderId="2" xfId="0" applyFont="1" applyBorder="1" applyAlignment="1" applyProtection="1">
      <alignment horizontal="left" vertical="center" wrapText="1"/>
    </xf>
    <xf numFmtId="0" fontId="4" fillId="0" borderId="6" xfId="0" applyFont="1" applyBorder="1" applyAlignment="1" applyProtection="1">
      <alignment horizontal="left" vertical="center" wrapText="1"/>
    </xf>
    <xf numFmtId="0" fontId="4" fillId="0" borderId="3" xfId="0" applyFont="1" applyBorder="1" applyAlignment="1" applyProtection="1">
      <alignment horizontal="left" vertic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6" xfId="0" applyFont="1" applyBorder="1" applyAlignment="1">
      <alignment horizontal="left" vertical="center" wrapText="1"/>
    </xf>
    <xf numFmtId="0" fontId="6" fillId="2" borderId="1" xfId="0" applyFont="1" applyFill="1" applyBorder="1" applyAlignment="1">
      <alignment horizontal="center" vertical="center" wrapText="1"/>
    </xf>
    <xf numFmtId="0" fontId="4" fillId="6" borderId="2" xfId="0" applyFont="1" applyFill="1" applyBorder="1" applyAlignment="1" applyProtection="1">
      <alignment horizontal="left" vertical="center" wrapText="1"/>
    </xf>
    <xf numFmtId="0" fontId="4" fillId="6" borderId="3" xfId="0" applyFont="1" applyFill="1" applyBorder="1" applyAlignment="1" applyProtection="1">
      <alignment horizontal="left" vertical="center" wrapText="1"/>
    </xf>
    <xf numFmtId="0" fontId="2" fillId="0" borderId="1" xfId="0" applyFont="1" applyFill="1" applyBorder="1" applyAlignment="1" applyProtection="1">
      <alignment horizontal="center" vertical="center" wrapText="1"/>
    </xf>
    <xf numFmtId="0" fontId="2" fillId="0" borderId="1" xfId="0" applyFont="1" applyFill="1" applyBorder="1" applyAlignment="1" applyProtection="1">
      <alignment vertical="center" wrapText="1"/>
    </xf>
    <xf numFmtId="0" fontId="2" fillId="0" borderId="1" xfId="0" applyFont="1" applyBorder="1" applyAlignment="1" applyProtection="1">
      <alignment horizontal="center" vertical="center" wrapText="1"/>
    </xf>
    <xf numFmtId="0" fontId="2" fillId="0" borderId="1" xfId="0" applyFont="1" applyBorder="1" applyAlignment="1" applyProtection="1">
      <alignment horizontal="center" vertical="center" wrapText="1"/>
      <protection locked="0"/>
    </xf>
    <xf numFmtId="0" fontId="2" fillId="0" borderId="1" xfId="0" applyFont="1" applyBorder="1" applyAlignment="1" applyProtection="1">
      <alignment horizontal="center" vertical="center"/>
      <protection locked="0"/>
    </xf>
    <xf numFmtId="0" fontId="82" fillId="2" borderId="1" xfId="0" applyFont="1" applyFill="1" applyBorder="1" applyAlignment="1" applyProtection="1">
      <alignment horizontal="center" vertical="center" wrapText="1"/>
      <protection locked="0"/>
    </xf>
    <xf numFmtId="0" fontId="20" fillId="0" borderId="2" xfId="0" applyFont="1" applyBorder="1" applyAlignment="1" applyProtection="1">
      <alignment horizontal="center" vertical="center" wrapText="1"/>
    </xf>
    <xf numFmtId="0" fontId="20" fillId="0" borderId="6" xfId="0" applyFont="1" applyBorder="1" applyAlignment="1" applyProtection="1">
      <alignment horizontal="center" vertical="center" wrapText="1"/>
    </xf>
    <xf numFmtId="0" fontId="20" fillId="0" borderId="3" xfId="0" applyFont="1" applyBorder="1" applyAlignment="1" applyProtection="1">
      <alignment horizontal="center" vertical="center" wrapText="1"/>
    </xf>
    <xf numFmtId="0" fontId="36" fillId="6" borderId="1" xfId="0" applyFont="1" applyFill="1" applyBorder="1" applyAlignment="1" applyProtection="1">
      <alignment horizontal="left" vertical="center" wrapText="1"/>
    </xf>
    <xf numFmtId="0" fontId="22" fillId="6" borderId="2" xfId="0" applyFont="1" applyFill="1" applyBorder="1" applyAlignment="1" applyProtection="1">
      <alignment horizontal="left" vertical="center" wrapText="1"/>
    </xf>
    <xf numFmtId="0" fontId="22" fillId="6" borderId="6" xfId="0" applyFont="1" applyFill="1" applyBorder="1" applyAlignment="1" applyProtection="1">
      <alignment horizontal="left" vertical="center" wrapText="1"/>
    </xf>
    <xf numFmtId="0" fontId="22" fillId="6" borderId="3" xfId="0" applyFont="1" applyFill="1" applyBorder="1" applyAlignment="1" applyProtection="1">
      <alignment horizontal="left" vertical="center" wrapText="1"/>
    </xf>
    <xf numFmtId="0" fontId="20" fillId="0" borderId="12" xfId="0" applyFont="1" applyBorder="1" applyAlignment="1" applyProtection="1">
      <alignment horizontal="left" vertical="center" wrapText="1"/>
    </xf>
    <xf numFmtId="0" fontId="20" fillId="0" borderId="6" xfId="0" applyFont="1" applyBorder="1" applyAlignment="1" applyProtection="1">
      <alignment horizontal="left" vertical="center" wrapText="1"/>
    </xf>
    <xf numFmtId="0" fontId="85" fillId="0" borderId="1" xfId="0" applyFont="1" applyBorder="1" applyAlignment="1" applyProtection="1">
      <alignment horizontal="left" vertical="center" wrapText="1"/>
    </xf>
    <xf numFmtId="0" fontId="6" fillId="2" borderId="4" xfId="0" applyFont="1" applyFill="1" applyBorder="1" applyAlignment="1" applyProtection="1">
      <alignment horizontal="center" vertical="center" wrapText="1"/>
      <protection locked="0"/>
    </xf>
    <xf numFmtId="0" fontId="6" fillId="2" borderId="6" xfId="0" applyFont="1" applyFill="1" applyBorder="1" applyAlignment="1" applyProtection="1">
      <alignment horizontal="center" vertical="center" wrapText="1"/>
      <protection locked="0"/>
    </xf>
    <xf numFmtId="164" fontId="21" fillId="6" borderId="2" xfId="1" applyFont="1" applyFill="1" applyBorder="1" applyAlignment="1" applyProtection="1">
      <alignment horizontal="left" vertical="center" wrapText="1"/>
    </xf>
    <xf numFmtId="164" fontId="21" fillId="6" borderId="3" xfId="1" applyFont="1" applyFill="1" applyBorder="1" applyAlignment="1" applyProtection="1">
      <alignment horizontal="left" vertical="center" wrapText="1"/>
    </xf>
    <xf numFmtId="0" fontId="86" fillId="6" borderId="2" xfId="0" applyFont="1" applyFill="1" applyBorder="1" applyAlignment="1" applyProtection="1">
      <alignment horizontal="center" vertical="center" wrapText="1"/>
    </xf>
    <xf numFmtId="0" fontId="86" fillId="6" borderId="3" xfId="0" applyFont="1" applyFill="1" applyBorder="1" applyAlignment="1" applyProtection="1">
      <alignment horizontal="center" vertical="center" wrapText="1"/>
    </xf>
    <xf numFmtId="0" fontId="20" fillId="6" borderId="6" xfId="0" applyFont="1" applyFill="1" applyBorder="1" applyAlignment="1" applyProtection="1">
      <alignment horizontal="left" vertical="center" wrapText="1"/>
    </xf>
    <xf numFmtId="0" fontId="20" fillId="6" borderId="3" xfId="0" applyFont="1" applyFill="1" applyBorder="1" applyAlignment="1" applyProtection="1">
      <alignment horizontal="left" vertical="center" wrapText="1"/>
    </xf>
    <xf numFmtId="0" fontId="85" fillId="0" borderId="3" xfId="0" applyFont="1" applyBorder="1" applyAlignment="1" applyProtection="1">
      <alignment horizontal="left" vertical="center" wrapText="1"/>
    </xf>
    <xf numFmtId="0" fontId="88" fillId="0" borderId="1" xfId="0" applyFont="1" applyBorder="1" applyAlignment="1" applyProtection="1">
      <alignment horizontal="left" vertical="center" wrapText="1"/>
    </xf>
    <xf numFmtId="0" fontId="20" fillId="6" borderId="1" xfId="0" applyFont="1" applyFill="1" applyBorder="1" applyAlignment="1" applyProtection="1">
      <alignment horizontal="left" vertical="center" wrapText="1"/>
    </xf>
    <xf numFmtId="0" fontId="19" fillId="6" borderId="1" xfId="0" applyFont="1" applyFill="1" applyBorder="1" applyAlignment="1" applyProtection="1">
      <alignment horizontal="left" vertical="center" wrapText="1"/>
    </xf>
    <xf numFmtId="0" fontId="20" fillId="0" borderId="3" xfId="0" applyFont="1" applyBorder="1" applyAlignment="1" applyProtection="1">
      <alignment horizontal="left" vertical="center" wrapText="1"/>
    </xf>
    <xf numFmtId="0" fontId="19" fillId="0" borderId="1" xfId="0" applyFont="1" applyBorder="1" applyAlignment="1" applyProtection="1">
      <alignment horizontal="left" vertical="center" wrapText="1"/>
    </xf>
    <xf numFmtId="164" fontId="21" fillId="6" borderId="1" xfId="1" applyFont="1" applyFill="1" applyBorder="1" applyAlignment="1" applyProtection="1">
      <alignment horizontal="left" vertical="center" wrapText="1"/>
    </xf>
    <xf numFmtId="0" fontId="84" fillId="0" borderId="6" xfId="0" applyFont="1" applyBorder="1" applyAlignment="1" applyProtection="1">
      <alignment horizontal="left" vertical="center" wrapText="1"/>
    </xf>
    <xf numFmtId="0" fontId="84" fillId="0" borderId="3" xfId="0" applyFont="1" applyBorder="1" applyAlignment="1" applyProtection="1">
      <alignment horizontal="left" vertical="center" wrapText="1"/>
    </xf>
    <xf numFmtId="0" fontId="90" fillId="0" borderId="1" xfId="0" applyFont="1" applyFill="1" applyBorder="1" applyAlignment="1" applyProtection="1">
      <alignment horizontal="center" vertical="center" wrapText="1"/>
    </xf>
    <xf numFmtId="0" fontId="90" fillId="0" borderId="2" xfId="0" applyFont="1" applyFill="1" applyBorder="1" applyAlignment="1" applyProtection="1">
      <alignment horizontal="center" vertical="center" wrapText="1"/>
    </xf>
    <xf numFmtId="0" fontId="90" fillId="0" borderId="6" xfId="0" applyFont="1" applyFill="1" applyBorder="1" applyAlignment="1" applyProtection="1">
      <alignment horizontal="center" vertical="center" wrapText="1"/>
    </xf>
    <xf numFmtId="0" fontId="90" fillId="0" borderId="3" xfId="0" applyFont="1" applyFill="1" applyBorder="1" applyAlignment="1" applyProtection="1">
      <alignment horizontal="center" vertical="center" wrapText="1"/>
    </xf>
    <xf numFmtId="0" fontId="89" fillId="2" borderId="2" xfId="0" applyFont="1" applyFill="1" applyBorder="1" applyAlignment="1" applyProtection="1">
      <alignment horizontal="center" vertical="center" wrapText="1"/>
      <protection locked="0"/>
    </xf>
    <xf numFmtId="0" fontId="89" fillId="2" borderId="3" xfId="0" applyFont="1" applyFill="1" applyBorder="1" applyAlignment="1" applyProtection="1">
      <alignment horizontal="center" vertical="center" wrapText="1"/>
      <protection locked="0"/>
    </xf>
    <xf numFmtId="0" fontId="20" fillId="0" borderId="14" xfId="0" applyFont="1" applyBorder="1" applyAlignment="1" applyProtection="1">
      <alignment horizontal="left" vertical="center" wrapText="1"/>
    </xf>
    <xf numFmtId="0" fontId="20" fillId="0" borderId="11" xfId="0" applyFont="1" applyBorder="1" applyAlignment="1" applyProtection="1">
      <alignment horizontal="left" vertical="center" wrapText="1"/>
    </xf>
    <xf numFmtId="0" fontId="6" fillId="2" borderId="8"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cellXfs>
  <cellStyles count="8">
    <cellStyle name="Millares" xfId="4" builtinId="3"/>
    <cellStyle name="Moneda" xfId="5" builtinId="4"/>
    <cellStyle name="Moneda 2" xfId="7"/>
    <cellStyle name="Normal" xfId="0" builtinId="0"/>
    <cellStyle name="Normal 2" xfId="1"/>
    <cellStyle name="Normal 3" xfId="2"/>
    <cellStyle name="Porcentaje" xfId="3" builtinId="5"/>
    <cellStyle name="Porcentaje 2" xfId="6"/>
  </cellStyles>
  <dxfs count="0"/>
  <tableStyles count="0" defaultTableStyle="TableStyleMedium2" defaultPivotStyle="PivotStyleMedium9"/>
  <colors>
    <mruColors>
      <color rgb="FFFFFFCC"/>
      <color rgb="FF00AFD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externalLink" Target="externalLinks/externalLink9.xml"/><Relationship Id="rId21" Type="http://schemas.openxmlformats.org/officeDocument/2006/relationships/externalLink" Target="externalLinks/externalLink4.xml"/><Relationship Id="rId42" Type="http://schemas.openxmlformats.org/officeDocument/2006/relationships/externalLink" Target="externalLinks/externalLink25.xml"/><Relationship Id="rId47" Type="http://schemas.openxmlformats.org/officeDocument/2006/relationships/externalLink" Target="externalLinks/externalLink30.xml"/><Relationship Id="rId63" Type="http://schemas.openxmlformats.org/officeDocument/2006/relationships/externalLink" Target="externalLinks/externalLink46.xml"/><Relationship Id="rId68" Type="http://schemas.openxmlformats.org/officeDocument/2006/relationships/externalLink" Target="externalLinks/externalLink51.xml"/><Relationship Id="rId84" Type="http://schemas.openxmlformats.org/officeDocument/2006/relationships/externalLink" Target="externalLinks/externalLink67.xml"/><Relationship Id="rId89" Type="http://schemas.openxmlformats.org/officeDocument/2006/relationships/externalLink" Target="externalLinks/externalLink72.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externalLink" Target="externalLinks/externalLink15.xml"/><Relationship Id="rId37" Type="http://schemas.openxmlformats.org/officeDocument/2006/relationships/externalLink" Target="externalLinks/externalLink20.xml"/><Relationship Id="rId53" Type="http://schemas.openxmlformats.org/officeDocument/2006/relationships/externalLink" Target="externalLinks/externalLink36.xml"/><Relationship Id="rId58" Type="http://schemas.openxmlformats.org/officeDocument/2006/relationships/externalLink" Target="externalLinks/externalLink41.xml"/><Relationship Id="rId74" Type="http://schemas.openxmlformats.org/officeDocument/2006/relationships/externalLink" Target="externalLinks/externalLink57.xml"/><Relationship Id="rId79" Type="http://schemas.openxmlformats.org/officeDocument/2006/relationships/externalLink" Target="externalLinks/externalLink62.xml"/><Relationship Id="rId102" Type="http://schemas.openxmlformats.org/officeDocument/2006/relationships/theme" Target="theme/theme1.xml"/><Relationship Id="rId5" Type="http://schemas.openxmlformats.org/officeDocument/2006/relationships/worksheet" Target="worksheets/sheet5.xml"/><Relationship Id="rId90" Type="http://schemas.openxmlformats.org/officeDocument/2006/relationships/externalLink" Target="externalLinks/externalLink73.xml"/><Relationship Id="rId95" Type="http://schemas.openxmlformats.org/officeDocument/2006/relationships/externalLink" Target="externalLinks/externalLink78.xml"/><Relationship Id="rId22" Type="http://schemas.openxmlformats.org/officeDocument/2006/relationships/externalLink" Target="externalLinks/externalLink5.xml"/><Relationship Id="rId27" Type="http://schemas.openxmlformats.org/officeDocument/2006/relationships/externalLink" Target="externalLinks/externalLink10.xml"/><Relationship Id="rId43" Type="http://schemas.openxmlformats.org/officeDocument/2006/relationships/externalLink" Target="externalLinks/externalLink26.xml"/><Relationship Id="rId48" Type="http://schemas.openxmlformats.org/officeDocument/2006/relationships/externalLink" Target="externalLinks/externalLink31.xml"/><Relationship Id="rId64" Type="http://schemas.openxmlformats.org/officeDocument/2006/relationships/externalLink" Target="externalLinks/externalLink47.xml"/><Relationship Id="rId69" Type="http://schemas.openxmlformats.org/officeDocument/2006/relationships/externalLink" Target="externalLinks/externalLink52.xml"/><Relationship Id="rId80" Type="http://schemas.openxmlformats.org/officeDocument/2006/relationships/externalLink" Target="externalLinks/externalLink63.xml"/><Relationship Id="rId85" Type="http://schemas.openxmlformats.org/officeDocument/2006/relationships/externalLink" Target="externalLinks/externalLink68.xml"/><Relationship Id="rId12" Type="http://schemas.openxmlformats.org/officeDocument/2006/relationships/worksheet" Target="worksheets/sheet12.xml"/><Relationship Id="rId17" Type="http://schemas.openxmlformats.org/officeDocument/2006/relationships/worksheet" Target="worksheets/sheet17.xml"/><Relationship Id="rId33" Type="http://schemas.openxmlformats.org/officeDocument/2006/relationships/externalLink" Target="externalLinks/externalLink16.xml"/><Relationship Id="rId38" Type="http://schemas.openxmlformats.org/officeDocument/2006/relationships/externalLink" Target="externalLinks/externalLink21.xml"/><Relationship Id="rId59" Type="http://schemas.openxmlformats.org/officeDocument/2006/relationships/externalLink" Target="externalLinks/externalLink42.xml"/><Relationship Id="rId103" Type="http://schemas.openxmlformats.org/officeDocument/2006/relationships/styles" Target="styles.xml"/><Relationship Id="rId20" Type="http://schemas.openxmlformats.org/officeDocument/2006/relationships/externalLink" Target="externalLinks/externalLink3.xml"/><Relationship Id="rId41" Type="http://schemas.openxmlformats.org/officeDocument/2006/relationships/externalLink" Target="externalLinks/externalLink24.xml"/><Relationship Id="rId54" Type="http://schemas.openxmlformats.org/officeDocument/2006/relationships/externalLink" Target="externalLinks/externalLink37.xml"/><Relationship Id="rId62" Type="http://schemas.openxmlformats.org/officeDocument/2006/relationships/externalLink" Target="externalLinks/externalLink45.xml"/><Relationship Id="rId70" Type="http://schemas.openxmlformats.org/officeDocument/2006/relationships/externalLink" Target="externalLinks/externalLink53.xml"/><Relationship Id="rId75" Type="http://schemas.openxmlformats.org/officeDocument/2006/relationships/externalLink" Target="externalLinks/externalLink58.xml"/><Relationship Id="rId83" Type="http://schemas.openxmlformats.org/officeDocument/2006/relationships/externalLink" Target="externalLinks/externalLink66.xml"/><Relationship Id="rId88" Type="http://schemas.openxmlformats.org/officeDocument/2006/relationships/externalLink" Target="externalLinks/externalLink71.xml"/><Relationship Id="rId91" Type="http://schemas.openxmlformats.org/officeDocument/2006/relationships/externalLink" Target="externalLinks/externalLink74.xml"/><Relationship Id="rId96" Type="http://schemas.openxmlformats.org/officeDocument/2006/relationships/externalLink" Target="externalLinks/externalLink79.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externalLink" Target="externalLinks/externalLink6.xml"/><Relationship Id="rId28" Type="http://schemas.openxmlformats.org/officeDocument/2006/relationships/externalLink" Target="externalLinks/externalLink11.xml"/><Relationship Id="rId36" Type="http://schemas.openxmlformats.org/officeDocument/2006/relationships/externalLink" Target="externalLinks/externalLink19.xml"/><Relationship Id="rId49" Type="http://schemas.openxmlformats.org/officeDocument/2006/relationships/externalLink" Target="externalLinks/externalLink32.xml"/><Relationship Id="rId57" Type="http://schemas.openxmlformats.org/officeDocument/2006/relationships/externalLink" Target="externalLinks/externalLink40.xml"/><Relationship Id="rId10" Type="http://schemas.openxmlformats.org/officeDocument/2006/relationships/worksheet" Target="worksheets/sheet10.xml"/><Relationship Id="rId31" Type="http://schemas.openxmlformats.org/officeDocument/2006/relationships/externalLink" Target="externalLinks/externalLink14.xml"/><Relationship Id="rId44" Type="http://schemas.openxmlformats.org/officeDocument/2006/relationships/externalLink" Target="externalLinks/externalLink27.xml"/><Relationship Id="rId52" Type="http://schemas.openxmlformats.org/officeDocument/2006/relationships/externalLink" Target="externalLinks/externalLink35.xml"/><Relationship Id="rId60" Type="http://schemas.openxmlformats.org/officeDocument/2006/relationships/externalLink" Target="externalLinks/externalLink43.xml"/><Relationship Id="rId65" Type="http://schemas.openxmlformats.org/officeDocument/2006/relationships/externalLink" Target="externalLinks/externalLink48.xml"/><Relationship Id="rId73" Type="http://schemas.openxmlformats.org/officeDocument/2006/relationships/externalLink" Target="externalLinks/externalLink56.xml"/><Relationship Id="rId78" Type="http://schemas.openxmlformats.org/officeDocument/2006/relationships/externalLink" Target="externalLinks/externalLink61.xml"/><Relationship Id="rId81" Type="http://schemas.openxmlformats.org/officeDocument/2006/relationships/externalLink" Target="externalLinks/externalLink64.xml"/><Relationship Id="rId86" Type="http://schemas.openxmlformats.org/officeDocument/2006/relationships/externalLink" Target="externalLinks/externalLink69.xml"/><Relationship Id="rId94" Type="http://schemas.openxmlformats.org/officeDocument/2006/relationships/externalLink" Target="externalLinks/externalLink77.xml"/><Relationship Id="rId99" Type="http://schemas.openxmlformats.org/officeDocument/2006/relationships/externalLink" Target="externalLinks/externalLink82.xml"/><Relationship Id="rId101" Type="http://schemas.openxmlformats.org/officeDocument/2006/relationships/externalLink" Target="externalLinks/externalLink84.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externalLink" Target="externalLinks/externalLink1.xml"/><Relationship Id="rId39" Type="http://schemas.openxmlformats.org/officeDocument/2006/relationships/externalLink" Target="externalLinks/externalLink22.xml"/><Relationship Id="rId34" Type="http://schemas.openxmlformats.org/officeDocument/2006/relationships/externalLink" Target="externalLinks/externalLink17.xml"/><Relationship Id="rId50" Type="http://schemas.openxmlformats.org/officeDocument/2006/relationships/externalLink" Target="externalLinks/externalLink33.xml"/><Relationship Id="rId55" Type="http://schemas.openxmlformats.org/officeDocument/2006/relationships/externalLink" Target="externalLinks/externalLink38.xml"/><Relationship Id="rId76" Type="http://schemas.openxmlformats.org/officeDocument/2006/relationships/externalLink" Target="externalLinks/externalLink59.xml"/><Relationship Id="rId97" Type="http://schemas.openxmlformats.org/officeDocument/2006/relationships/externalLink" Target="externalLinks/externalLink80.xml"/><Relationship Id="rId104" Type="http://schemas.openxmlformats.org/officeDocument/2006/relationships/sharedStrings" Target="sharedStrings.xml"/><Relationship Id="rId7" Type="http://schemas.openxmlformats.org/officeDocument/2006/relationships/worksheet" Target="worksheets/sheet7.xml"/><Relationship Id="rId71" Type="http://schemas.openxmlformats.org/officeDocument/2006/relationships/externalLink" Target="externalLinks/externalLink54.xml"/><Relationship Id="rId92" Type="http://schemas.openxmlformats.org/officeDocument/2006/relationships/externalLink" Target="externalLinks/externalLink75.xml"/><Relationship Id="rId2" Type="http://schemas.openxmlformats.org/officeDocument/2006/relationships/worksheet" Target="worksheets/sheet2.xml"/><Relationship Id="rId29" Type="http://schemas.openxmlformats.org/officeDocument/2006/relationships/externalLink" Target="externalLinks/externalLink12.xml"/><Relationship Id="rId24" Type="http://schemas.openxmlformats.org/officeDocument/2006/relationships/externalLink" Target="externalLinks/externalLink7.xml"/><Relationship Id="rId40" Type="http://schemas.openxmlformats.org/officeDocument/2006/relationships/externalLink" Target="externalLinks/externalLink23.xml"/><Relationship Id="rId45" Type="http://schemas.openxmlformats.org/officeDocument/2006/relationships/externalLink" Target="externalLinks/externalLink28.xml"/><Relationship Id="rId66" Type="http://schemas.openxmlformats.org/officeDocument/2006/relationships/externalLink" Target="externalLinks/externalLink49.xml"/><Relationship Id="rId87" Type="http://schemas.openxmlformats.org/officeDocument/2006/relationships/externalLink" Target="externalLinks/externalLink70.xml"/><Relationship Id="rId61" Type="http://schemas.openxmlformats.org/officeDocument/2006/relationships/externalLink" Target="externalLinks/externalLink44.xml"/><Relationship Id="rId82" Type="http://schemas.openxmlformats.org/officeDocument/2006/relationships/externalLink" Target="externalLinks/externalLink65.xml"/><Relationship Id="rId19" Type="http://schemas.openxmlformats.org/officeDocument/2006/relationships/externalLink" Target="externalLinks/externalLink2.xml"/><Relationship Id="rId14" Type="http://schemas.openxmlformats.org/officeDocument/2006/relationships/worksheet" Target="worksheets/sheet14.xml"/><Relationship Id="rId30" Type="http://schemas.openxmlformats.org/officeDocument/2006/relationships/externalLink" Target="externalLinks/externalLink13.xml"/><Relationship Id="rId35" Type="http://schemas.openxmlformats.org/officeDocument/2006/relationships/externalLink" Target="externalLinks/externalLink18.xml"/><Relationship Id="rId56" Type="http://schemas.openxmlformats.org/officeDocument/2006/relationships/externalLink" Target="externalLinks/externalLink39.xml"/><Relationship Id="rId77" Type="http://schemas.openxmlformats.org/officeDocument/2006/relationships/externalLink" Target="externalLinks/externalLink60.xml"/><Relationship Id="rId100" Type="http://schemas.openxmlformats.org/officeDocument/2006/relationships/externalLink" Target="externalLinks/externalLink83.xml"/><Relationship Id="rId105"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externalLink" Target="externalLinks/externalLink34.xml"/><Relationship Id="rId72" Type="http://schemas.openxmlformats.org/officeDocument/2006/relationships/externalLink" Target="externalLinks/externalLink55.xml"/><Relationship Id="rId93" Type="http://schemas.openxmlformats.org/officeDocument/2006/relationships/externalLink" Target="externalLinks/externalLink76.xml"/><Relationship Id="rId98" Type="http://schemas.openxmlformats.org/officeDocument/2006/relationships/externalLink" Target="externalLinks/externalLink81.xml"/><Relationship Id="rId3" Type="http://schemas.openxmlformats.org/officeDocument/2006/relationships/worksheet" Target="worksheets/sheet3.xml"/><Relationship Id="rId25" Type="http://schemas.openxmlformats.org/officeDocument/2006/relationships/externalLink" Target="externalLinks/externalLink8.xml"/><Relationship Id="rId46" Type="http://schemas.openxmlformats.org/officeDocument/2006/relationships/externalLink" Target="externalLinks/externalLink29.xml"/><Relationship Id="rId67" Type="http://schemas.openxmlformats.org/officeDocument/2006/relationships/externalLink" Target="externalLinks/externalLink50.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14.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15.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16.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190990</xdr:colOff>
      <xdr:row>0</xdr:row>
      <xdr:rowOff>0</xdr:rowOff>
    </xdr:from>
    <xdr:to>
      <xdr:col>0</xdr:col>
      <xdr:colOff>1981200</xdr:colOff>
      <xdr:row>2</xdr:row>
      <xdr:rowOff>391884</xdr:rowOff>
    </xdr:to>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8857" t="11741" r="18760" b="13758"/>
        <a:stretch/>
      </xdr:blipFill>
      <xdr:spPr>
        <a:xfrm>
          <a:off x="190990" y="0"/>
          <a:ext cx="1790210" cy="1496784"/>
        </a:xfrm>
        <a:prstGeom prst="rect">
          <a:avLst/>
        </a:prstGeom>
      </xdr:spPr>
    </xdr:pic>
    <xdr:clientData/>
  </xdr:twoCellAnchor>
  <xdr:twoCellAnchor>
    <xdr:from>
      <xdr:col>44</xdr:col>
      <xdr:colOff>549275</xdr:colOff>
      <xdr:row>1</xdr:row>
      <xdr:rowOff>47625</xdr:rowOff>
    </xdr:from>
    <xdr:to>
      <xdr:col>45</xdr:col>
      <xdr:colOff>1485900</xdr:colOff>
      <xdr:row>2</xdr:row>
      <xdr:rowOff>381000</xdr:rowOff>
    </xdr:to>
    <xdr:pic>
      <xdr:nvPicPr>
        <xdr:cNvPr id="3" name="Picture 3" descr="logo-ede-20114">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7678975" y="600075"/>
          <a:ext cx="2708275" cy="885825"/>
        </a:xfrm>
        <a:prstGeom prst="rect">
          <a:avLst/>
        </a:prstGeom>
        <a:noFill/>
        <a:ln w="9525">
          <a:noFill/>
          <a:miter lim="800000"/>
          <a:headEnd/>
          <a:tailEnd/>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142875</xdr:colOff>
      <xdr:row>0</xdr:row>
      <xdr:rowOff>0</xdr:rowOff>
    </xdr:from>
    <xdr:to>
      <xdr:col>1</xdr:col>
      <xdr:colOff>2364248</xdr:colOff>
      <xdr:row>4</xdr:row>
      <xdr:rowOff>90920</xdr:rowOff>
    </xdr:to>
    <xdr:pic>
      <xdr:nvPicPr>
        <xdr:cNvPr id="2" name="Imagen 1">
          <a:extLst>
            <a:ext uri="{FF2B5EF4-FFF2-40B4-BE49-F238E27FC236}">
              <a16:creationId xmlns:a16="http://schemas.microsoft.com/office/drawing/2014/main" id="{00000000-0008-0000-0000-000003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3793" t="10666" r="12931" b="10666"/>
        <a:stretch/>
      </xdr:blipFill>
      <xdr:spPr>
        <a:xfrm>
          <a:off x="142875" y="0"/>
          <a:ext cx="2221373" cy="1519670"/>
        </a:xfrm>
        <a:prstGeom prst="rect">
          <a:avLst/>
        </a:prstGeom>
      </xdr:spPr>
    </xdr:pic>
    <xdr:clientData/>
  </xdr:twoCellAnchor>
  <xdr:twoCellAnchor>
    <xdr:from>
      <xdr:col>29</xdr:col>
      <xdr:colOff>587375</xdr:colOff>
      <xdr:row>1</xdr:row>
      <xdr:rowOff>87415</xdr:rowOff>
    </xdr:from>
    <xdr:to>
      <xdr:col>31</xdr:col>
      <xdr:colOff>7097</xdr:colOff>
      <xdr:row>4</xdr:row>
      <xdr:rowOff>43872</xdr:rowOff>
    </xdr:to>
    <xdr:pic>
      <xdr:nvPicPr>
        <xdr:cNvPr id="3" name="Picture 3" descr="logo-ede-20114">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241700" y="420790"/>
          <a:ext cx="3582147" cy="1051832"/>
        </a:xfrm>
        <a:prstGeom prst="rect">
          <a:avLst/>
        </a:prstGeom>
        <a:noFill/>
        <a:ln w="9525">
          <a:noFill/>
          <a:miter lim="800000"/>
          <a:headEnd/>
          <a:tailEnd/>
        </a:ln>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122465</xdr:colOff>
      <xdr:row>0</xdr:row>
      <xdr:rowOff>136074</xdr:rowOff>
    </xdr:from>
    <xdr:to>
      <xdr:col>0</xdr:col>
      <xdr:colOff>1642740</xdr:colOff>
      <xdr:row>3</xdr:row>
      <xdr:rowOff>217714</xdr:rowOff>
    </xdr:to>
    <xdr:pic>
      <xdr:nvPicPr>
        <xdr:cNvPr id="2" name="Imagen 1">
          <a:extLst>
            <a:ext uri="{FF2B5EF4-FFF2-40B4-BE49-F238E27FC236}">
              <a16:creationId xmlns:a16="http://schemas.microsoft.com/office/drawing/2014/main" id="{00000000-0008-0000-0000-000003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3793" t="10666" r="12931" b="10666"/>
        <a:stretch/>
      </xdr:blipFill>
      <xdr:spPr>
        <a:xfrm>
          <a:off x="122465" y="136074"/>
          <a:ext cx="1520275" cy="1167490"/>
        </a:xfrm>
        <a:prstGeom prst="rect">
          <a:avLst/>
        </a:prstGeom>
      </xdr:spPr>
    </xdr:pic>
    <xdr:clientData/>
  </xdr:twoCellAnchor>
  <xdr:twoCellAnchor>
    <xdr:from>
      <xdr:col>44</xdr:col>
      <xdr:colOff>587375</xdr:colOff>
      <xdr:row>1</xdr:row>
      <xdr:rowOff>87415</xdr:rowOff>
    </xdr:from>
    <xdr:to>
      <xdr:col>46</xdr:col>
      <xdr:colOff>7097</xdr:colOff>
      <xdr:row>4</xdr:row>
      <xdr:rowOff>0</xdr:rowOff>
    </xdr:to>
    <xdr:pic>
      <xdr:nvPicPr>
        <xdr:cNvPr id="3" name="Picture 3" descr="logo-ede-20114">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93050" y="449365"/>
          <a:ext cx="2610597" cy="998435"/>
        </a:xfrm>
        <a:prstGeom prst="rect">
          <a:avLst/>
        </a:prstGeom>
        <a:noFill/>
        <a:ln w="9525">
          <a:noFill/>
          <a:miter lim="800000"/>
          <a:headEnd/>
          <a:tailEnd/>
        </a:ln>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95250</xdr:colOff>
      <xdr:row>0</xdr:row>
      <xdr:rowOff>38100</xdr:rowOff>
    </xdr:from>
    <xdr:to>
      <xdr:col>0</xdr:col>
      <xdr:colOff>2292136</xdr:colOff>
      <xdr:row>5</xdr:row>
      <xdr:rowOff>65809</xdr:rowOff>
    </xdr:to>
    <xdr:pic>
      <xdr:nvPicPr>
        <xdr:cNvPr id="2" name="Imagen 1">
          <a:extLst>
            <a:ext uri="{FF2B5EF4-FFF2-40B4-BE49-F238E27FC236}">
              <a16:creationId xmlns:a16="http://schemas.microsoft.com/office/drawing/2014/main" id="{00000000-0008-0000-0000-000003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3793" t="10666" r="12931" b="10666"/>
        <a:stretch/>
      </xdr:blipFill>
      <xdr:spPr>
        <a:xfrm>
          <a:off x="95250" y="38100"/>
          <a:ext cx="2196886" cy="1532659"/>
        </a:xfrm>
        <a:prstGeom prst="rect">
          <a:avLst/>
        </a:prstGeom>
      </xdr:spPr>
    </xdr:pic>
    <xdr:clientData/>
  </xdr:twoCellAnchor>
  <xdr:twoCellAnchor>
    <xdr:from>
      <xdr:col>44</xdr:col>
      <xdr:colOff>304800</xdr:colOff>
      <xdr:row>1</xdr:row>
      <xdr:rowOff>500165</xdr:rowOff>
    </xdr:from>
    <xdr:to>
      <xdr:col>46</xdr:col>
      <xdr:colOff>3921</xdr:colOff>
      <xdr:row>5</xdr:row>
      <xdr:rowOff>95250</xdr:rowOff>
    </xdr:to>
    <xdr:pic>
      <xdr:nvPicPr>
        <xdr:cNvPr id="3" name="Picture 3" descr="logo-ede-20114">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61998225" y="709715"/>
          <a:ext cx="3232896" cy="890485"/>
        </a:xfrm>
        <a:prstGeom prst="rect">
          <a:avLst/>
        </a:prstGeom>
        <a:noFill/>
        <a:ln w="9525">
          <a:noFill/>
          <a:miter lim="800000"/>
          <a:headEnd/>
          <a:tailEnd/>
        </a:ln>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304800</xdr:colOff>
      <xdr:row>0</xdr:row>
      <xdr:rowOff>19051</xdr:rowOff>
    </xdr:from>
    <xdr:to>
      <xdr:col>0</xdr:col>
      <xdr:colOff>2493848</xdr:colOff>
      <xdr:row>3</xdr:row>
      <xdr:rowOff>152400</xdr:rowOff>
    </xdr:to>
    <xdr:pic>
      <xdr:nvPicPr>
        <xdr:cNvPr id="2" name="Imagen 1">
          <a:extLst>
            <a:ext uri="{FF2B5EF4-FFF2-40B4-BE49-F238E27FC236}">
              <a16:creationId xmlns:a16="http://schemas.microsoft.com/office/drawing/2014/main" id="{00000000-0008-0000-0000-000003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3793" t="10666" r="12931" b="10666"/>
        <a:stretch/>
      </xdr:blipFill>
      <xdr:spPr>
        <a:xfrm>
          <a:off x="304800" y="19051"/>
          <a:ext cx="2189048" cy="1352549"/>
        </a:xfrm>
        <a:prstGeom prst="rect">
          <a:avLst/>
        </a:prstGeom>
      </xdr:spPr>
    </xdr:pic>
    <xdr:clientData/>
  </xdr:twoCellAnchor>
  <xdr:twoCellAnchor>
    <xdr:from>
      <xdr:col>44</xdr:col>
      <xdr:colOff>587375</xdr:colOff>
      <xdr:row>1</xdr:row>
      <xdr:rowOff>87415</xdr:rowOff>
    </xdr:from>
    <xdr:to>
      <xdr:col>46</xdr:col>
      <xdr:colOff>7097</xdr:colOff>
      <xdr:row>4</xdr:row>
      <xdr:rowOff>43872</xdr:rowOff>
    </xdr:to>
    <xdr:pic>
      <xdr:nvPicPr>
        <xdr:cNvPr id="3" name="Picture 3" descr="logo-ede-20114">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5718075" y="420790"/>
          <a:ext cx="2839197" cy="1051832"/>
        </a:xfrm>
        <a:prstGeom prst="rect">
          <a:avLst/>
        </a:prstGeom>
        <a:noFill/>
        <a:ln w="9525">
          <a:noFill/>
          <a:miter lim="800000"/>
          <a:headEnd/>
          <a:tailEnd/>
        </a:ln>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xdr:col>
      <xdr:colOff>247650</xdr:colOff>
      <xdr:row>4</xdr:row>
      <xdr:rowOff>103910</xdr:rowOff>
    </xdr:to>
    <xdr:pic>
      <xdr:nvPicPr>
        <xdr:cNvPr id="2" name="Imagen 1">
          <a:extLst>
            <a:ext uri="{FF2B5EF4-FFF2-40B4-BE49-F238E27FC236}">
              <a16:creationId xmlns:a16="http://schemas.microsoft.com/office/drawing/2014/main" id="{00000000-0008-0000-0000-000003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3793" t="10666" r="12931" b="10666"/>
        <a:stretch/>
      </xdr:blipFill>
      <xdr:spPr>
        <a:xfrm>
          <a:off x="0" y="1"/>
          <a:ext cx="2095500" cy="1532659"/>
        </a:xfrm>
        <a:prstGeom prst="rect">
          <a:avLst/>
        </a:prstGeom>
      </xdr:spPr>
    </xdr:pic>
    <xdr:clientData/>
  </xdr:twoCellAnchor>
  <xdr:twoCellAnchor>
    <xdr:from>
      <xdr:col>44</xdr:col>
      <xdr:colOff>587375</xdr:colOff>
      <xdr:row>1</xdr:row>
      <xdr:rowOff>87415</xdr:rowOff>
    </xdr:from>
    <xdr:to>
      <xdr:col>46</xdr:col>
      <xdr:colOff>7097</xdr:colOff>
      <xdr:row>4</xdr:row>
      <xdr:rowOff>43872</xdr:rowOff>
    </xdr:to>
    <xdr:pic>
      <xdr:nvPicPr>
        <xdr:cNvPr id="3" name="Picture 3" descr="logo-ede-20114">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3165375" y="420790"/>
          <a:ext cx="3925047" cy="1051832"/>
        </a:xfrm>
        <a:prstGeom prst="rect">
          <a:avLst/>
        </a:prstGeom>
        <a:noFill/>
        <a:ln w="9525">
          <a:noFill/>
          <a:miter lim="800000"/>
          <a:headEnd/>
          <a:tailEnd/>
        </a:ln>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0</xdr:colOff>
      <xdr:row>0</xdr:row>
      <xdr:rowOff>230910</xdr:rowOff>
    </xdr:from>
    <xdr:to>
      <xdr:col>0</xdr:col>
      <xdr:colOff>1629632</xdr:colOff>
      <xdr:row>3</xdr:row>
      <xdr:rowOff>144318</xdr:rowOff>
    </xdr:to>
    <xdr:pic>
      <xdr:nvPicPr>
        <xdr:cNvPr id="2" name="Imagen 1">
          <a:extLst>
            <a:ext uri="{FF2B5EF4-FFF2-40B4-BE49-F238E27FC236}">
              <a16:creationId xmlns:a16="http://schemas.microsoft.com/office/drawing/2014/main" id="{00000000-0008-0000-0000-000003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3793" t="10666" r="12931" b="10666"/>
        <a:stretch/>
      </xdr:blipFill>
      <xdr:spPr>
        <a:xfrm>
          <a:off x="0" y="230910"/>
          <a:ext cx="1629632" cy="1132608"/>
        </a:xfrm>
        <a:prstGeom prst="rect">
          <a:avLst/>
        </a:prstGeom>
      </xdr:spPr>
    </xdr:pic>
    <xdr:clientData/>
  </xdr:twoCellAnchor>
  <xdr:twoCellAnchor>
    <xdr:from>
      <xdr:col>44</xdr:col>
      <xdr:colOff>587375</xdr:colOff>
      <xdr:row>1</xdr:row>
      <xdr:rowOff>87415</xdr:rowOff>
    </xdr:from>
    <xdr:to>
      <xdr:col>46</xdr:col>
      <xdr:colOff>7097</xdr:colOff>
      <xdr:row>4</xdr:row>
      <xdr:rowOff>43872</xdr:rowOff>
    </xdr:to>
    <xdr:pic>
      <xdr:nvPicPr>
        <xdr:cNvPr id="3" name="Picture 3" descr="logo-ede-20114">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0631725" y="420790"/>
          <a:ext cx="2820147" cy="1051832"/>
        </a:xfrm>
        <a:prstGeom prst="rect">
          <a:avLst/>
        </a:prstGeom>
        <a:noFill/>
        <a:ln w="9525">
          <a:noFill/>
          <a:miter lim="800000"/>
          <a:headEnd/>
          <a:tailEnd/>
        </a:ln>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400050</xdr:colOff>
      <xdr:row>0</xdr:row>
      <xdr:rowOff>0</xdr:rowOff>
    </xdr:from>
    <xdr:to>
      <xdr:col>1</xdr:col>
      <xdr:colOff>368760</xdr:colOff>
      <xdr:row>4</xdr:row>
      <xdr:rowOff>119061</xdr:rowOff>
    </xdr:to>
    <xdr:pic>
      <xdr:nvPicPr>
        <xdr:cNvPr id="2" name="Imagen 1">
          <a:extLst>
            <a:ext uri="{FF2B5EF4-FFF2-40B4-BE49-F238E27FC236}">
              <a16:creationId xmlns:a16="http://schemas.microsoft.com/office/drawing/2014/main" id="{00000000-0008-0000-0000-000003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3793" t="10666" r="12931" b="10666"/>
        <a:stretch/>
      </xdr:blipFill>
      <xdr:spPr>
        <a:xfrm>
          <a:off x="400050" y="0"/>
          <a:ext cx="2216610" cy="1547811"/>
        </a:xfrm>
        <a:prstGeom prst="rect">
          <a:avLst/>
        </a:prstGeom>
      </xdr:spPr>
    </xdr:pic>
    <xdr:clientData/>
  </xdr:twoCellAnchor>
  <xdr:twoCellAnchor>
    <xdr:from>
      <xdr:col>44</xdr:col>
      <xdr:colOff>587375</xdr:colOff>
      <xdr:row>1</xdr:row>
      <xdr:rowOff>87415</xdr:rowOff>
    </xdr:from>
    <xdr:to>
      <xdr:col>46</xdr:col>
      <xdr:colOff>7097</xdr:colOff>
      <xdr:row>4</xdr:row>
      <xdr:rowOff>43872</xdr:rowOff>
    </xdr:to>
    <xdr:pic>
      <xdr:nvPicPr>
        <xdr:cNvPr id="3" name="Picture 3" descr="logo-ede-20114">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9537600" y="420790"/>
          <a:ext cx="2839197" cy="1051832"/>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44</xdr:col>
      <xdr:colOff>587375</xdr:colOff>
      <xdr:row>1</xdr:row>
      <xdr:rowOff>87415</xdr:rowOff>
    </xdr:from>
    <xdr:to>
      <xdr:col>46</xdr:col>
      <xdr:colOff>0</xdr:colOff>
      <xdr:row>4</xdr:row>
      <xdr:rowOff>43872</xdr:rowOff>
    </xdr:to>
    <xdr:pic>
      <xdr:nvPicPr>
        <xdr:cNvPr id="2" name="Picture 3" descr="logo-ede-20114">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43354625" y="420790"/>
          <a:ext cx="2832847" cy="956582"/>
        </a:xfrm>
        <a:prstGeom prst="rect">
          <a:avLst/>
        </a:prstGeom>
        <a:noFill/>
        <a:ln w="9525">
          <a:noFill/>
          <a:miter lim="800000"/>
          <a:headEnd/>
          <a:tailEnd/>
        </a:ln>
      </xdr:spPr>
    </xdr:pic>
    <xdr:clientData/>
  </xdr:twoCellAnchor>
  <xdr:twoCellAnchor editAs="oneCell">
    <xdr:from>
      <xdr:col>0</xdr:col>
      <xdr:colOff>291856</xdr:colOff>
      <xdr:row>0</xdr:row>
      <xdr:rowOff>15876</xdr:rowOff>
    </xdr:from>
    <xdr:to>
      <xdr:col>0</xdr:col>
      <xdr:colOff>1841500</xdr:colOff>
      <xdr:row>4</xdr:row>
      <xdr:rowOff>58392</xdr:rowOff>
    </xdr:to>
    <xdr:pic>
      <xdr:nvPicPr>
        <xdr:cNvPr id="4" name="Imagen 3">
          <a:extLst>
            <a:ext uri="{FF2B5EF4-FFF2-40B4-BE49-F238E27FC236}">
              <a16:creationId xmlns:a16="http://schemas.microsoft.com/office/drawing/2014/main" id="{00000000-0008-0000-0100-000004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18857" t="11741" r="18760" b="13758"/>
        <a:stretch/>
      </xdr:blipFill>
      <xdr:spPr>
        <a:xfrm>
          <a:off x="291856" y="15876"/>
          <a:ext cx="1549644" cy="134426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339725</xdr:colOff>
      <xdr:row>0</xdr:row>
      <xdr:rowOff>0</xdr:rowOff>
    </xdr:from>
    <xdr:to>
      <xdr:col>0</xdr:col>
      <xdr:colOff>2190750</xdr:colOff>
      <xdr:row>3</xdr:row>
      <xdr:rowOff>206376</xdr:rowOff>
    </xdr:to>
    <xdr:pic>
      <xdr:nvPicPr>
        <xdr:cNvPr id="2" name="Imagen 1">
          <a:extLst>
            <a:ext uri="{FF2B5EF4-FFF2-40B4-BE49-F238E27FC236}">
              <a16:creationId xmlns:a16="http://schemas.microsoft.com/office/drawing/2014/main" id="{00000000-0008-0000-0000-000003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3793" t="10666" r="12931" b="10666"/>
        <a:stretch/>
      </xdr:blipFill>
      <xdr:spPr>
        <a:xfrm>
          <a:off x="339725" y="0"/>
          <a:ext cx="1851025" cy="1406526"/>
        </a:xfrm>
        <a:prstGeom prst="rect">
          <a:avLst/>
        </a:prstGeom>
      </xdr:spPr>
    </xdr:pic>
    <xdr:clientData/>
  </xdr:twoCellAnchor>
  <xdr:twoCellAnchor>
    <xdr:from>
      <xdr:col>44</xdr:col>
      <xdr:colOff>1222375</xdr:colOff>
      <xdr:row>0</xdr:row>
      <xdr:rowOff>293790</xdr:rowOff>
    </xdr:from>
    <xdr:to>
      <xdr:col>46</xdr:col>
      <xdr:colOff>7097</xdr:colOff>
      <xdr:row>3</xdr:row>
      <xdr:rowOff>206375</xdr:rowOff>
    </xdr:to>
    <xdr:pic>
      <xdr:nvPicPr>
        <xdr:cNvPr id="3" name="Picture 3" descr="logo-ede-20114">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62658625" y="293790"/>
          <a:ext cx="2813797" cy="1112735"/>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438151</xdr:colOff>
      <xdr:row>0</xdr:row>
      <xdr:rowOff>0</xdr:rowOff>
    </xdr:from>
    <xdr:to>
      <xdr:col>0</xdr:col>
      <xdr:colOff>2381251</xdr:colOff>
      <xdr:row>4</xdr:row>
      <xdr:rowOff>103909</xdr:rowOff>
    </xdr:to>
    <xdr:pic>
      <xdr:nvPicPr>
        <xdr:cNvPr id="2" name="Imagen 1">
          <a:extLst>
            <a:ext uri="{FF2B5EF4-FFF2-40B4-BE49-F238E27FC236}">
              <a16:creationId xmlns:a16="http://schemas.microsoft.com/office/drawing/2014/main" id="{00000000-0008-0000-0000-000003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3793" t="10666" r="12931" b="10666"/>
        <a:stretch/>
      </xdr:blipFill>
      <xdr:spPr>
        <a:xfrm>
          <a:off x="438151" y="0"/>
          <a:ext cx="1943100" cy="1532659"/>
        </a:xfrm>
        <a:prstGeom prst="rect">
          <a:avLst/>
        </a:prstGeom>
      </xdr:spPr>
    </xdr:pic>
    <xdr:clientData/>
  </xdr:twoCellAnchor>
  <xdr:twoCellAnchor>
    <xdr:from>
      <xdr:col>45</xdr:col>
      <xdr:colOff>587375</xdr:colOff>
      <xdr:row>1</xdr:row>
      <xdr:rowOff>87415</xdr:rowOff>
    </xdr:from>
    <xdr:to>
      <xdr:col>47</xdr:col>
      <xdr:colOff>7097</xdr:colOff>
      <xdr:row>4</xdr:row>
      <xdr:rowOff>43872</xdr:rowOff>
    </xdr:to>
    <xdr:pic>
      <xdr:nvPicPr>
        <xdr:cNvPr id="3" name="Picture 3" descr="logo-ede-20114">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73777475" y="420790"/>
          <a:ext cx="4315572" cy="1051832"/>
        </a:xfrm>
        <a:prstGeom prst="rect">
          <a:avLst/>
        </a:prstGeom>
        <a:noFill/>
        <a:ln w="9525">
          <a:noFill/>
          <a:miter lim="800000"/>
          <a:headEnd/>
          <a:tailEnd/>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1828800</xdr:colOff>
      <xdr:row>4</xdr:row>
      <xdr:rowOff>190499</xdr:rowOff>
    </xdr:to>
    <xdr:pic>
      <xdr:nvPicPr>
        <xdr:cNvPr id="2" name="Imagen 1">
          <a:extLst>
            <a:ext uri="{FF2B5EF4-FFF2-40B4-BE49-F238E27FC236}">
              <a16:creationId xmlns:a16="http://schemas.microsoft.com/office/drawing/2014/main" id="{00000000-0008-0000-0000-000003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3793" t="10666" r="12931" b="10666"/>
        <a:stretch/>
      </xdr:blipFill>
      <xdr:spPr>
        <a:xfrm>
          <a:off x="0" y="0"/>
          <a:ext cx="1828800" cy="1485899"/>
        </a:xfrm>
        <a:prstGeom prst="rect">
          <a:avLst/>
        </a:prstGeom>
      </xdr:spPr>
    </xdr:pic>
    <xdr:clientData/>
  </xdr:twoCellAnchor>
  <xdr:twoCellAnchor>
    <xdr:from>
      <xdr:col>44</xdr:col>
      <xdr:colOff>587375</xdr:colOff>
      <xdr:row>1</xdr:row>
      <xdr:rowOff>87415</xdr:rowOff>
    </xdr:from>
    <xdr:to>
      <xdr:col>46</xdr:col>
      <xdr:colOff>7097</xdr:colOff>
      <xdr:row>4</xdr:row>
      <xdr:rowOff>43872</xdr:rowOff>
    </xdr:to>
    <xdr:pic>
      <xdr:nvPicPr>
        <xdr:cNvPr id="3" name="Picture 3" descr="logo-ede-20114">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7270650" y="296965"/>
          <a:ext cx="2839197" cy="1042307"/>
        </a:xfrm>
        <a:prstGeom prst="rect">
          <a:avLst/>
        </a:prstGeom>
        <a:noFill/>
        <a:ln w="9525">
          <a:noFill/>
          <a:miter lim="800000"/>
          <a:headEnd/>
          <a:tailEnd/>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396874</xdr:colOff>
      <xdr:row>0</xdr:row>
      <xdr:rowOff>317501</xdr:rowOff>
    </xdr:from>
    <xdr:to>
      <xdr:col>0</xdr:col>
      <xdr:colOff>2213827</xdr:colOff>
      <xdr:row>3</xdr:row>
      <xdr:rowOff>149225</xdr:rowOff>
    </xdr:to>
    <xdr:pic>
      <xdr:nvPicPr>
        <xdr:cNvPr id="2" name="Imagen 1">
          <a:extLst>
            <a:ext uri="{FF2B5EF4-FFF2-40B4-BE49-F238E27FC236}">
              <a16:creationId xmlns:a16="http://schemas.microsoft.com/office/drawing/2014/main" id="{00000000-0008-0000-0000-000003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3793" t="10666" r="12931" b="10666"/>
        <a:stretch/>
      </xdr:blipFill>
      <xdr:spPr>
        <a:xfrm>
          <a:off x="396874" y="212726"/>
          <a:ext cx="1816953" cy="1022349"/>
        </a:xfrm>
        <a:prstGeom prst="rect">
          <a:avLst/>
        </a:prstGeom>
      </xdr:spPr>
    </xdr:pic>
    <xdr:clientData/>
  </xdr:twoCellAnchor>
  <xdr:twoCellAnchor>
    <xdr:from>
      <xdr:col>44</xdr:col>
      <xdr:colOff>1214571</xdr:colOff>
      <xdr:row>1</xdr:row>
      <xdr:rowOff>373165</xdr:rowOff>
    </xdr:from>
    <xdr:to>
      <xdr:col>45</xdr:col>
      <xdr:colOff>1451722</xdr:colOff>
      <xdr:row>4</xdr:row>
      <xdr:rowOff>111125</xdr:rowOff>
    </xdr:to>
    <xdr:pic>
      <xdr:nvPicPr>
        <xdr:cNvPr id="3" name="Picture 3" descr="logo-ede-20114">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62460321" y="582715"/>
          <a:ext cx="2961301" cy="823810"/>
        </a:xfrm>
        <a:prstGeom prst="rect">
          <a:avLst/>
        </a:prstGeom>
        <a:noFill/>
        <a:ln w="9525">
          <a:noFill/>
          <a:miter lim="800000"/>
          <a:headEnd/>
          <a:tailEnd/>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0</xdr:col>
      <xdr:colOff>2006727</xdr:colOff>
      <xdr:row>5</xdr:row>
      <xdr:rowOff>0</xdr:rowOff>
    </xdr:to>
    <xdr:pic>
      <xdr:nvPicPr>
        <xdr:cNvPr id="2" name="Imagen 1">
          <a:extLst>
            <a:ext uri="{FF2B5EF4-FFF2-40B4-BE49-F238E27FC236}">
              <a16:creationId xmlns:a16="http://schemas.microsoft.com/office/drawing/2014/main" id="{00000000-0008-0000-0000-000003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3793" t="10666" r="12931" b="10666"/>
        <a:stretch/>
      </xdr:blipFill>
      <xdr:spPr>
        <a:xfrm>
          <a:off x="0" y="1"/>
          <a:ext cx="2006727" cy="1638299"/>
        </a:xfrm>
        <a:prstGeom prst="rect">
          <a:avLst/>
        </a:prstGeom>
      </xdr:spPr>
    </xdr:pic>
    <xdr:clientData/>
  </xdr:twoCellAnchor>
  <xdr:twoCellAnchor>
    <xdr:from>
      <xdr:col>44</xdr:col>
      <xdr:colOff>587375</xdr:colOff>
      <xdr:row>1</xdr:row>
      <xdr:rowOff>87415</xdr:rowOff>
    </xdr:from>
    <xdr:to>
      <xdr:col>46</xdr:col>
      <xdr:colOff>7097</xdr:colOff>
      <xdr:row>4</xdr:row>
      <xdr:rowOff>43872</xdr:rowOff>
    </xdr:to>
    <xdr:pic>
      <xdr:nvPicPr>
        <xdr:cNvPr id="3" name="Picture 3" descr="logo-ede-20114">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63385700" y="420790"/>
          <a:ext cx="2448672" cy="1051832"/>
        </a:xfrm>
        <a:prstGeom prst="rect">
          <a:avLst/>
        </a:prstGeom>
        <a:noFill/>
        <a:ln w="9525">
          <a:noFill/>
          <a:miter lim="800000"/>
          <a:headEnd/>
          <a:tailEnd/>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108857</xdr:colOff>
      <xdr:row>0</xdr:row>
      <xdr:rowOff>0</xdr:rowOff>
    </xdr:from>
    <xdr:to>
      <xdr:col>0</xdr:col>
      <xdr:colOff>2345657</xdr:colOff>
      <xdr:row>4</xdr:row>
      <xdr:rowOff>114300</xdr:rowOff>
    </xdr:to>
    <xdr:pic>
      <xdr:nvPicPr>
        <xdr:cNvPr id="2" name="Imagen 1">
          <a:extLst>
            <a:ext uri="{FF2B5EF4-FFF2-40B4-BE49-F238E27FC236}">
              <a16:creationId xmlns:a16="http://schemas.microsoft.com/office/drawing/2014/main" id="{00000000-0008-0000-0000-000003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3793" t="10666" r="12931" b="10666"/>
        <a:stretch/>
      </xdr:blipFill>
      <xdr:spPr>
        <a:xfrm>
          <a:off x="108857" y="0"/>
          <a:ext cx="2236800" cy="1409700"/>
        </a:xfrm>
        <a:prstGeom prst="rect">
          <a:avLst/>
        </a:prstGeom>
      </xdr:spPr>
    </xdr:pic>
    <xdr:clientData/>
  </xdr:twoCellAnchor>
  <xdr:twoCellAnchor>
    <xdr:from>
      <xdr:col>43</xdr:col>
      <xdr:colOff>1581150</xdr:colOff>
      <xdr:row>0</xdr:row>
      <xdr:rowOff>0</xdr:rowOff>
    </xdr:from>
    <xdr:to>
      <xdr:col>46</xdr:col>
      <xdr:colOff>7097</xdr:colOff>
      <xdr:row>4</xdr:row>
      <xdr:rowOff>190500</xdr:rowOff>
    </xdr:to>
    <xdr:pic>
      <xdr:nvPicPr>
        <xdr:cNvPr id="3" name="Picture 3" descr="logo-ede-20114">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9093100" y="0"/>
          <a:ext cx="3750422" cy="1485900"/>
        </a:xfrm>
        <a:prstGeom prst="rect">
          <a:avLst/>
        </a:prstGeom>
        <a:noFill/>
        <a:ln w="9525">
          <a:noFill/>
          <a:miter lim="800000"/>
          <a:headEnd/>
          <a:tailEnd/>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2</xdr:rowOff>
    </xdr:from>
    <xdr:to>
      <xdr:col>0</xdr:col>
      <xdr:colOff>2019299</xdr:colOff>
      <xdr:row>4</xdr:row>
      <xdr:rowOff>128602</xdr:rowOff>
    </xdr:to>
    <xdr:pic>
      <xdr:nvPicPr>
        <xdr:cNvPr id="2" name="Imagen 1">
          <a:extLst>
            <a:ext uri="{FF2B5EF4-FFF2-40B4-BE49-F238E27FC236}">
              <a16:creationId xmlns:a16="http://schemas.microsoft.com/office/drawing/2014/main" id="{00000000-0008-0000-0000-000003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3793" t="10666" r="12931" b="10666"/>
        <a:stretch/>
      </xdr:blipFill>
      <xdr:spPr>
        <a:xfrm>
          <a:off x="0" y="2"/>
          <a:ext cx="2019299" cy="1281125"/>
        </a:xfrm>
        <a:prstGeom prst="rect">
          <a:avLst/>
        </a:prstGeom>
      </xdr:spPr>
    </xdr:pic>
    <xdr:clientData/>
  </xdr:twoCellAnchor>
  <xdr:twoCellAnchor>
    <xdr:from>
      <xdr:col>44</xdr:col>
      <xdr:colOff>587375</xdr:colOff>
      <xdr:row>1</xdr:row>
      <xdr:rowOff>87415</xdr:rowOff>
    </xdr:from>
    <xdr:to>
      <xdr:col>46</xdr:col>
      <xdr:colOff>7097</xdr:colOff>
      <xdr:row>4</xdr:row>
      <xdr:rowOff>43872</xdr:rowOff>
    </xdr:to>
    <xdr:pic>
      <xdr:nvPicPr>
        <xdr:cNvPr id="3" name="Picture 3" descr="logo-ede-20114">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72053450" y="420790"/>
          <a:ext cx="2839197" cy="775607"/>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V:\3-%20GERENCIA%20PLANIFICACION%20Y%20PRESUPUESTOS\PC\PE2019\Planificaci&#243;n%20Operativa%202020\Insumos\Planilla%20Indicador%20Estrat&#233;gico%20de%20Resultados.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DCER/Plan%20Operativo%20Anual%202020%20-%20DCER.xlsx" TargetMode="External"/></Relationships>
</file>

<file path=xl/externalLinks/_rels/externalLink11.xml.rels><?xml version="1.0" encoding="UTF-8" standalone="yes"?>
<Relationships xmlns="http://schemas.openxmlformats.org/package/2006/relationships"><Relationship Id="rId1" Type="http://schemas.microsoft.com/office/2006/relationships/xlExternalLinkPath/xlPathMissing" Target="Planilla%20Plan%20Operativo%20Anual%202020%20-%20DD%20(Listo).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Users\dtaverau\Desktop\Plantilla%20POA%20Sectores\B.%20Planilla%20Plan%20Operativo%20Anual%202020%20-%20DD%20Santiago.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Users\dtaverau\Desktop\Copia%20de%20B.%20Planilla%20Plan%20Operativo%20Anual%202020%20-%20XX.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Users\dtaverau\OneDrive%20-%20Edenorte%20Dominicana,%20S.A\Plantilla%20POA%20Sectores\B.%20Planilla%20Plan%20Operativo%20Anual%202020%20-%20DD%20La%20Vega.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Users\dtaverau\Desktop\Plantilla%20POA%20Sectores\B.%20Planilla%20Plan%20Operativo%20Anual%202020%20-%20DD%20MAO.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C:\Users\dtaverau\AppData\Local\Microsoft\Windows\INetCache\Content.Outlook\GH5DCRHG\B%20%20Planilla%20Plan%20Operativo%20Anual%202020%20-%20DD%20-SSEE.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C:\Users\dtaverau\Desktop\Plantilla%20POA%20Sectores\B.%20Planilla%20Plan%20Operativo%20Anual%202020%20-%20DD%20Pto.%20Pta..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C:\Users\dtaverau\OneDrive%20-%20Edenorte%20Dominicana,%20S.A\Plantilla%20POA%20Sectores\B.%20Planilla%20Plan%20Operativo%20Anual%202020%20-%20DD%20SFM.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C:\Users\dtaverau\AppData\Local\Microsoft\Windows\INetCache\Content.Outlook\GH5DCRHG\B.%20Planilla%20Plan%20Operativo%20Anual%202020%20-%20Gerencia%20T&#233;cnica.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PLANIFICACION%20Y%20PRESUPUESTO%202020\Plan%20Operativo%202020%20-%20DCE%20-%20copia.xlsx"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C:\Users\dtaverau\Desktop\Planificaci&#243;n%202020\B.%20Planilla%20Plan%20Operativo%20Anual%202020%20-%20DD-Ramon.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C:\Users\dtaverau\Desktop\Planificaci&#243;n%202020\B.%20Planilla%20Plan%20Operativo%20Anual%202020%20-%20DD-Felix.xlsx"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DD/Plan%20Operativo%20Anual%202020%20-%20DD.xlsx"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C:\Users\msanchezs\AppData\Local\Microsoft\Windows\Temporary%20Internet%20Files\Content.Outlook\SXKWXW20\POA%202019%20Vol%20%202%20(2).xlsx"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DF/Plan%20Operativo%20Anual%202020%20-%20DF.xlsx" TargetMode="External"/></Relationships>
</file>

<file path=xl/externalLinks/_rels/externalLink25.xml.rels><?xml version="1.0" encoding="UTF-8" standalone="yes"?>
<Relationships xmlns="http://schemas.openxmlformats.org/package/2006/relationships"><Relationship Id="rId1" Type="http://schemas.microsoft.com/office/2006/relationships/xlExternalLinkPath/xlPathMissing" Target="Planilla%20Plan%20Operativo%20Anual%202019%20-%20GC.xlsx"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ENSQBO\Planificacion%20y%20Control%20de%20Gestion%20(500GB)\Users\msanchezs\AppData\Local\Microsoft\Windows\Temporary%20Internet%20Files\Content.Outlook\SXKWXW20\Planilla%20Plan%20Operativo%20Anual%202019%20-%20GT.xlsx"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C:\EDN%2020180526\Informes%20Comerciales\Plan%20Estrategico%20Operativo%20Anual\Plan%20DC%202019\Recibidos%20de%20Gerencias\Servicios\Planilla%20Plan%20Operativo%20Anual%202019%20-%20DC%20-%20%20final.XLSX"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C:\Users\Msanchezs\AppData\Local\Microsoft\Windows\INetCache\Content.Outlook\Q011MLB1\B.%20Planilla%20Plan%20Operativo%20Anual%202020%20-GT%20(00000002).xlsx"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C:\Users\asantanap\AppData\Local\Microsoft\Windows\INetCache\Content.Outlook\CCVBWS3P\Copia%20de%20B.%20Planilla%20Plan%20Operativo%20Anual%202020%20-%20DF%20(002).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ltejadar\AppData\Local\Microsoft\Windows\INetCache\Content.Outlook\CGWG3OJG\B.%20Planilla%20Plan%20Operativo%20Anual%202020%20-%20DC%20v3.xlsx"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C:\Users\ysalcedor\AppData\Local\Microsoft\Windows\INetCache\Content.Outlook\1NZT46X1\Planilla%20Plan%20Operativo%20Anual%202020%20-%20G.Contabilidad.XLSX"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C:\Users\ysalcedor\AppData\Local\Microsoft\Windows\INetCache\Content.Outlook\1NZT46X1\B.%20Planilla%20Plan%20Operativo%20Anual%202020%20-%20DF%20(002).xlsx"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C:\Users\ysalcedor\AppData\Local\Microsoft\Windows\INetCache\Content.Outlook\1NZT46X1\Planilla%20Plan%20Operativo%20Anual%202020%20-%20DF.XLSX"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C:\Users\Msanchezs\AppData\Local\Microsoft\Windows\INetCache\Content.Outlook\Q011MLB1\POA%202020%20CONTABILIDAD%20(00000005).xlsx"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C:\Users\ysalcedor\AppData\Local\Microsoft\Windows\INetCache\Content.Outlook\1NZT46X1\B.%20Planilla%20Plan%20Operativo%20Anual%202020%20-%20DF%20(003).xlsx" TargetMode="External"/></Relationships>
</file>

<file path=xl/externalLinks/_rels/externalLink35.xml.rels><?xml version="1.0" encoding="UTF-8" standalone="yes"?>
<Relationships xmlns="http://schemas.openxmlformats.org/package/2006/relationships"><Relationship Id="rId1" Type="http://schemas.microsoft.com/office/2006/relationships/xlExternalLinkPath/xlPathMissing" Target="B.%20POA%202020%20-%20DGH%20ULTIMA%20VERSION%2015.11.2019.XLSX"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2-Gerencia%20de%20Planificacion%20y%20Presupuesto/3-%20GERENCIA%20PLANIFICACION%20Y%20PRESUPUESTOS/PLANES%20OPERATIVOS%202019%20-%20EDENORTE/Plan%20Operativo%202019%20-%20DGH.xlsx"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DGH/Plan%20Operativo%20Anual%202020%20-%20DGH.XLSX"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ens30700\Grupos\Grupos\Gestion%20Humana\DIRECCION%20DGH\Planificaci&#243;n%202020\R&amp;S%20POA.XLSX"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C:\Users\gsanchezs\Desktop\PLANIFICACI&#211;N%202020-DLOG\POA%20SSGG%2020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rrosariom\Google%20Drive\Trabajos%20de%20Auditor&#237;a%20Edenorte\E&amp;Y%202018\2.%20Planilla%20Plan%20Operativo%20Anual%20LUIS%202020%20-%20DAI.xlsx"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ENSQBO\Planificacion%20y%20Control%20de%20Gestion%20(500GB)\Users\rariasr\AppData\Local\Microsoft\Windows\INetCache\Content.Outlook\9R50TO59\Planilla%20Plan%20Operativo%20Anual%202019%20-%20SSGG-DLOG.xlsx"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C:\Users\gsanchezs\Desktop\PLANIFICACI&#211;N%202020-DLOG\POA%20Almac&#233;n%202020.xlsx" TargetMode="External"/></Relationships>
</file>

<file path=xl/externalLinks/_rels/externalLink42.xml.rels><?xml version="1.0" encoding="UTF-8" standalone="yes"?>
<Relationships xmlns="http://schemas.openxmlformats.org/package/2006/relationships"><Relationship Id="rId1" Type="http://schemas.microsoft.com/office/2006/relationships/xlExternalLinkPath/xlPathMissing" Target="POA%20GGCA%202020.xlsx"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C:\Users\gsanchezs\Desktop\PLANIFICACI&#211;N%202020-DLOG\POA%202020%20Compras.xlsx" TargetMode="External"/></Relationships>
</file>

<file path=xl/externalLinks/_rels/externalLink44.xml.rels><?xml version="1.0" encoding="UTF-8" standalone="yes"?>
<Relationships xmlns="http://schemas.openxmlformats.org/package/2006/relationships"><Relationship Id="rId1" Type="http://schemas.microsoft.com/office/2006/relationships/xlExternalLinkPath/xlPathMissing" Target="POA%202020%20-Gerencia%20de%20Calidad%20y%20Procesos.XLSX"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C:\Users\galmontea\Desktop\Calidad%20y%20Procesos%20(Gladys)\POA\POA%202020\Copia%20de%20Planilla%20Plan%20Operativo%20Anual%202020%20-%20DPCG%20Giovanna.XLSX"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2-Gerencia%20de%20Planificacion%20y%20Presupuesto/3-%20GERENCIA%20PLANIFICACION%20Y%20PRESUPUESTOS/PC/PE2020/Planificaci&#243;n%20Operativa%202020/POAS%202020/POAS%20Definitivos/Planilla%20Plan%20Operativo%20Anual%202020%20-%20DP&amp;CG%20Gladys.XLSX"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ENSQBO\Planificacion%20y%20Control%20de%20Gestion%20(500GB)\3-%20GERENCIA%20PLANIFICACION%20Y%20PRESUPUESTOS\PC\PE2019\POA%202019\POA&#180;s\Desarrollo\10.%20P&amp;CG\POA%202019%20-%20DP&amp;CG.xlsx"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2-Gerencia%20de%20Planificacion%20y%20Presupuesto/3-%20GERENCIA%20PLANIFICACION%20Y%20PRESUPUESTOS/PC/PE2020/Planificaci&#243;n%20Operativa%202020/POAS%202020/POAS%20Definitivos/Planilla%20Plan%20Operativo%20Anual%202020%20-%20DP&amp;CG%20Pier.xlsx"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DP&amp;CG/Planilla%20Plan%20Operativo%20Anual%202020%20-%20DP&amp;CG.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DAI/Plan%20Operativo%20Anual%202020%20-%20DAI.xlsx"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2-Gerencia%20de%20Planificacion%20y%20Presupuesto/3-%20GERENCIA%20PLANIFICACION%20Y%20PRESUPUESTOS/PLANES%20OPERATIVOS%202019%20-%20EDENORTE/Plan%20Operativo%202019%20-%20DPF.XLSX"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DPF/Plan%20Operativo%20Anual%202020%20-%20DPF.XLSX"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file:///C:\Users\lguzmant\Desktop\POA%202020\POA%202019%20-%20DPF%20verison%20final%20dic%202018.xlsx"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file:///C:\Users\drodriguezb\Desktop\planificacion%202019\POA%202019%20Consolidado%20Areas\MA%20y%20SE\Planilla%20Plan%20Operativo%20Anual%202019%20-%20MA.xlsx"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file:///C:\Users\drodriguezb\Desktop\planificacion%202019\POA%202019%20Consolidado%20Areas\Comunicacion..XLSX"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file:///C:\Users\anunezb\Desktop\PERSONALES\PLANIFICACI&#211;N%202019\PLAN%20OPERATIVO%202019\Planilla%20Plan%20Operativo%20Anual%202019%20-%20MA.xlsx"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file:///C:\Users\legabot\Desktop\PROYECTOS%20FINANCIADOS\01.%20COORDINACI&#211;N%20PROYECTOS\05.%20INFORMES\08.%20POA%20DPF\2020\POA%20&#193;REAS\MAS\B.%20Planilla%20Plan%20Operativo%20Anual%202020%20-%20DPF%20%20CALIDAD,%20SST%20y%20MA.xlsx" TargetMode="External"/></Relationships>
</file>

<file path=xl/externalLinks/_rels/externalLink57.xml.rels><?xml version="1.0" encoding="UTF-8" standalone="yes"?>
<Relationships xmlns="http://schemas.openxmlformats.org/package/2006/relationships"><Relationship Id="rId1" Type="http://schemas.microsoft.com/office/2006/relationships/xlExternalLinkPath/xlPathMissing" Target="B.%20Planilla%20Plan%20Operativo%20Anual%202020%20-%20DPF-GIO.xlsx"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file:///C:\Users\adejesusj\Desktop\Gerencia%20Ejecucion%20de%20Proyectos\Planificacion%202016-2017-2018-2019\POA%202019\POA%202019%20GCRP%201ER%20BOR.xlsx"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file:///C:\Users\legabot\Desktop\PROYECTOS%20FINANCIADOS\01.%20COORDINACI&#211;N%20PROYECTOS\05.%20INFORMES\08.%20POA%20DPF\2020\POA%20&#193;REAS\GCRP\B.%20Planilla%20Plan%20Operativo%20Anual%202020%20-%20GCRP%20%202do%20Borrador.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D:\PLANIFICACION%20Y%20PRESUPUESTO%202020\Plan%20Operativo%202020%20-%20DCE-MEDIOS%20Y%20PUBLICIDAD1.xlsx"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file:///C:\Users\legabot\Desktop\PROYECTOS%20FINANCIADOS\01.%20COORDINACI&#211;N%20PROYECTOS\05.%20INFORMES\08.%20POA%20DPF\2020\POA%20&#193;REAS\COMUNICACION\B.%20Planilla%20Plan%20Operativo%20Anual%202020%20-%20Comunicacion.xlsx" TargetMode="External"/></Relationships>
</file>

<file path=xl/externalLinks/_rels/externalLink61.xml.rels><?xml version="1.0" encoding="UTF-8" standalone="yes"?>
<Relationships xmlns="http://schemas.openxmlformats.org/package/2006/relationships"><Relationship Id="rId1" Type="http://schemas.openxmlformats.org/officeDocument/2006/relationships/externalLinkPath" Target="file:///C:\Users\ltejadar\AppData\Local\Microsoft\Windows\INetCache\Content.Outlook\CGWG3OJG\B.%20Planilla%20Plan%20Operativo%20Anual%202020%20-%20DRP.xlsx" TargetMode="External"/></Relationships>
</file>

<file path=xl/externalLinks/_rels/externalLink62.xml.rels><?xml version="1.0" encoding="UTF-8" standalone="yes"?>
<Relationships xmlns="http://schemas.openxmlformats.org/package/2006/relationships"><Relationship Id="rId1" Type="http://schemas.openxmlformats.org/officeDocument/2006/relationships/externalLinkPath" Target="file:///C:\EDN%2020180526\Informes%20Comerciales\Plan%20Estrategico%20Operativo%20Anual\Plan%20DC%202019\Recibidos%20de%20Gerencias\Tecnica\Planilla%20Plan%20Operativo%20Anual%202019%20-%20DC%20NUEVO%20GTC%20Final%20v1.XLSX" TargetMode="External"/></Relationships>
</file>

<file path=xl/externalLinks/_rels/externalLink63.xml.rels><?xml version="1.0" encoding="UTF-8" standalone="yes"?>
<Relationships xmlns="http://schemas.openxmlformats.org/package/2006/relationships"><Relationship Id="rId1" Type="http://schemas.openxmlformats.org/officeDocument/2006/relationships/externalLinkPath" Target="file:///C:\Users\ERRodriguezA\AppData\Local\Microsoft\Windows\INetCache\Content.Outlook\1ATPZIXP\B.%20Planilla%20Plan%20Operativo%20Anual%202020%20-%20GAERP.xlsx" TargetMode="External"/></Relationships>
</file>

<file path=xl/externalLinks/_rels/externalLink64.xml.rels><?xml version="1.0" encoding="UTF-8" standalone="yes"?>
<Relationships xmlns="http://schemas.openxmlformats.org/package/2006/relationships"><Relationship Id="rId1" Type="http://schemas.openxmlformats.org/officeDocument/2006/relationships/externalLinkPath" Target="file:///C:\Users\ERRodriguezA\Desktop\Plan%202020\Grandes%20Suministros\B.%20Planilla%20Plan%20Operativo%20Anual%202020%20-%20GS.XLSX" TargetMode="External"/></Relationships>
</file>

<file path=xl/externalLinks/_rels/externalLink65.xml.rels><?xml version="1.0" encoding="UTF-8" standalone="yes"?>
<Relationships xmlns="http://schemas.openxmlformats.org/package/2006/relationships"><Relationship Id="rId1" Type="http://schemas.openxmlformats.org/officeDocument/2006/relationships/externalLinkPath" Target="file:///\\ENSQBO\Planificacion%20y%20Control%20de%20Gestion%20(500GB)\Users\fahiraldo\Documents\1-Indicadores%20Perdida\09-POA\2019\POA\POA%20GS%202019.xlsx" TargetMode="External"/></Relationships>
</file>

<file path=xl/externalLinks/_rels/externalLink66.xml.rels><?xml version="1.0" encoding="UTF-8" standalone="yes"?>
<Relationships xmlns="http://schemas.openxmlformats.org/package/2006/relationships"><Relationship Id="rId1" Type="http://schemas.openxmlformats.org/officeDocument/2006/relationships/externalLinkPath" Target="DRP/Plan%20Operativo%20Anual%202020%20-%20DRP.xlsx" TargetMode="External"/></Relationships>
</file>

<file path=xl/externalLinks/_rels/externalLink67.xml.rels><?xml version="1.0" encoding="UTF-8" standalone="yes"?>
<Relationships xmlns="http://schemas.openxmlformats.org/package/2006/relationships"><Relationship Id="rId1" Type="http://schemas.openxmlformats.org/officeDocument/2006/relationships/externalLinkPath" Target="DSF/Plan%20Operativo%20Anual%202020%20-%20DSF.xlsx" TargetMode="External"/></Relationships>
</file>

<file path=xl/externalLinks/_rels/externalLink68.xml.rels><?xml version="1.0" encoding="UTF-8" standalone="yes"?>
<Relationships xmlns="http://schemas.openxmlformats.org/package/2006/relationships"><Relationship Id="rId1" Type="http://schemas.openxmlformats.org/officeDocument/2006/relationships/externalLinkPath" Target="file:///C:\Users\ltejadar\AppData\Local\Microsoft\Windows\INetCache\Content.Outlook\CGWG3OJG\Copia%20de%20Planilla%20Plan%20Operativo%20Anual%202020%20-%20DSF%20rev.xlsx" TargetMode="External"/></Relationships>
</file>

<file path=xl/externalLinks/_rels/externalLink69.xml.rels><?xml version="1.0" encoding="UTF-8" standalone="yes"?>
<Relationships xmlns="http://schemas.openxmlformats.org/package/2006/relationships"><Relationship Id="rId1" Type="http://schemas.openxmlformats.org/officeDocument/2006/relationships/externalLinkPath" Target="DSJ/Plan%20Operativo%20Anual%202020%20-%20DSJ.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D:\PLANIFICACION%20Y%20PRESUPUESTO%202020\Plan%20Operativo%202020%20-%20DCE-RRPP.xlsx" TargetMode="External"/></Relationships>
</file>

<file path=xl/externalLinks/_rels/externalLink70.xml.rels><?xml version="1.0" encoding="UTF-8" standalone="yes"?>
<Relationships xmlns="http://schemas.openxmlformats.org/package/2006/relationships"><Relationship Id="rId1" Type="http://schemas.openxmlformats.org/officeDocument/2006/relationships/externalLinkPath" Target="file:///C:\Users\LtejadaR\AppData\Local\Microsoft\Windows\INetCache\Content.Outlook\7T7E8TV7\Copia%20de%201%20Planilla%20Plan%20Operativo%20Anual%202019%20-%20DSJ%20-%20V2.xlsx" TargetMode="External"/></Relationships>
</file>

<file path=xl/externalLinks/_rels/externalLink71.xml.rels><?xml version="1.0" encoding="UTF-8" standalone="yes"?>
<Relationships xmlns="http://schemas.openxmlformats.org/package/2006/relationships"><Relationship Id="rId1" Type="http://schemas.openxmlformats.org/officeDocument/2006/relationships/externalLinkPath" Target="/2-Gerencia%20de%20Planificacion%20y%20Presupuesto/3-%20GERENCIA%20PLANIFICACION%20Y%20PRESUPUESTOS/PLANES%20OPERATIVOS%202019%20-%20EDENORTE/Plan%20Operativo%202019%20-%20DSJ.xlsx" TargetMode="External"/></Relationships>
</file>

<file path=xl/externalLinks/_rels/externalLink72.xml.rels><?xml version="1.0" encoding="UTF-8" standalone="yes"?>
<Relationships xmlns="http://schemas.openxmlformats.org/package/2006/relationships"><Relationship Id="rId1" Type="http://schemas.openxmlformats.org/officeDocument/2006/relationships/externalLinkPath" Target="file:///\\ENSQBO\Planificacion%20y%20Control%20de%20Gestion%20(500GB)\3-%20GERENCIA%20PLANIFICACION%20Y%20PRESUPUESTOS\PC\PE2019\POA%202019\POA&#180;s\Desarrollo\DSJ\Planilla%20Plan%20Operativo%20Anual%202019%20-%20Bethania.xlsx" TargetMode="External"/></Relationships>
</file>

<file path=xl/externalLinks/_rels/externalLink73.xml.rels><?xml version="1.0" encoding="UTF-8" standalone="yes"?>
<Relationships xmlns="http://schemas.openxmlformats.org/package/2006/relationships"><Relationship Id="rId1" Type="http://schemas.openxmlformats.org/officeDocument/2006/relationships/externalLinkPath" Target="file:///\\ENSQBO\Planificacion%20y%20Control%20de%20Gestion%20(500GB)\3-%20GERENCIA%20PLANIFICACION%20Y%20PRESUPUESTOS\PC\PE2019\POA%202019\POA&#180;s\Desarrollo\DSJ\Planilla%20Plan%20Operativo%20Anual%202019%20-%20DSJ-GERENCIA%20DE%20ASUNTOS%20PENALES.xlsx" TargetMode="External"/></Relationships>
</file>

<file path=xl/externalLinks/_rels/externalLink74.xml.rels><?xml version="1.0" encoding="UTF-8" standalone="yes"?>
<Relationships xmlns="http://schemas.openxmlformats.org/package/2006/relationships"><Relationship Id="rId1" Type="http://schemas.openxmlformats.org/officeDocument/2006/relationships/externalLinkPath" Target="file:///\\ENSQBO\Planificacion%20y%20Control%20de%20Gestion%20(500GB)\3-%20GERENCIA%20PLANIFICACION%20Y%20PRESUPUESTOS\PC\PE2019\POA%202019\POA&#180;s\Desarrollo\DSJ\Planilla%20Plan%20Operativo%20Anual%202019%20-%20DSJ-Lidia.xlsx" TargetMode="External"/></Relationships>
</file>

<file path=xl/externalLinks/_rels/externalLink75.xml.rels><?xml version="1.0" encoding="UTF-8" standalone="yes"?>
<Relationships xmlns="http://schemas.openxmlformats.org/package/2006/relationships"><Relationship Id="rId1" Type="http://schemas.openxmlformats.org/officeDocument/2006/relationships/externalLinkPath" Target="file:///C:\Users\dlunad\Documents\B.%20Planilla%20Plan%20Operativo%20Anual%202020%20-%20DTI%20AREA%20POLONIA.xlsx" TargetMode="External"/></Relationships>
</file>

<file path=xl/externalLinks/_rels/externalLink76.xml.rels><?xml version="1.0" encoding="UTF-8" standalone="yes"?>
<Relationships xmlns="http://schemas.openxmlformats.org/package/2006/relationships"><Relationship Id="rId1" Type="http://schemas.openxmlformats.org/officeDocument/2006/relationships/externalLinkPath" Target="file:///C:\Users\dlunad\Documents\Planilla%20Plan%20Operativo%20Anual%202020%20-%20Infraestructura%20TI.xlsx" TargetMode="External"/></Relationships>
</file>

<file path=xl/externalLinks/_rels/externalLink77.xml.rels><?xml version="1.0" encoding="UTF-8" standalone="yes"?>
<Relationships xmlns="http://schemas.openxmlformats.org/package/2006/relationships"><Relationship Id="rId1" Type="http://schemas.openxmlformats.org/officeDocument/2006/relationships/externalLinkPath" Target="file:///C:\Users\dlunad\Documents\01-Plan%20Operativo%20Anual%202020%20-%20Sistemas.xlsx" TargetMode="External"/></Relationships>
</file>

<file path=xl/externalLinks/_rels/externalLink78.xml.rels><?xml version="1.0" encoding="UTF-8" standalone="yes"?>
<Relationships xmlns="http://schemas.openxmlformats.org/package/2006/relationships"><Relationship Id="rId1" Type="http://schemas.openxmlformats.org/officeDocument/2006/relationships/externalLinkPath" Target="file:///\\ENSQBO\Planificacion%20y%20Control%20de%20Gestion%20(500GB)\3-%20GERENCIA%20PLANIFICACION%20Y%20PRESUPUESTOS\PC\PE2019\POA%202019\POA&#180;s\Desarrollo\8.%20DTI\Planilla%20Plan%20Operativo%20Anual%202019%20-%20DTI%20-%20Comunicaciones.xlsx" TargetMode="External"/></Relationships>
</file>

<file path=xl/externalLinks/_rels/externalLink79.xml.rels><?xml version="1.0" encoding="UTF-8" standalone="yes"?>
<Relationships xmlns="http://schemas.openxmlformats.org/package/2006/relationships"><Relationship Id="rId1" Type="http://schemas.microsoft.com/office/2006/relationships/xlExternalLinkPath/xlPathMissing" Target="Copia%20de%20Plan%20Operativo%20Anual%202020%20-%20DTI%20final.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D:\PLANIFICACION%20Y%20PRESUPUESTO%202020\Plan%20Operativo%202020%20-%20DCE-%20RRSS.xlsx" TargetMode="External"/></Relationships>
</file>

<file path=xl/externalLinks/_rels/externalLink80.xml.rels><?xml version="1.0" encoding="UTF-8" standalone="yes"?>
<Relationships xmlns="http://schemas.openxmlformats.org/package/2006/relationships"><Relationship Id="rId1" Type="http://schemas.openxmlformats.org/officeDocument/2006/relationships/externalLinkPath" Target="file:///C:\Users\dlunad\Documents\Seguridad%20TI%20B.%20Planilla%20Plan%20Operativo%20Anual%202020%20-%20DTI.xlsx" TargetMode="External"/></Relationships>
</file>

<file path=xl/externalLinks/_rels/externalLink81.xml.rels><?xml version="1.0" encoding="UTF-8" standalone="yes"?>
<Relationships xmlns="http://schemas.openxmlformats.org/package/2006/relationships"><Relationship Id="rId1" Type="http://schemas.openxmlformats.org/officeDocument/2006/relationships/externalLinkPath" Target="file:///C:\Users\LtejadaR\AppData\Local\Microsoft\Windows\INetCache\Content.Outlook\7T7E8TV7\Copia%20de%20Planilla%20Plan%20Operativo%20Anual%202019%20-%20DTI%20(002).xlsx" TargetMode="External"/></Relationships>
</file>

<file path=xl/externalLinks/_rels/externalLink82.xml.rels><?xml version="1.0" encoding="UTF-8" standalone="yes"?>
<Relationships xmlns="http://schemas.openxmlformats.org/package/2006/relationships"><Relationship Id="rId1" Type="http://schemas.microsoft.com/office/2006/relationships/xlExternalLinkPath/xlPathMissing" Target="SoporteB.%20Planilla%20Plan%20Operativo%20Anual%202020%20-%20DTI.xlsx" TargetMode="External"/></Relationships>
</file>

<file path=xl/externalLinks/_rels/externalLink83.xml.rels><?xml version="1.0" encoding="UTF-8" standalone="yes"?>
<Relationships xmlns="http://schemas.openxmlformats.org/package/2006/relationships"><Relationship Id="rId1" Type="http://schemas.openxmlformats.org/officeDocument/2006/relationships/externalLinkPath" Target="file:///C:\Users\eperezc\Desktop\Plan%20Operativo%202019%20-%20OAI.xlsx" TargetMode="External"/></Relationships>
</file>

<file path=xl/externalLinks/_rels/externalLink84.xml.rels><?xml version="1.0" encoding="UTF-8" standalone="yes"?>
<Relationships xmlns="http://schemas.openxmlformats.org/package/2006/relationships"><Relationship Id="rId1" Type="http://schemas.openxmlformats.org/officeDocument/2006/relationships/externalLinkPath" Target="OAI/Plan%20Operativo%20Anual%202020%20-%20OAI.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D:\PLANIFICACION%20Y%20PRESUPUESTO%202020\Plan%20Operativo%202020%20-%20DCE-%20DESARROLLO%20DE%20MERCAD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A"/>
      <sheetName val="CUADRO CONTROL"/>
      <sheetName val="METAS"/>
      <sheetName val="Responsables"/>
      <sheetName val="ENE"/>
      <sheetName val="FEB"/>
      <sheetName val="MAR"/>
      <sheetName val="1T"/>
      <sheetName val="ABR"/>
      <sheetName val="MAY"/>
      <sheetName val="JUN"/>
      <sheetName val="2T"/>
      <sheetName val="JUL"/>
      <sheetName val="AGO"/>
      <sheetName val="SEP"/>
      <sheetName val="3T"/>
      <sheetName val="OCT"/>
      <sheetName val="NOV"/>
      <sheetName val="DIC"/>
      <sheetName val="4T"/>
      <sheetName val="ACUMULADO"/>
      <sheetName val="Reglas || Tablas  ||  Controles"/>
      <sheetName val="Empleados"/>
    </sheetNames>
    <sheetDataSet>
      <sheetData sheetId="0"/>
      <sheetData sheetId="1"/>
      <sheetData sheetId="2">
        <row r="8">
          <cell r="D8">
            <v>0</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ow r="5">
          <cell r="E5" t="str">
            <v>I</v>
          </cell>
          <cell r="J5" t="str">
            <v>Si</v>
          </cell>
        </row>
        <row r="6">
          <cell r="E6" t="str">
            <v>S</v>
          </cell>
          <cell r="J6" t="str">
            <v>Si</v>
          </cell>
        </row>
        <row r="7">
          <cell r="J7" t="str">
            <v>Si</v>
          </cell>
        </row>
        <row r="9">
          <cell r="C9">
            <v>0.1</v>
          </cell>
          <cell r="J9" t="str">
            <v>Si</v>
          </cell>
        </row>
        <row r="10">
          <cell r="J10" t="str">
            <v>Si</v>
          </cell>
        </row>
        <row r="11">
          <cell r="J11" t="str">
            <v>Si</v>
          </cell>
        </row>
        <row r="12">
          <cell r="C12">
            <v>0.05</v>
          </cell>
          <cell r="E12" t="str">
            <v>A</v>
          </cell>
        </row>
        <row r="13">
          <cell r="C13">
            <v>0.5</v>
          </cell>
          <cell r="E13" t="str">
            <v>P</v>
          </cell>
        </row>
        <row r="14">
          <cell r="J14" t="str">
            <v>Si</v>
          </cell>
        </row>
        <row r="15">
          <cell r="J15" t="str">
            <v>Si</v>
          </cell>
        </row>
        <row r="16">
          <cell r="J16" t="str">
            <v>Si</v>
          </cell>
        </row>
        <row r="17">
          <cell r="J17" t="str">
            <v>Si</v>
          </cell>
        </row>
        <row r="18">
          <cell r="J18" t="str">
            <v>Si</v>
          </cell>
        </row>
        <row r="19">
          <cell r="J19" t="str">
            <v>Si</v>
          </cell>
        </row>
        <row r="20">
          <cell r="E20" t="str">
            <v>A</v>
          </cell>
          <cell r="J20" t="str">
            <v>Si</v>
          </cell>
        </row>
        <row r="21">
          <cell r="E21" t="str">
            <v>M</v>
          </cell>
        </row>
        <row r="22">
          <cell r="E22" t="str">
            <v>T</v>
          </cell>
        </row>
        <row r="23">
          <cell r="E23" t="str">
            <v>S</v>
          </cell>
        </row>
        <row r="26">
          <cell r="E26" t="str">
            <v>$</v>
          </cell>
        </row>
        <row r="27">
          <cell r="E27" t="str">
            <v>%</v>
          </cell>
        </row>
        <row r="28">
          <cell r="E28" t="str">
            <v>,</v>
          </cell>
        </row>
      </sheetData>
      <sheetData sheetId="22"/>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A 2020"/>
      <sheetName val="Hoja1"/>
    </sheetNames>
    <sheetDataSet>
      <sheetData sheetId="0"/>
      <sheetData sheetId="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A 2020"/>
      <sheetName val="Hoja1"/>
    </sheetNames>
    <sheetDataSet>
      <sheetData sheetId="0"/>
      <sheetData sheetId="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A 2020"/>
      <sheetName val="Hoja1"/>
    </sheetNames>
    <sheetDataSet>
      <sheetData sheetId="0"/>
      <sheetData sheetId="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A 2020"/>
      <sheetName val="Hoja1"/>
    </sheetNames>
    <sheetDataSet>
      <sheetData sheetId="0"/>
      <sheetData sheetId="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A 2020"/>
      <sheetName val="Hoja1"/>
    </sheetNames>
    <sheetDataSet>
      <sheetData sheetId="0"/>
      <sheetData sheetId="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A 2020"/>
      <sheetName val="Hoja1"/>
    </sheetNames>
    <sheetDataSet>
      <sheetData sheetId="0"/>
      <sheetData sheetId="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A 2020"/>
      <sheetName val="Hoja1"/>
    </sheetNames>
    <sheetDataSet>
      <sheetData sheetId="0"/>
      <sheetData sheetId="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A 2020"/>
      <sheetName val="Hoja1"/>
    </sheetNames>
    <sheetDataSet>
      <sheetData sheetId="0"/>
      <sheetData sheetId="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A 2020"/>
      <sheetName val="Hoja1"/>
    </sheetNames>
    <sheetDataSet>
      <sheetData sheetId="0"/>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2020 POA DCE"/>
      <sheetName val="Hoja2"/>
      <sheetName val="POA 2019 - DCE"/>
      <sheetName val="POA 2019 - GMercadeo"/>
      <sheetName val="POA 2019 - GRelaciones Públicas"/>
    </sheetNames>
    <sheetDataSet>
      <sheetData sheetId="0"/>
      <sheetData sheetId="1"/>
      <sheetData sheetId="2"/>
      <sheetData sheetId="3"/>
      <sheetData sheetId="4"/>
      <sheetData sheetId="5"/>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A 2020"/>
      <sheetName val="Hoja2"/>
      <sheetName val="Hoja1"/>
    </sheetNames>
    <sheetDataSet>
      <sheetData sheetId="0"/>
      <sheetData sheetId="1"/>
      <sheetData sheetId="2"/>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A 2020"/>
      <sheetName val="Hoja2"/>
      <sheetName val="Hoja1"/>
    </sheetNames>
    <sheetDataSet>
      <sheetData sheetId="0"/>
      <sheetData sheetId="1"/>
      <sheetData sheetId="2"/>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A 2020"/>
      <sheetName val="Hoja1"/>
    </sheetNames>
    <sheetDataSet>
      <sheetData sheetId="0"/>
      <sheetData sheetId="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A 2019"/>
      <sheetName val="Hoja1"/>
    </sheetNames>
    <sheetDataSet>
      <sheetData sheetId="0"/>
      <sheetData sheetId="1"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A DF - 2020"/>
      <sheetName val="Hoja1"/>
    </sheetNames>
    <sheetDataSet>
      <sheetData sheetId="0"/>
      <sheetData sheetId="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A 2019"/>
      <sheetName val="Hoja1"/>
    </sheetNames>
    <sheetDataSet>
      <sheetData sheetId="0"/>
      <sheetData sheetId="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A 2019"/>
      <sheetName val="Hoja1"/>
    </sheetNames>
    <sheetDataSet>
      <sheetData sheetId="0"/>
      <sheetData sheetId="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A 2020"/>
      <sheetName val="Hoja1"/>
    </sheetNames>
    <sheetDataSet>
      <sheetData sheetId="0"/>
      <sheetData sheetId="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A 2020"/>
      <sheetName val="Hoja2"/>
      <sheetName val="Hoja1"/>
    </sheetNames>
    <sheetDataSet>
      <sheetData sheetId="0"/>
      <sheetData sheetId="1"/>
      <sheetData sheetId="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A 2020 DC"/>
      <sheetName val="POA 2020 Sectores"/>
      <sheetName val="Hoja1"/>
    </sheetNames>
    <sheetDataSet>
      <sheetData sheetId="0" refreshError="1"/>
      <sheetData sheetId="1" refreshError="1"/>
      <sheetData sheetId="2"/>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A 2020"/>
      <sheetName val="Hoja1"/>
    </sheetNames>
    <sheetDataSet>
      <sheetData sheetId="0"/>
      <sheetData sheetId="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A 2020"/>
      <sheetName val="Hoja4"/>
      <sheetName val="Hoja3"/>
      <sheetName val="Hoja2"/>
      <sheetName val="Hoja1"/>
    </sheetNames>
    <sheetDataSet>
      <sheetData sheetId="0"/>
      <sheetData sheetId="1"/>
      <sheetData sheetId="2"/>
      <sheetData sheetId="3"/>
      <sheetData sheetId="4"/>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A 2020"/>
      <sheetName val="Hoja1"/>
    </sheetNames>
    <sheetDataSet>
      <sheetData sheetId="0"/>
      <sheetData sheetId="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A 2020"/>
      <sheetName val="Hoja1"/>
    </sheetNames>
    <sheetDataSet>
      <sheetData sheetId="0"/>
      <sheetData sheetId="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A 2020"/>
      <sheetName val="Hoja4"/>
      <sheetName val="Hoja3"/>
      <sheetName val="Hoja2"/>
      <sheetName val="Hoja1"/>
    </sheetNames>
    <sheetDataSet>
      <sheetData sheetId="0"/>
      <sheetData sheetId="1"/>
      <sheetData sheetId="2"/>
      <sheetData sheetId="3"/>
      <sheetData sheetId="4"/>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A 2019 - DGH"/>
      <sheetName val="Hoja1"/>
    </sheetNames>
    <sheetDataSet>
      <sheetData sheetId="0"/>
      <sheetData sheetId="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A 2020"/>
      <sheetName val="Hoja1"/>
    </sheetNames>
    <sheetDataSet>
      <sheetData sheetId="0"/>
      <sheetData sheetId="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A 2020"/>
      <sheetName val="Hoja2"/>
      <sheetName val="Hoja3"/>
      <sheetName val="Hoja1"/>
    </sheetNames>
    <sheetDataSet>
      <sheetData sheetId="0"/>
      <sheetData sheetId="1"/>
      <sheetData sheetId="2"/>
      <sheetData sheetId="3"/>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A 2020"/>
      <sheetName val="Hoja2"/>
      <sheetName val="Hoja1"/>
    </sheetNames>
    <sheetDataSet>
      <sheetData sheetId="0"/>
      <sheetData sheetId="1"/>
      <sheetData sheetId="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A 2019 Formato"/>
      <sheetName val="POA 2019 (SSGG)"/>
      <sheetName val="Hoja1"/>
    </sheetNames>
    <sheetDataSet>
      <sheetData sheetId="0"/>
      <sheetData sheetId="1"/>
      <sheetData sheetId="2"/>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A 2020"/>
      <sheetName val="Hoja2"/>
      <sheetName val="Hoja1"/>
    </sheetNames>
    <sheetDataSet>
      <sheetData sheetId="0" refreshError="1"/>
      <sheetData sheetId="1" refreshError="1"/>
      <sheetData sheetId="2"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POA 2020"/>
      <sheetName val="Hoja2"/>
    </sheetNames>
    <sheetDataSet>
      <sheetData sheetId="0"/>
      <sheetData sheetId="1"/>
      <sheetData sheetId="2"/>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efreshError="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efreshError="1"/>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POA 2020"/>
      <sheetName val="POA 2020 (2)"/>
      <sheetName val="Hoja3"/>
      <sheetName val="Hoja2"/>
    </sheetNames>
    <sheetDataSet>
      <sheetData sheetId="0"/>
      <sheetData sheetId="1"/>
      <sheetData sheetId="2"/>
      <sheetData sheetId="3"/>
      <sheetData sheetId="4"/>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efreshError="1"/>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efreshError="1"/>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efreshError="1"/>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A 2020"/>
      <sheetName val="Hoja1"/>
    </sheetNames>
    <sheetDataSet>
      <sheetData sheetId="0"/>
      <sheetData sheetId="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A DAI - 2020"/>
      <sheetName val="Hoja1"/>
    </sheetNames>
    <sheetDataSet>
      <sheetData sheetId="0"/>
      <sheetData sheetId="1"/>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A 2019 - DPF"/>
      <sheetName val="Hoja1"/>
    </sheetNames>
    <sheetDataSet>
      <sheetData sheetId="0"/>
      <sheetData sheetId="1"/>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A 2020"/>
      <sheetName val="Hoja1"/>
    </sheetNames>
    <sheetDataSet>
      <sheetData sheetId="0"/>
      <sheetData sheetId="1"/>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efreshError="1"/>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efreshError="1"/>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efreshError="1"/>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A 2019"/>
      <sheetName val="Hoja1"/>
    </sheetNames>
    <sheetDataSet>
      <sheetData sheetId="0"/>
      <sheetData sheetId="1"/>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A 2020"/>
      <sheetName val="Hoja2"/>
      <sheetName val="Hoja1"/>
    </sheetNames>
    <sheetDataSet>
      <sheetData sheetId="0"/>
      <sheetData sheetId="1"/>
      <sheetData sheetId="2"/>
    </sheetDataSet>
  </externalBook>
</externalLink>
</file>

<file path=xl/externalLinks/externalLink5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efreshError="1"/>
    </sheetDataSet>
  </externalBook>
</externalLink>
</file>

<file path=xl/externalLinks/externalLink5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A 2019"/>
      <sheetName val="Hoja1"/>
    </sheetNames>
    <sheetDataSet>
      <sheetData sheetId="0"/>
      <sheetData sheetId="1"/>
    </sheetDataSet>
  </externalBook>
</externalLink>
</file>

<file path=xl/externalLinks/externalLink5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A 2020"/>
      <sheetName val="Hoja2"/>
      <sheetName val="Hoja1"/>
    </sheetNames>
    <sheetDataSet>
      <sheetData sheetId="0"/>
      <sheetData sheetId="1"/>
      <sheetData sheetId="2"/>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2020 POA DCE"/>
    </sheetNames>
    <sheetDataSet>
      <sheetData sheetId="0"/>
      <sheetData sheetId="1"/>
    </sheetDataSet>
  </externalBook>
</externalLink>
</file>

<file path=xl/externalLinks/externalLink6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A 2020"/>
      <sheetName val="Hoja2"/>
      <sheetName val="Hoja1"/>
    </sheetNames>
    <sheetDataSet>
      <sheetData sheetId="0"/>
      <sheetData sheetId="1"/>
      <sheetData sheetId="2"/>
    </sheetDataSet>
  </externalBook>
</externalLink>
</file>

<file path=xl/externalLinks/externalLink6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A 2020"/>
      <sheetName val="Hoja2"/>
      <sheetName val="Hoja1"/>
    </sheetNames>
    <sheetDataSet>
      <sheetData sheetId="0"/>
      <sheetData sheetId="1"/>
      <sheetData sheetId="2"/>
    </sheetDataSet>
  </externalBook>
</externalLink>
</file>

<file path=xl/externalLinks/externalLink6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POA 2019"/>
    </sheetNames>
    <sheetDataSet>
      <sheetData sheetId="0"/>
      <sheetData sheetId="1"/>
    </sheetDataSet>
  </externalBook>
</externalLink>
</file>

<file path=xl/externalLinks/externalLink6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POA 2020"/>
      <sheetName val="Hoja2"/>
    </sheetNames>
    <sheetDataSet>
      <sheetData sheetId="0" refreshError="1"/>
      <sheetData sheetId="1" refreshError="1"/>
      <sheetData sheetId="2" refreshError="1"/>
    </sheetDataSet>
  </externalBook>
</externalLink>
</file>

<file path=xl/externalLinks/externalLink6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POA 2020"/>
      <sheetName val="Hoja2"/>
    </sheetNames>
    <sheetDataSet>
      <sheetData sheetId="0" refreshError="1"/>
      <sheetData sheetId="1"/>
      <sheetData sheetId="2"/>
    </sheetDataSet>
  </externalBook>
</externalLink>
</file>

<file path=xl/externalLinks/externalLink6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A 2019"/>
      <sheetName val="Hoja1"/>
    </sheetNames>
    <sheetDataSet>
      <sheetData sheetId="0"/>
      <sheetData sheetId="1"/>
    </sheetDataSet>
  </externalBook>
</externalLink>
</file>

<file path=xl/externalLinks/externalLink6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A 2020"/>
      <sheetName val="Hoja1"/>
    </sheetNames>
    <sheetDataSet>
      <sheetData sheetId="0"/>
      <sheetData sheetId="1"/>
    </sheetDataSet>
  </externalBook>
</externalLink>
</file>

<file path=xl/externalLinks/externalLink6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A DSF 2020"/>
      <sheetName val="Hoja1"/>
    </sheetNames>
    <sheetDataSet>
      <sheetData sheetId="0"/>
      <sheetData sheetId="1"/>
    </sheetDataSet>
  </externalBook>
</externalLink>
</file>

<file path=xl/externalLinks/externalLink6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 DSF"/>
      <sheetName val="POA DSF 2020"/>
      <sheetName val="Hoja1"/>
    </sheetNames>
    <sheetDataSet>
      <sheetData sheetId="0"/>
      <sheetData sheetId="1"/>
      <sheetData sheetId="2"/>
    </sheetDataSet>
  </externalBook>
</externalLink>
</file>

<file path=xl/externalLinks/externalLink6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A 2020"/>
      <sheetName val="Hoja1"/>
    </sheetNames>
    <sheetDataSet>
      <sheetData sheetId="0"/>
      <sheetData sheetId="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2020 POA DCE"/>
    </sheetNames>
    <sheetDataSet>
      <sheetData sheetId="0"/>
      <sheetData sheetId="1"/>
    </sheetDataSet>
  </externalBook>
</externalLink>
</file>

<file path=xl/externalLinks/externalLink7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efreshError="1"/>
    </sheetDataSet>
  </externalBook>
</externalLink>
</file>

<file path=xl/externalLinks/externalLink7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A 2019 - DSJ"/>
      <sheetName val="Hoja1"/>
    </sheetNames>
    <sheetDataSet>
      <sheetData sheetId="0"/>
      <sheetData sheetId="1"/>
    </sheetDataSet>
  </externalBook>
</externalLink>
</file>

<file path=xl/externalLinks/externalLink7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A 2019"/>
      <sheetName val="Hoja2"/>
      <sheetName val="Hoja1"/>
    </sheetNames>
    <sheetDataSet>
      <sheetData sheetId="0"/>
      <sheetData sheetId="1"/>
      <sheetData sheetId="2"/>
    </sheetDataSet>
  </externalBook>
</externalLink>
</file>

<file path=xl/externalLinks/externalLink7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A 2019"/>
      <sheetName val="Hoja2"/>
      <sheetName val="Hoja1"/>
    </sheetNames>
    <sheetDataSet>
      <sheetData sheetId="0"/>
      <sheetData sheetId="1"/>
      <sheetData sheetId="2"/>
    </sheetDataSet>
  </externalBook>
</externalLink>
</file>

<file path=xl/externalLinks/externalLink7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A 2019"/>
      <sheetName val="Hoja1"/>
    </sheetNames>
    <sheetDataSet>
      <sheetData sheetId="0"/>
      <sheetData sheetId="1"/>
    </sheetDataSet>
  </externalBook>
</externalLink>
</file>

<file path=xl/externalLinks/externalLink7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POA 2020"/>
      <sheetName val="Hoja2"/>
    </sheetNames>
    <sheetDataSet>
      <sheetData sheetId="0"/>
      <sheetData sheetId="1"/>
      <sheetData sheetId="2"/>
    </sheetDataSet>
  </externalBook>
</externalLink>
</file>

<file path=xl/externalLinks/externalLink7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POA 2020"/>
      <sheetName val="Hoja2"/>
    </sheetNames>
    <sheetDataSet>
      <sheetData sheetId="0"/>
      <sheetData sheetId="1"/>
      <sheetData sheetId="2"/>
    </sheetDataSet>
  </externalBook>
</externalLink>
</file>

<file path=xl/externalLinks/externalLink7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A 2020"/>
      <sheetName val="Listas"/>
      <sheetName val="Hoja1"/>
    </sheetNames>
    <sheetDataSet>
      <sheetData sheetId="0"/>
      <sheetData sheetId="1"/>
      <sheetData sheetId="2"/>
    </sheetDataSet>
  </externalBook>
</externalLink>
</file>

<file path=xl/externalLinks/externalLink7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A 2019"/>
      <sheetName val="Hoja1"/>
    </sheetNames>
    <sheetDataSet>
      <sheetData sheetId="0"/>
      <sheetData sheetId="1"/>
    </sheetDataSet>
  </externalBook>
</externalLink>
</file>

<file path=xl/externalLinks/externalLink7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2020 POA DCE"/>
    </sheetNames>
    <sheetDataSet>
      <sheetData sheetId="0"/>
      <sheetData sheetId="1"/>
    </sheetDataSet>
  </externalBook>
</externalLink>
</file>

<file path=xl/externalLinks/externalLink8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POA 2020"/>
      <sheetName val="Hoja2"/>
    </sheetNames>
    <sheetDataSet>
      <sheetData sheetId="0"/>
      <sheetData sheetId="1"/>
      <sheetData sheetId="2"/>
    </sheetDataSet>
  </externalBook>
</externalLink>
</file>

<file path=xl/externalLinks/externalLink8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A 2019"/>
      <sheetName val="Hoja1"/>
    </sheetNames>
    <sheetDataSet>
      <sheetData sheetId="0"/>
      <sheetData sheetId="1"/>
    </sheetDataSet>
  </externalBook>
</externalLink>
</file>

<file path=xl/externalLinks/externalLink8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efreshError="1"/>
    </sheetDataSet>
  </externalBook>
</externalLink>
</file>

<file path=xl/externalLinks/externalLink8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A 2019 - OAI"/>
      <sheetName val="Hoja1"/>
    </sheetNames>
    <sheetDataSet>
      <sheetData sheetId="0"/>
      <sheetData sheetId="1"/>
    </sheetDataSet>
  </externalBook>
</externalLink>
</file>

<file path=xl/externalLinks/externalLink8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A 2020 - OAI"/>
      <sheetName val="Hoja1"/>
    </sheetNames>
    <sheetDataSet>
      <sheetData sheetId="0"/>
      <sheetData sheetId="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2020 POA DCE"/>
    </sheetNames>
    <sheetDataSet>
      <sheetData sheetId="0"/>
      <sheetData sheetId="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0.xml"/><Relationship Id="rId1" Type="http://schemas.openxmlformats.org/officeDocument/2006/relationships/printerSettings" Target="../printerSettings/printerSettings10.bin"/><Relationship Id="rId4" Type="http://schemas.openxmlformats.org/officeDocument/2006/relationships/comments" Target="../comments10.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3.xml"/><Relationship Id="rId1" Type="http://schemas.openxmlformats.org/officeDocument/2006/relationships/printerSettings" Target="../printerSettings/printerSettings13.bin"/><Relationship Id="rId4" Type="http://schemas.openxmlformats.org/officeDocument/2006/relationships/comments" Target="../comments11.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4.xml"/><Relationship Id="rId1" Type="http://schemas.openxmlformats.org/officeDocument/2006/relationships/printerSettings" Target="../printerSettings/printerSettings14.bin"/><Relationship Id="rId4" Type="http://schemas.openxmlformats.org/officeDocument/2006/relationships/comments" Target="../comments12.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5.xml"/><Relationship Id="rId1" Type="http://schemas.openxmlformats.org/officeDocument/2006/relationships/printerSettings" Target="../printerSettings/printerSettings15.bin"/><Relationship Id="rId4" Type="http://schemas.openxmlformats.org/officeDocument/2006/relationships/comments" Target="../comments13.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A202"/>
  <sheetViews>
    <sheetView showGridLines="0" tabSelected="1" zoomScale="50" zoomScaleNormal="50" zoomScaleSheetLayoutView="50" workbookViewId="0">
      <selection activeCell="C7" sqref="C7"/>
    </sheetView>
  </sheetViews>
  <sheetFormatPr baseColWidth="10" defaultColWidth="11.42578125" defaultRowHeight="66.75" customHeight="1"/>
  <cols>
    <col min="1" max="1" width="53.85546875" style="27" customWidth="1"/>
    <col min="2" max="2" width="35.140625" style="27" customWidth="1"/>
    <col min="3" max="3" width="30.42578125" style="27" customWidth="1"/>
    <col min="4" max="4" width="51.42578125" style="27" customWidth="1"/>
    <col min="5" max="5" width="45.42578125" style="27" customWidth="1"/>
    <col min="6" max="6" width="69.28515625" style="27" customWidth="1"/>
    <col min="7" max="7" width="18.5703125" style="27" customWidth="1"/>
    <col min="8" max="8" width="39.42578125" style="27" customWidth="1"/>
    <col min="9" max="9" width="31.28515625" style="27" customWidth="1"/>
    <col min="10" max="10" width="22.28515625" style="27" customWidth="1"/>
    <col min="11" max="11" width="20.85546875" style="27" customWidth="1"/>
    <col min="12" max="12" width="22.28515625" style="27" customWidth="1"/>
    <col min="13" max="13" width="21.140625" style="28" customWidth="1"/>
    <col min="14" max="14" width="17.28515625" style="28" customWidth="1"/>
    <col min="15" max="15" width="11.140625" style="27" customWidth="1"/>
    <col min="16" max="16" width="13.28515625" style="27" customWidth="1"/>
    <col min="17" max="17" width="17.28515625" style="27" bestFit="1" customWidth="1"/>
    <col min="18" max="19" width="11.140625" style="27" customWidth="1"/>
    <col min="20" max="20" width="16.7109375" style="27" bestFit="1" customWidth="1"/>
    <col min="21" max="21" width="15.85546875" style="27" customWidth="1"/>
    <col min="22" max="22" width="11.140625" style="27" customWidth="1"/>
    <col min="23" max="23" width="14" style="27" customWidth="1"/>
    <col min="24" max="25" width="11.140625" style="27" customWidth="1"/>
    <col min="26" max="26" width="12.28515625" style="27" customWidth="1"/>
    <col min="27" max="27" width="17.42578125" style="28" customWidth="1"/>
    <col min="28" max="39" width="14.140625" style="27" hidden="1" customWidth="1"/>
    <col min="40" max="40" width="15" style="27" hidden="1" customWidth="1"/>
    <col min="41" max="41" width="19.28515625" style="27" hidden="1" customWidth="1"/>
    <col min="42" max="42" width="26.28515625" style="27" customWidth="1"/>
    <col min="43" max="43" width="22.42578125" style="27" customWidth="1"/>
    <col min="44" max="44" width="21.7109375" style="27" customWidth="1"/>
    <col min="45" max="45" width="26.42578125" style="27" customWidth="1"/>
    <col min="46" max="46" width="22.7109375" style="29" customWidth="1"/>
    <col min="47" max="16384" width="11.42578125" style="27"/>
  </cols>
  <sheetData>
    <row r="1" spans="1:46" ht="42.75" customHeight="1"/>
    <row r="2" spans="1:46" ht="42.75" customHeight="1">
      <c r="B2" s="1229" t="s">
        <v>121</v>
      </c>
      <c r="C2" s="1229"/>
      <c r="D2" s="1229"/>
      <c r="E2" s="1229"/>
      <c r="F2" s="30"/>
      <c r="G2" s="30"/>
      <c r="H2" s="30"/>
      <c r="I2" s="30"/>
      <c r="J2" s="30"/>
      <c r="K2" s="30"/>
      <c r="L2" s="30"/>
      <c r="M2" s="31"/>
      <c r="N2" s="31"/>
      <c r="O2" s="30"/>
      <c r="P2" s="30"/>
      <c r="Q2" s="30"/>
      <c r="R2" s="30"/>
      <c r="S2" s="30"/>
      <c r="T2" s="30"/>
      <c r="U2" s="30"/>
      <c r="V2" s="30"/>
      <c r="W2" s="30"/>
      <c r="X2" s="30"/>
      <c r="Y2" s="30"/>
      <c r="Z2" s="30"/>
      <c r="AA2" s="31"/>
      <c r="AB2" s="30"/>
      <c r="AC2" s="30"/>
      <c r="AD2" s="30"/>
      <c r="AE2" s="30"/>
      <c r="AF2" s="30"/>
      <c r="AG2" s="30"/>
      <c r="AH2" s="30"/>
      <c r="AI2" s="30"/>
      <c r="AJ2" s="30"/>
      <c r="AK2" s="30"/>
      <c r="AL2" s="30"/>
      <c r="AM2" s="30"/>
      <c r="AN2" s="30"/>
      <c r="AO2" s="30"/>
      <c r="AP2" s="30"/>
      <c r="AQ2" s="30"/>
    </row>
    <row r="3" spans="1:46" ht="42.75" customHeight="1">
      <c r="B3" s="1230" t="s">
        <v>3373</v>
      </c>
      <c r="C3" s="1230"/>
      <c r="D3" s="1230"/>
      <c r="E3" s="1230"/>
    </row>
    <row r="4" spans="1:46" s="32" customFormat="1" ht="47.25" customHeight="1">
      <c r="A4" s="1226" t="s">
        <v>501</v>
      </c>
      <c r="B4" s="1226" t="s">
        <v>120</v>
      </c>
      <c r="C4" s="1226" t="s">
        <v>0</v>
      </c>
      <c r="D4" s="1226" t="s">
        <v>1</v>
      </c>
      <c r="E4" s="1226" t="s">
        <v>2</v>
      </c>
      <c r="F4" s="1226" t="s">
        <v>3</v>
      </c>
      <c r="G4" s="1226" t="s">
        <v>4</v>
      </c>
      <c r="H4" s="1226" t="s">
        <v>5</v>
      </c>
      <c r="I4" s="1226" t="s">
        <v>6</v>
      </c>
      <c r="J4" s="1226" t="s">
        <v>7</v>
      </c>
      <c r="K4" s="1226" t="s">
        <v>8</v>
      </c>
      <c r="L4" s="1226" t="s">
        <v>9</v>
      </c>
      <c r="M4" s="1226" t="s">
        <v>10</v>
      </c>
      <c r="N4" s="1226" t="s">
        <v>119</v>
      </c>
      <c r="O4" s="1226" t="s">
        <v>11</v>
      </c>
      <c r="P4" s="1226"/>
      <c r="Q4" s="1226"/>
      <c r="R4" s="1226"/>
      <c r="S4" s="1226"/>
      <c r="T4" s="1226"/>
      <c r="U4" s="1226"/>
      <c r="V4" s="1226"/>
      <c r="W4" s="1226"/>
      <c r="X4" s="1226"/>
      <c r="Y4" s="1226"/>
      <c r="Z4" s="1226"/>
      <c r="AA4" s="1227" t="s">
        <v>628</v>
      </c>
      <c r="AB4" s="1432" t="s">
        <v>618</v>
      </c>
      <c r="AC4" s="1433"/>
      <c r="AD4" s="1433"/>
      <c r="AE4" s="1433"/>
      <c r="AF4" s="1433"/>
      <c r="AG4" s="1433"/>
      <c r="AH4" s="1433"/>
      <c r="AI4" s="1433"/>
      <c r="AJ4" s="1433"/>
      <c r="AK4" s="1433"/>
      <c r="AL4" s="1433"/>
      <c r="AM4" s="1434"/>
      <c r="AN4" s="1227" t="s">
        <v>630</v>
      </c>
      <c r="AO4" s="1227" t="s">
        <v>629</v>
      </c>
      <c r="AP4" s="1226" t="s">
        <v>12</v>
      </c>
      <c r="AQ4" s="1226" t="s">
        <v>13</v>
      </c>
      <c r="AR4" s="1226" t="s">
        <v>14</v>
      </c>
      <c r="AS4" s="1226" t="s">
        <v>15</v>
      </c>
      <c r="AT4" s="1226" t="s">
        <v>16</v>
      </c>
    </row>
    <row r="5" spans="1:46" s="32" customFormat="1" ht="43.5" customHeight="1">
      <c r="A5" s="1227"/>
      <c r="B5" s="1227"/>
      <c r="C5" s="1227"/>
      <c r="D5" s="1227"/>
      <c r="E5" s="1227"/>
      <c r="F5" s="1227"/>
      <c r="G5" s="1227"/>
      <c r="H5" s="1227"/>
      <c r="I5" s="1227"/>
      <c r="J5" s="1227"/>
      <c r="K5" s="1227"/>
      <c r="L5" s="1227"/>
      <c r="M5" s="1227"/>
      <c r="N5" s="1227"/>
      <c r="O5" s="18" t="s">
        <v>17</v>
      </c>
      <c r="P5" s="18" t="s">
        <v>18</v>
      </c>
      <c r="Q5" s="18" t="s">
        <v>19</v>
      </c>
      <c r="R5" s="18" t="s">
        <v>20</v>
      </c>
      <c r="S5" s="18" t="s">
        <v>21</v>
      </c>
      <c r="T5" s="18" t="s">
        <v>22</v>
      </c>
      <c r="U5" s="18" t="s">
        <v>23</v>
      </c>
      <c r="V5" s="18" t="s">
        <v>24</v>
      </c>
      <c r="W5" s="18" t="s">
        <v>25</v>
      </c>
      <c r="X5" s="18" t="s">
        <v>26</v>
      </c>
      <c r="Y5" s="18" t="s">
        <v>27</v>
      </c>
      <c r="Z5" s="18" t="s">
        <v>28</v>
      </c>
      <c r="AA5" s="1228"/>
      <c r="AB5" s="18" t="s">
        <v>17</v>
      </c>
      <c r="AC5" s="18" t="s">
        <v>18</v>
      </c>
      <c r="AD5" s="18" t="s">
        <v>19</v>
      </c>
      <c r="AE5" s="18" t="s">
        <v>20</v>
      </c>
      <c r="AF5" s="18" t="s">
        <v>21</v>
      </c>
      <c r="AG5" s="18" t="s">
        <v>22</v>
      </c>
      <c r="AH5" s="18" t="s">
        <v>23</v>
      </c>
      <c r="AI5" s="18" t="s">
        <v>24</v>
      </c>
      <c r="AJ5" s="18" t="s">
        <v>25</v>
      </c>
      <c r="AK5" s="18" t="s">
        <v>26</v>
      </c>
      <c r="AL5" s="18" t="s">
        <v>27</v>
      </c>
      <c r="AM5" s="18" t="s">
        <v>28</v>
      </c>
      <c r="AN5" s="1228"/>
      <c r="AO5" s="1228"/>
      <c r="AP5" s="1227"/>
      <c r="AQ5" s="1227"/>
      <c r="AR5" s="1227"/>
      <c r="AS5" s="1227"/>
      <c r="AT5" s="1227"/>
    </row>
    <row r="6" spans="1:46" s="43" customFormat="1" ht="101.25">
      <c r="A6" s="107" t="s">
        <v>502</v>
      </c>
      <c r="B6" s="108" t="s">
        <v>439</v>
      </c>
      <c r="C6" s="109"/>
      <c r="D6" s="107" t="s">
        <v>471</v>
      </c>
      <c r="E6" s="109"/>
      <c r="F6" s="107" t="s">
        <v>546</v>
      </c>
      <c r="G6" s="110">
        <v>1</v>
      </c>
      <c r="H6" s="107" t="s">
        <v>75</v>
      </c>
      <c r="I6" s="107" t="s">
        <v>249</v>
      </c>
      <c r="J6" s="107" t="s">
        <v>70</v>
      </c>
      <c r="K6" s="107" t="s">
        <v>29</v>
      </c>
      <c r="L6" s="107" t="s">
        <v>30</v>
      </c>
      <c r="M6" s="107" t="s">
        <v>43</v>
      </c>
      <c r="N6" s="111">
        <f t="shared" ref="N6:N26" si="0">SUM(O6:Z6)</f>
        <v>1</v>
      </c>
      <c r="O6" s="112"/>
      <c r="P6" s="112"/>
      <c r="Q6" s="113"/>
      <c r="R6" s="113"/>
      <c r="S6" s="113"/>
      <c r="T6" s="112"/>
      <c r="U6" s="112"/>
      <c r="V6" s="114">
        <v>0.33</v>
      </c>
      <c r="W6" s="114">
        <v>0.33</v>
      </c>
      <c r="X6" s="114">
        <v>0.34</v>
      </c>
      <c r="Y6" s="115"/>
      <c r="Z6" s="115"/>
      <c r="AA6" s="116">
        <f>O6</f>
        <v>0</v>
      </c>
      <c r="AB6" s="35"/>
      <c r="AC6" s="39"/>
      <c r="AD6" s="39"/>
      <c r="AE6" s="39"/>
      <c r="AF6" s="39"/>
      <c r="AG6" s="39"/>
      <c r="AH6" s="39"/>
      <c r="AI6" s="39"/>
      <c r="AJ6" s="39"/>
      <c r="AK6" s="39"/>
      <c r="AL6" s="39"/>
      <c r="AM6" s="39"/>
      <c r="AN6" s="38">
        <f>AB6</f>
        <v>0</v>
      </c>
      <c r="AO6" s="40" t="e">
        <f>AN6/AA6</f>
        <v>#DIV/0!</v>
      </c>
      <c r="AP6" s="41" t="s">
        <v>250</v>
      </c>
      <c r="AQ6" s="42" t="s">
        <v>251</v>
      </c>
      <c r="AR6" s="41" t="s">
        <v>252</v>
      </c>
      <c r="AS6" s="33" t="s">
        <v>108</v>
      </c>
      <c r="AT6" s="41">
        <v>0</v>
      </c>
    </row>
    <row r="7" spans="1:46" ht="101.25">
      <c r="A7" s="108" t="s">
        <v>502</v>
      </c>
      <c r="B7" s="108" t="s">
        <v>218</v>
      </c>
      <c r="C7" s="117"/>
      <c r="D7" s="118" t="s">
        <v>472</v>
      </c>
      <c r="E7" s="108"/>
      <c r="F7" s="119" t="s">
        <v>504</v>
      </c>
      <c r="G7" s="120">
        <v>2</v>
      </c>
      <c r="H7" s="119" t="s">
        <v>75</v>
      </c>
      <c r="I7" s="119" t="s">
        <v>249</v>
      </c>
      <c r="J7" s="108" t="s">
        <v>70</v>
      </c>
      <c r="K7" s="108" t="s">
        <v>29</v>
      </c>
      <c r="L7" s="119" t="s">
        <v>30</v>
      </c>
      <c r="M7" s="119" t="s">
        <v>43</v>
      </c>
      <c r="N7" s="25">
        <f t="shared" si="0"/>
        <v>1</v>
      </c>
      <c r="O7" s="121"/>
      <c r="P7" s="121">
        <v>1</v>
      </c>
      <c r="Q7" s="121"/>
      <c r="R7" s="121"/>
      <c r="S7" s="121"/>
      <c r="T7" s="121"/>
      <c r="U7" s="121"/>
      <c r="V7" s="121"/>
      <c r="W7" s="121"/>
      <c r="X7" s="121"/>
      <c r="Y7" s="121"/>
      <c r="Z7" s="121"/>
      <c r="AA7" s="21">
        <f t="shared" ref="AA7:AA70" si="1">O7</f>
        <v>0</v>
      </c>
      <c r="AB7" s="47"/>
      <c r="AC7" s="49"/>
      <c r="AD7" s="49"/>
      <c r="AE7" s="49"/>
      <c r="AF7" s="49"/>
      <c r="AG7" s="49"/>
      <c r="AH7" s="49"/>
      <c r="AI7" s="49"/>
      <c r="AJ7" s="49"/>
      <c r="AK7" s="49"/>
      <c r="AL7" s="49"/>
      <c r="AM7" s="49"/>
      <c r="AN7" s="48">
        <f>AB7</f>
        <v>0</v>
      </c>
      <c r="AO7" s="40" t="e">
        <f>AN7/AA7</f>
        <v>#DIV/0!</v>
      </c>
      <c r="AP7" s="34" t="s">
        <v>250</v>
      </c>
      <c r="AQ7" s="44" t="s">
        <v>251</v>
      </c>
      <c r="AR7" s="34" t="s">
        <v>252</v>
      </c>
      <c r="AS7" s="45" t="s">
        <v>112</v>
      </c>
      <c r="AT7" s="34">
        <v>0</v>
      </c>
    </row>
    <row r="8" spans="1:46" s="43" customFormat="1" ht="101.25">
      <c r="A8" s="107" t="s">
        <v>502</v>
      </c>
      <c r="B8" s="119" t="s">
        <v>218</v>
      </c>
      <c r="C8" s="122"/>
      <c r="D8" s="123" t="s">
        <v>253</v>
      </c>
      <c r="E8" s="122"/>
      <c r="F8" s="107" t="s">
        <v>547</v>
      </c>
      <c r="G8" s="110">
        <v>2</v>
      </c>
      <c r="H8" s="107" t="s">
        <v>79</v>
      </c>
      <c r="I8" s="107" t="s">
        <v>249</v>
      </c>
      <c r="J8" s="107" t="s">
        <v>70</v>
      </c>
      <c r="K8" s="107" t="s">
        <v>29</v>
      </c>
      <c r="L8" s="107" t="s">
        <v>30</v>
      </c>
      <c r="M8" s="107" t="s">
        <v>43</v>
      </c>
      <c r="N8" s="111">
        <f t="shared" si="0"/>
        <v>1</v>
      </c>
      <c r="O8" s="113"/>
      <c r="P8" s="113"/>
      <c r="Q8" s="113"/>
      <c r="R8" s="113"/>
      <c r="S8" s="114"/>
      <c r="T8" s="114">
        <v>0.25</v>
      </c>
      <c r="U8" s="114">
        <v>0.25</v>
      </c>
      <c r="V8" s="114">
        <v>0.25</v>
      </c>
      <c r="W8" s="114">
        <v>0.25</v>
      </c>
      <c r="X8" s="114"/>
      <c r="Y8" s="114"/>
      <c r="Z8" s="114"/>
      <c r="AA8" s="116">
        <f t="shared" si="1"/>
        <v>0</v>
      </c>
      <c r="AB8" s="36"/>
      <c r="AC8" s="50"/>
      <c r="AD8" s="50"/>
      <c r="AE8" s="50"/>
      <c r="AF8" s="50"/>
      <c r="AG8" s="50"/>
      <c r="AH8" s="50"/>
      <c r="AI8" s="50"/>
      <c r="AJ8" s="50"/>
      <c r="AK8" s="50"/>
      <c r="AL8" s="50"/>
      <c r="AM8" s="50"/>
      <c r="AN8" s="38">
        <f>AB8</f>
        <v>0</v>
      </c>
      <c r="AO8" s="40" t="e">
        <f>AN8/AA8</f>
        <v>#DIV/0!</v>
      </c>
      <c r="AP8" s="41" t="s">
        <v>254</v>
      </c>
      <c r="AQ8" s="42" t="s">
        <v>251</v>
      </c>
      <c r="AR8" s="41" t="s">
        <v>252</v>
      </c>
      <c r="AS8" s="33"/>
      <c r="AT8" s="41">
        <v>0</v>
      </c>
    </row>
    <row r="9" spans="1:46" ht="60.75">
      <c r="A9" s="124" t="s">
        <v>502</v>
      </c>
      <c r="B9" s="108" t="s">
        <v>218</v>
      </c>
      <c r="C9" s="109"/>
      <c r="D9" s="125" t="s">
        <v>255</v>
      </c>
      <c r="E9" s="109"/>
      <c r="F9" s="124" t="s">
        <v>548</v>
      </c>
      <c r="G9" s="126">
        <v>3</v>
      </c>
      <c r="H9" s="124" t="s">
        <v>75</v>
      </c>
      <c r="I9" s="124" t="s">
        <v>249</v>
      </c>
      <c r="J9" s="124" t="s">
        <v>70</v>
      </c>
      <c r="K9" s="124" t="s">
        <v>29</v>
      </c>
      <c r="L9" s="124" t="s">
        <v>30</v>
      </c>
      <c r="M9" s="124" t="s">
        <v>43</v>
      </c>
      <c r="N9" s="127">
        <f t="shared" si="0"/>
        <v>1</v>
      </c>
      <c r="O9" s="128"/>
      <c r="P9" s="128"/>
      <c r="Q9" s="128"/>
      <c r="R9" s="128"/>
      <c r="S9" s="128"/>
      <c r="T9" s="128"/>
      <c r="U9" s="128">
        <v>0.5</v>
      </c>
      <c r="V9" s="128">
        <v>0.5</v>
      </c>
      <c r="W9" s="128"/>
      <c r="X9" s="128"/>
      <c r="Y9" s="128"/>
      <c r="Z9" s="128"/>
      <c r="AA9" s="129">
        <f t="shared" si="1"/>
        <v>0</v>
      </c>
      <c r="AB9" s="53"/>
      <c r="AC9" s="55"/>
      <c r="AD9" s="55"/>
      <c r="AE9" s="55"/>
      <c r="AF9" s="55"/>
      <c r="AG9" s="55"/>
      <c r="AH9" s="55"/>
      <c r="AI9" s="55"/>
      <c r="AJ9" s="55"/>
      <c r="AK9" s="55"/>
      <c r="AL9" s="55"/>
      <c r="AM9" s="55"/>
      <c r="AN9" s="54">
        <f>AB9</f>
        <v>0</v>
      </c>
      <c r="AO9" s="40" t="e">
        <f>AN9/AA9</f>
        <v>#DIV/0!</v>
      </c>
      <c r="AP9" s="56" t="s">
        <v>250</v>
      </c>
      <c r="AQ9" s="52" t="s">
        <v>251</v>
      </c>
      <c r="AR9" s="56" t="s">
        <v>252</v>
      </c>
      <c r="AS9" s="51" t="s">
        <v>38</v>
      </c>
      <c r="AT9" s="57">
        <v>0</v>
      </c>
    </row>
    <row r="10" spans="1:46" ht="60.75">
      <c r="A10" s="108" t="s">
        <v>502</v>
      </c>
      <c r="B10" s="108" t="s">
        <v>218</v>
      </c>
      <c r="C10" s="117"/>
      <c r="D10" s="118" t="s">
        <v>443</v>
      </c>
      <c r="E10" s="108"/>
      <c r="F10" s="119" t="s">
        <v>549</v>
      </c>
      <c r="G10" s="120">
        <v>3</v>
      </c>
      <c r="H10" s="119" t="s">
        <v>75</v>
      </c>
      <c r="I10" s="119" t="s">
        <v>256</v>
      </c>
      <c r="J10" s="108" t="s">
        <v>36</v>
      </c>
      <c r="K10" s="108" t="s">
        <v>29</v>
      </c>
      <c r="L10" s="119" t="s">
        <v>42</v>
      </c>
      <c r="M10" s="119" t="s">
        <v>43</v>
      </c>
      <c r="N10" s="130">
        <f t="shared" si="0"/>
        <v>3</v>
      </c>
      <c r="O10" s="11"/>
      <c r="P10" s="11"/>
      <c r="Q10" s="11">
        <v>1</v>
      </c>
      <c r="R10" s="11"/>
      <c r="S10" s="11"/>
      <c r="T10" s="11">
        <v>1</v>
      </c>
      <c r="U10" s="11"/>
      <c r="V10" s="11"/>
      <c r="W10" s="11">
        <v>1</v>
      </c>
      <c r="X10" s="11"/>
      <c r="Y10" s="11"/>
      <c r="Z10" s="11"/>
      <c r="AA10" s="130">
        <f>O10</f>
        <v>0</v>
      </c>
      <c r="AB10" s="59"/>
      <c r="AC10" s="60"/>
      <c r="AD10" s="60"/>
      <c r="AE10" s="60"/>
      <c r="AF10" s="60"/>
      <c r="AG10" s="60"/>
      <c r="AH10" s="60"/>
      <c r="AI10" s="60"/>
      <c r="AJ10" s="60"/>
      <c r="AK10" s="60"/>
      <c r="AL10" s="60"/>
      <c r="AM10" s="60"/>
      <c r="AN10" s="58">
        <f>AB10</f>
        <v>0</v>
      </c>
      <c r="AO10" s="40" t="e">
        <f>AN10/AA10</f>
        <v>#DIV/0!</v>
      </c>
      <c r="AP10" s="34" t="s">
        <v>257</v>
      </c>
      <c r="AQ10" s="44" t="s">
        <v>251</v>
      </c>
      <c r="AR10" s="34" t="s">
        <v>252</v>
      </c>
      <c r="AS10" s="34"/>
      <c r="AT10" s="34">
        <v>0</v>
      </c>
    </row>
    <row r="11" spans="1:46" ht="60.75">
      <c r="A11" s="108" t="s">
        <v>502</v>
      </c>
      <c r="B11" s="108" t="s">
        <v>218</v>
      </c>
      <c r="C11" s="117"/>
      <c r="D11" s="119" t="s">
        <v>258</v>
      </c>
      <c r="E11" s="108"/>
      <c r="F11" s="119" t="s">
        <v>550</v>
      </c>
      <c r="G11" s="120">
        <v>2</v>
      </c>
      <c r="H11" s="119" t="s">
        <v>75</v>
      </c>
      <c r="I11" s="119" t="s">
        <v>259</v>
      </c>
      <c r="J11" s="108" t="s">
        <v>36</v>
      </c>
      <c r="K11" s="108" t="s">
        <v>29</v>
      </c>
      <c r="L11" s="119" t="s">
        <v>42</v>
      </c>
      <c r="M11" s="119" t="s">
        <v>43</v>
      </c>
      <c r="N11" s="130">
        <f t="shared" si="0"/>
        <v>5</v>
      </c>
      <c r="O11" s="11"/>
      <c r="P11" s="11"/>
      <c r="Q11" s="11"/>
      <c r="R11" s="11"/>
      <c r="S11" s="11"/>
      <c r="T11" s="11"/>
      <c r="U11" s="11"/>
      <c r="V11" s="11">
        <v>1</v>
      </c>
      <c r="W11" s="11">
        <v>2</v>
      </c>
      <c r="X11" s="11">
        <v>2</v>
      </c>
      <c r="Y11" s="11"/>
      <c r="Z11" s="11"/>
      <c r="AA11" s="130">
        <f t="shared" si="1"/>
        <v>0</v>
      </c>
      <c r="AB11" s="59"/>
      <c r="AC11" s="60"/>
      <c r="AD11" s="60"/>
      <c r="AE11" s="60"/>
      <c r="AF11" s="60"/>
      <c r="AG11" s="60"/>
      <c r="AH11" s="60"/>
      <c r="AI11" s="60"/>
      <c r="AJ11" s="60"/>
      <c r="AK11" s="60"/>
      <c r="AL11" s="60"/>
      <c r="AM11" s="60"/>
      <c r="AN11" s="58">
        <f>AB11</f>
        <v>0</v>
      </c>
      <c r="AO11" s="40" t="e">
        <f>AN11/AA11</f>
        <v>#DIV/0!</v>
      </c>
      <c r="AP11" s="34" t="s">
        <v>250</v>
      </c>
      <c r="AQ11" s="44" t="s">
        <v>251</v>
      </c>
      <c r="AR11" s="34" t="s">
        <v>252</v>
      </c>
      <c r="AS11" s="44" t="s">
        <v>68</v>
      </c>
      <c r="AT11" s="34">
        <v>0</v>
      </c>
    </row>
    <row r="12" spans="1:46" ht="40.5">
      <c r="A12" s="108" t="s">
        <v>324</v>
      </c>
      <c r="B12" s="108" t="s">
        <v>218</v>
      </c>
      <c r="C12" s="117"/>
      <c r="D12" s="131" t="s">
        <v>260</v>
      </c>
      <c r="E12" s="108"/>
      <c r="F12" s="119" t="s">
        <v>551</v>
      </c>
      <c r="G12" s="120">
        <v>2</v>
      </c>
      <c r="H12" s="119" t="s">
        <v>75</v>
      </c>
      <c r="I12" s="119" t="s">
        <v>261</v>
      </c>
      <c r="J12" s="108" t="s">
        <v>36</v>
      </c>
      <c r="K12" s="108" t="s">
        <v>29</v>
      </c>
      <c r="L12" s="119" t="s">
        <v>42</v>
      </c>
      <c r="M12" s="119" t="s">
        <v>43</v>
      </c>
      <c r="N12" s="130">
        <f t="shared" si="0"/>
        <v>2</v>
      </c>
      <c r="O12" s="132"/>
      <c r="P12" s="132"/>
      <c r="Q12" s="132">
        <v>1</v>
      </c>
      <c r="R12" s="132"/>
      <c r="S12" s="132"/>
      <c r="T12" s="132"/>
      <c r="U12" s="132">
        <v>1</v>
      </c>
      <c r="V12" s="132"/>
      <c r="W12" s="132"/>
      <c r="X12" s="132"/>
      <c r="Y12" s="132"/>
      <c r="Z12" s="132"/>
      <c r="AA12" s="130">
        <f t="shared" si="1"/>
        <v>0</v>
      </c>
      <c r="AB12" s="62"/>
      <c r="AC12" s="63"/>
      <c r="AD12" s="63"/>
      <c r="AE12" s="63"/>
      <c r="AF12" s="63"/>
      <c r="AG12" s="63"/>
      <c r="AH12" s="63"/>
      <c r="AI12" s="63"/>
      <c r="AJ12" s="63"/>
      <c r="AK12" s="63"/>
      <c r="AL12" s="63"/>
      <c r="AM12" s="63"/>
      <c r="AN12" s="58">
        <f>AB12</f>
        <v>0</v>
      </c>
      <c r="AO12" s="40" t="e">
        <f>AN12/AA12</f>
        <v>#DIV/0!</v>
      </c>
      <c r="AP12" s="34" t="s">
        <v>262</v>
      </c>
      <c r="AQ12" s="61" t="s">
        <v>251</v>
      </c>
      <c r="AR12" s="34" t="s">
        <v>252</v>
      </c>
      <c r="AS12" s="34" t="s">
        <v>111</v>
      </c>
      <c r="AT12" s="34">
        <v>0</v>
      </c>
    </row>
    <row r="13" spans="1:46" s="43" customFormat="1" ht="101.25">
      <c r="A13" s="108" t="s">
        <v>503</v>
      </c>
      <c r="B13" s="108" t="s">
        <v>236</v>
      </c>
      <c r="C13" s="133"/>
      <c r="D13" s="123" t="s">
        <v>474</v>
      </c>
      <c r="E13" s="133"/>
      <c r="F13" s="107" t="s">
        <v>552</v>
      </c>
      <c r="G13" s="110">
        <v>2</v>
      </c>
      <c r="H13" s="107" t="s">
        <v>79</v>
      </c>
      <c r="I13" s="107" t="s">
        <v>473</v>
      </c>
      <c r="J13" s="133" t="s">
        <v>36</v>
      </c>
      <c r="K13" s="133" t="s">
        <v>29</v>
      </c>
      <c r="L13" s="119" t="s">
        <v>30</v>
      </c>
      <c r="M13" s="107" t="s">
        <v>43</v>
      </c>
      <c r="N13" s="134">
        <f t="shared" si="0"/>
        <v>20</v>
      </c>
      <c r="O13" s="135"/>
      <c r="P13" s="135"/>
      <c r="Q13" s="135">
        <v>4</v>
      </c>
      <c r="R13" s="135"/>
      <c r="S13" s="135"/>
      <c r="T13" s="135">
        <v>6</v>
      </c>
      <c r="U13" s="135"/>
      <c r="V13" s="135"/>
      <c r="W13" s="135">
        <v>6</v>
      </c>
      <c r="X13" s="135"/>
      <c r="Y13" s="135"/>
      <c r="Z13" s="135">
        <v>4</v>
      </c>
      <c r="AA13" s="134">
        <f t="shared" si="1"/>
        <v>0</v>
      </c>
      <c r="AB13" s="65"/>
      <c r="AC13" s="66"/>
      <c r="AD13" s="66"/>
      <c r="AE13" s="66"/>
      <c r="AF13" s="66"/>
      <c r="AG13" s="66"/>
      <c r="AH13" s="66"/>
      <c r="AI13" s="66"/>
      <c r="AJ13" s="66"/>
      <c r="AK13" s="66"/>
      <c r="AL13" s="66"/>
      <c r="AM13" s="66"/>
      <c r="AN13" s="64">
        <f>AB13</f>
        <v>0</v>
      </c>
      <c r="AO13" s="40" t="e">
        <f>AN13/AA13</f>
        <v>#DIV/0!</v>
      </c>
      <c r="AP13" s="41" t="s">
        <v>250</v>
      </c>
      <c r="AQ13" s="42" t="s">
        <v>251</v>
      </c>
      <c r="AR13" s="41" t="s">
        <v>252</v>
      </c>
      <c r="AS13" s="33" t="s">
        <v>80</v>
      </c>
      <c r="AT13" s="41">
        <v>0</v>
      </c>
    </row>
    <row r="14" spans="1:46" ht="60.75">
      <c r="A14" s="108" t="s">
        <v>502</v>
      </c>
      <c r="B14" s="108" t="s">
        <v>236</v>
      </c>
      <c r="C14" s="117"/>
      <c r="D14" s="131" t="s">
        <v>264</v>
      </c>
      <c r="E14" s="108"/>
      <c r="F14" s="119" t="s">
        <v>553</v>
      </c>
      <c r="G14" s="120">
        <v>3</v>
      </c>
      <c r="H14" s="119" t="s">
        <v>75</v>
      </c>
      <c r="I14" s="119" t="s">
        <v>265</v>
      </c>
      <c r="J14" s="108" t="s">
        <v>36</v>
      </c>
      <c r="K14" s="108" t="s">
        <v>29</v>
      </c>
      <c r="L14" s="119" t="s">
        <v>42</v>
      </c>
      <c r="M14" s="119" t="s">
        <v>43</v>
      </c>
      <c r="N14" s="130">
        <f t="shared" si="0"/>
        <v>12</v>
      </c>
      <c r="O14" s="132">
        <v>1</v>
      </c>
      <c r="P14" s="132">
        <v>1</v>
      </c>
      <c r="Q14" s="132">
        <v>1</v>
      </c>
      <c r="R14" s="132">
        <v>1</v>
      </c>
      <c r="S14" s="132">
        <v>1</v>
      </c>
      <c r="T14" s="132">
        <v>1</v>
      </c>
      <c r="U14" s="132">
        <v>1</v>
      </c>
      <c r="V14" s="132">
        <v>1</v>
      </c>
      <c r="W14" s="132">
        <v>1</v>
      </c>
      <c r="X14" s="132">
        <v>1</v>
      </c>
      <c r="Y14" s="132">
        <v>1</v>
      </c>
      <c r="Z14" s="132">
        <v>1</v>
      </c>
      <c r="AA14" s="130">
        <f t="shared" si="1"/>
        <v>1</v>
      </c>
      <c r="AB14" s="62"/>
      <c r="AC14" s="63"/>
      <c r="AD14" s="63"/>
      <c r="AE14" s="63"/>
      <c r="AF14" s="63"/>
      <c r="AG14" s="63"/>
      <c r="AH14" s="63"/>
      <c r="AI14" s="63"/>
      <c r="AJ14" s="63"/>
      <c r="AK14" s="63"/>
      <c r="AL14" s="63"/>
      <c r="AM14" s="63"/>
      <c r="AN14" s="58">
        <f>AB14</f>
        <v>0</v>
      </c>
      <c r="AO14" s="40">
        <f>AN14/AA14</f>
        <v>0</v>
      </c>
      <c r="AP14" s="34" t="s">
        <v>250</v>
      </c>
      <c r="AQ14" s="61" t="s">
        <v>251</v>
      </c>
      <c r="AR14" s="34" t="s">
        <v>252</v>
      </c>
      <c r="AS14" s="34"/>
      <c r="AT14" s="34">
        <v>0</v>
      </c>
    </row>
    <row r="15" spans="1:46" ht="63" customHeight="1">
      <c r="A15" s="119" t="s">
        <v>502</v>
      </c>
      <c r="B15" s="108"/>
      <c r="C15" s="117"/>
      <c r="D15" s="131" t="s">
        <v>608</v>
      </c>
      <c r="E15" s="108"/>
      <c r="F15" s="119"/>
      <c r="G15" s="120">
        <v>2</v>
      </c>
      <c r="H15" s="119" t="s">
        <v>75</v>
      </c>
      <c r="I15" s="107" t="s">
        <v>249</v>
      </c>
      <c r="J15" s="107" t="s">
        <v>70</v>
      </c>
      <c r="K15" s="107" t="s">
        <v>29</v>
      </c>
      <c r="L15" s="107" t="s">
        <v>30</v>
      </c>
      <c r="M15" s="107" t="s">
        <v>43</v>
      </c>
      <c r="N15" s="111">
        <f t="shared" ref="N15" si="2">SUM(O15:Z15)</f>
        <v>1</v>
      </c>
      <c r="O15" s="132"/>
      <c r="P15" s="132"/>
      <c r="Q15" s="132"/>
      <c r="R15" s="132"/>
      <c r="S15" s="132"/>
      <c r="T15" s="132"/>
      <c r="U15" s="136">
        <v>1</v>
      </c>
      <c r="V15" s="132"/>
      <c r="W15" s="132"/>
      <c r="X15" s="132"/>
      <c r="Y15" s="132"/>
      <c r="Z15" s="132"/>
      <c r="AA15" s="116">
        <f t="shared" si="1"/>
        <v>0</v>
      </c>
      <c r="AB15" s="62"/>
      <c r="AC15" s="63"/>
      <c r="AD15" s="63"/>
      <c r="AE15" s="63"/>
      <c r="AF15" s="63"/>
      <c r="AG15" s="63"/>
      <c r="AH15" s="63"/>
      <c r="AI15" s="63"/>
      <c r="AJ15" s="63"/>
      <c r="AK15" s="63"/>
      <c r="AL15" s="63"/>
      <c r="AM15" s="63"/>
      <c r="AN15" s="38">
        <f>AB15</f>
        <v>0</v>
      </c>
      <c r="AO15" s="40" t="e">
        <f>AN15/AA15</f>
        <v>#DIV/0!</v>
      </c>
      <c r="AP15" s="41" t="s">
        <v>254</v>
      </c>
      <c r="AQ15" s="42" t="s">
        <v>251</v>
      </c>
      <c r="AR15" s="41" t="s">
        <v>252</v>
      </c>
      <c r="AS15" s="34"/>
      <c r="AT15" s="34"/>
    </row>
    <row r="16" spans="1:46" s="43" customFormat="1" ht="81">
      <c r="A16" s="107" t="s">
        <v>502</v>
      </c>
      <c r="B16" s="108" t="s">
        <v>236</v>
      </c>
      <c r="C16" s="109"/>
      <c r="D16" s="123" t="s">
        <v>266</v>
      </c>
      <c r="E16" s="109"/>
      <c r="F16" s="107" t="s">
        <v>554</v>
      </c>
      <c r="G16" s="110">
        <v>2</v>
      </c>
      <c r="H16" s="107" t="s">
        <v>75</v>
      </c>
      <c r="I16" s="107" t="s">
        <v>249</v>
      </c>
      <c r="J16" s="107" t="s">
        <v>70</v>
      </c>
      <c r="K16" s="107" t="s">
        <v>29</v>
      </c>
      <c r="L16" s="107" t="s">
        <v>30</v>
      </c>
      <c r="M16" s="107" t="s">
        <v>43</v>
      </c>
      <c r="N16" s="111">
        <f t="shared" si="0"/>
        <v>1</v>
      </c>
      <c r="O16" s="114"/>
      <c r="P16" s="113"/>
      <c r="Q16" s="113"/>
      <c r="R16" s="113"/>
      <c r="S16" s="113"/>
      <c r="T16" s="113"/>
      <c r="U16" s="113"/>
      <c r="V16" s="113"/>
      <c r="W16" s="113"/>
      <c r="X16" s="113"/>
      <c r="Y16" s="137">
        <v>0.5</v>
      </c>
      <c r="Z16" s="137">
        <v>0.5</v>
      </c>
      <c r="AA16" s="116">
        <f t="shared" si="1"/>
        <v>0</v>
      </c>
      <c r="AB16" s="37"/>
      <c r="AC16" s="67"/>
      <c r="AD16" s="67"/>
      <c r="AE16" s="67"/>
      <c r="AF16" s="67"/>
      <c r="AG16" s="67"/>
      <c r="AH16" s="67"/>
      <c r="AI16" s="67"/>
      <c r="AJ16" s="67"/>
      <c r="AK16" s="67"/>
      <c r="AL16" s="67"/>
      <c r="AM16" s="67"/>
      <c r="AN16" s="38">
        <f>AB16</f>
        <v>0</v>
      </c>
      <c r="AO16" s="40" t="e">
        <f>AN16/AA16</f>
        <v>#DIV/0!</v>
      </c>
      <c r="AP16" s="41" t="s">
        <v>254</v>
      </c>
      <c r="AQ16" s="42" t="s">
        <v>251</v>
      </c>
      <c r="AR16" s="41" t="s">
        <v>252</v>
      </c>
      <c r="AS16" s="33" t="s">
        <v>78</v>
      </c>
      <c r="AT16" s="41">
        <v>0</v>
      </c>
    </row>
    <row r="17" spans="1:46" ht="121.5">
      <c r="A17" s="118" t="s">
        <v>505</v>
      </c>
      <c r="B17" s="117" t="s">
        <v>236</v>
      </c>
      <c r="C17" s="117"/>
      <c r="D17" s="118" t="s">
        <v>267</v>
      </c>
      <c r="E17" s="108"/>
      <c r="F17" s="108" t="s">
        <v>555</v>
      </c>
      <c r="G17" s="138">
        <v>3</v>
      </c>
      <c r="H17" s="108" t="s">
        <v>79</v>
      </c>
      <c r="I17" s="108" t="s">
        <v>268</v>
      </c>
      <c r="J17" s="108" t="s">
        <v>36</v>
      </c>
      <c r="K17" s="108" t="s">
        <v>29</v>
      </c>
      <c r="L17" s="119" t="s">
        <v>30</v>
      </c>
      <c r="M17" s="108" t="s">
        <v>43</v>
      </c>
      <c r="N17" s="130">
        <f t="shared" si="0"/>
        <v>12</v>
      </c>
      <c r="O17" s="132">
        <v>1</v>
      </c>
      <c r="P17" s="132">
        <v>1</v>
      </c>
      <c r="Q17" s="132">
        <v>1</v>
      </c>
      <c r="R17" s="132">
        <v>1</v>
      </c>
      <c r="S17" s="132">
        <v>1</v>
      </c>
      <c r="T17" s="132">
        <v>1</v>
      </c>
      <c r="U17" s="132">
        <v>1</v>
      </c>
      <c r="V17" s="132">
        <v>1</v>
      </c>
      <c r="W17" s="132">
        <v>1</v>
      </c>
      <c r="X17" s="132">
        <v>1</v>
      </c>
      <c r="Y17" s="132">
        <v>1</v>
      </c>
      <c r="Z17" s="132">
        <v>1</v>
      </c>
      <c r="AA17" s="130">
        <f t="shared" si="1"/>
        <v>1</v>
      </c>
      <c r="AB17" s="62"/>
      <c r="AC17" s="63"/>
      <c r="AD17" s="63"/>
      <c r="AE17" s="63"/>
      <c r="AF17" s="63"/>
      <c r="AG17" s="63"/>
      <c r="AH17" s="63"/>
      <c r="AI17" s="63"/>
      <c r="AJ17" s="63"/>
      <c r="AK17" s="63"/>
      <c r="AL17" s="63"/>
      <c r="AM17" s="63"/>
      <c r="AN17" s="58">
        <f>AB17</f>
        <v>0</v>
      </c>
      <c r="AO17" s="40">
        <f>AN17/AA17</f>
        <v>0</v>
      </c>
      <c r="AP17" s="34" t="s">
        <v>220</v>
      </c>
      <c r="AQ17" s="44" t="s">
        <v>269</v>
      </c>
      <c r="AR17" s="34" t="s">
        <v>270</v>
      </c>
      <c r="AS17" s="45" t="s">
        <v>108</v>
      </c>
      <c r="AT17" s="34">
        <v>0</v>
      </c>
    </row>
    <row r="18" spans="1:46" ht="182.25">
      <c r="A18" s="118" t="s">
        <v>505</v>
      </c>
      <c r="B18" s="117" t="s">
        <v>236</v>
      </c>
      <c r="C18" s="117"/>
      <c r="D18" s="118" t="s">
        <v>271</v>
      </c>
      <c r="E18" s="108"/>
      <c r="F18" s="108" t="s">
        <v>556</v>
      </c>
      <c r="G18" s="138">
        <v>2</v>
      </c>
      <c r="H18" s="108" t="s">
        <v>57</v>
      </c>
      <c r="I18" s="108" t="s">
        <v>272</v>
      </c>
      <c r="J18" s="108" t="s">
        <v>36</v>
      </c>
      <c r="K18" s="108" t="s">
        <v>29</v>
      </c>
      <c r="L18" s="119" t="s">
        <v>30</v>
      </c>
      <c r="M18" s="108" t="s">
        <v>43</v>
      </c>
      <c r="N18" s="130">
        <f t="shared" si="0"/>
        <v>12</v>
      </c>
      <c r="O18" s="132">
        <v>1</v>
      </c>
      <c r="P18" s="132">
        <v>1</v>
      </c>
      <c r="Q18" s="132">
        <v>1</v>
      </c>
      <c r="R18" s="132">
        <v>1</v>
      </c>
      <c r="S18" s="132">
        <v>1</v>
      </c>
      <c r="T18" s="132">
        <v>1</v>
      </c>
      <c r="U18" s="132">
        <v>1</v>
      </c>
      <c r="V18" s="132">
        <v>1</v>
      </c>
      <c r="W18" s="132">
        <v>1</v>
      </c>
      <c r="X18" s="132">
        <v>1</v>
      </c>
      <c r="Y18" s="132">
        <v>1</v>
      </c>
      <c r="Z18" s="132">
        <v>1</v>
      </c>
      <c r="AA18" s="130">
        <f t="shared" si="1"/>
        <v>1</v>
      </c>
      <c r="AB18" s="62"/>
      <c r="AC18" s="63"/>
      <c r="AD18" s="63"/>
      <c r="AE18" s="63"/>
      <c r="AF18" s="63"/>
      <c r="AG18" s="63"/>
      <c r="AH18" s="63"/>
      <c r="AI18" s="63"/>
      <c r="AJ18" s="63"/>
      <c r="AK18" s="63"/>
      <c r="AL18" s="63"/>
      <c r="AM18" s="63"/>
      <c r="AN18" s="58">
        <f>AB18</f>
        <v>0</v>
      </c>
      <c r="AO18" s="40">
        <f>AN18/AA18</f>
        <v>0</v>
      </c>
      <c r="AP18" s="34" t="s">
        <v>220</v>
      </c>
      <c r="AQ18" s="44" t="s">
        <v>269</v>
      </c>
      <c r="AR18" s="34" t="s">
        <v>270</v>
      </c>
      <c r="AS18" s="34"/>
      <c r="AT18" s="34">
        <v>0</v>
      </c>
    </row>
    <row r="19" spans="1:46" ht="101.25">
      <c r="A19" s="118" t="s">
        <v>506</v>
      </c>
      <c r="B19" s="117" t="s">
        <v>273</v>
      </c>
      <c r="C19" s="117"/>
      <c r="D19" s="118" t="s">
        <v>274</v>
      </c>
      <c r="E19" s="108"/>
      <c r="F19" s="108" t="s">
        <v>557</v>
      </c>
      <c r="G19" s="138">
        <v>2</v>
      </c>
      <c r="H19" s="108" t="s">
        <v>75</v>
      </c>
      <c r="I19" s="108" t="s">
        <v>275</v>
      </c>
      <c r="J19" s="108" t="s">
        <v>36</v>
      </c>
      <c r="K19" s="108" t="s">
        <v>29</v>
      </c>
      <c r="L19" s="119" t="s">
        <v>30</v>
      </c>
      <c r="M19" s="108" t="s">
        <v>43</v>
      </c>
      <c r="N19" s="130">
        <f t="shared" si="0"/>
        <v>12</v>
      </c>
      <c r="O19" s="132">
        <v>1</v>
      </c>
      <c r="P19" s="132">
        <v>1</v>
      </c>
      <c r="Q19" s="132">
        <v>1</v>
      </c>
      <c r="R19" s="132">
        <v>1</v>
      </c>
      <c r="S19" s="132">
        <v>1</v>
      </c>
      <c r="T19" s="132">
        <v>1</v>
      </c>
      <c r="U19" s="132">
        <v>1</v>
      </c>
      <c r="V19" s="132">
        <v>1</v>
      </c>
      <c r="W19" s="132">
        <v>1</v>
      </c>
      <c r="X19" s="132">
        <v>1</v>
      </c>
      <c r="Y19" s="132">
        <v>1</v>
      </c>
      <c r="Z19" s="132">
        <v>1</v>
      </c>
      <c r="AA19" s="130">
        <f t="shared" si="1"/>
        <v>1</v>
      </c>
      <c r="AB19" s="62"/>
      <c r="AC19" s="63"/>
      <c r="AD19" s="63"/>
      <c r="AE19" s="63"/>
      <c r="AF19" s="63"/>
      <c r="AG19" s="63"/>
      <c r="AH19" s="63"/>
      <c r="AI19" s="63"/>
      <c r="AJ19" s="63"/>
      <c r="AK19" s="63"/>
      <c r="AL19" s="63"/>
      <c r="AM19" s="63"/>
      <c r="AN19" s="58">
        <f>AB19</f>
        <v>0</v>
      </c>
      <c r="AO19" s="40">
        <f>AN19/AA19</f>
        <v>0</v>
      </c>
      <c r="AP19" s="34" t="s">
        <v>215</v>
      </c>
      <c r="AQ19" s="44" t="s">
        <v>269</v>
      </c>
      <c r="AR19" s="34" t="s">
        <v>270</v>
      </c>
      <c r="AS19" s="34"/>
      <c r="AT19" s="34">
        <v>0</v>
      </c>
    </row>
    <row r="20" spans="1:46" ht="121.5">
      <c r="A20" s="118" t="s">
        <v>506</v>
      </c>
      <c r="B20" s="117" t="s">
        <v>273</v>
      </c>
      <c r="C20" s="117"/>
      <c r="D20" s="118" t="s">
        <v>276</v>
      </c>
      <c r="E20" s="108"/>
      <c r="F20" s="108" t="s">
        <v>558</v>
      </c>
      <c r="G20" s="138">
        <v>3</v>
      </c>
      <c r="H20" s="108" t="s">
        <v>75</v>
      </c>
      <c r="I20" s="108" t="s">
        <v>263</v>
      </c>
      <c r="J20" s="108" t="s">
        <v>36</v>
      </c>
      <c r="K20" s="108" t="s">
        <v>29</v>
      </c>
      <c r="L20" s="108" t="s">
        <v>42</v>
      </c>
      <c r="M20" s="108" t="s">
        <v>43</v>
      </c>
      <c r="N20" s="130">
        <f t="shared" si="0"/>
        <v>60</v>
      </c>
      <c r="O20" s="132">
        <v>5</v>
      </c>
      <c r="P20" s="132">
        <v>5</v>
      </c>
      <c r="Q20" s="132">
        <v>5</v>
      </c>
      <c r="R20" s="132">
        <v>5</v>
      </c>
      <c r="S20" s="132">
        <v>5</v>
      </c>
      <c r="T20" s="132">
        <v>5</v>
      </c>
      <c r="U20" s="132">
        <v>5</v>
      </c>
      <c r="V20" s="132">
        <v>5</v>
      </c>
      <c r="W20" s="132">
        <v>5</v>
      </c>
      <c r="X20" s="132">
        <v>5</v>
      </c>
      <c r="Y20" s="132">
        <v>5</v>
      </c>
      <c r="Z20" s="132">
        <v>5</v>
      </c>
      <c r="AA20" s="130">
        <f t="shared" si="1"/>
        <v>5</v>
      </c>
      <c r="AB20" s="62"/>
      <c r="AC20" s="63"/>
      <c r="AD20" s="63"/>
      <c r="AE20" s="63"/>
      <c r="AF20" s="63"/>
      <c r="AG20" s="63"/>
      <c r="AH20" s="63"/>
      <c r="AI20" s="63"/>
      <c r="AJ20" s="63"/>
      <c r="AK20" s="63"/>
      <c r="AL20" s="63"/>
      <c r="AM20" s="63"/>
      <c r="AN20" s="58">
        <f>AB20</f>
        <v>0</v>
      </c>
      <c r="AO20" s="40">
        <f>AN20/AA20</f>
        <v>0</v>
      </c>
      <c r="AP20" s="34" t="s">
        <v>220</v>
      </c>
      <c r="AQ20" s="44" t="s">
        <v>269</v>
      </c>
      <c r="AR20" s="34" t="s">
        <v>270</v>
      </c>
      <c r="AS20" s="34"/>
      <c r="AT20" s="34">
        <v>0</v>
      </c>
    </row>
    <row r="21" spans="1:46" ht="121.5">
      <c r="A21" s="118" t="s">
        <v>506</v>
      </c>
      <c r="B21" s="108" t="s">
        <v>236</v>
      </c>
      <c r="C21" s="108"/>
      <c r="D21" s="118" t="s">
        <v>467</v>
      </c>
      <c r="E21" s="108"/>
      <c r="F21" s="108" t="s">
        <v>559</v>
      </c>
      <c r="G21" s="138">
        <v>3</v>
      </c>
      <c r="H21" s="108" t="s">
        <v>79</v>
      </c>
      <c r="I21" s="108" t="s">
        <v>283</v>
      </c>
      <c r="J21" s="108" t="s">
        <v>70</v>
      </c>
      <c r="K21" s="108" t="s">
        <v>29</v>
      </c>
      <c r="L21" s="108" t="s">
        <v>30</v>
      </c>
      <c r="M21" s="108" t="s">
        <v>43</v>
      </c>
      <c r="N21" s="139">
        <f t="shared" si="0"/>
        <v>1</v>
      </c>
      <c r="O21" s="121"/>
      <c r="P21" s="121"/>
      <c r="Q21" s="121"/>
      <c r="R21" s="121"/>
      <c r="S21" s="121"/>
      <c r="T21" s="121">
        <v>0.25</v>
      </c>
      <c r="U21" s="121"/>
      <c r="V21" s="121"/>
      <c r="W21" s="121"/>
      <c r="X21" s="121"/>
      <c r="Y21" s="121"/>
      <c r="Z21" s="121">
        <v>0.75</v>
      </c>
      <c r="AA21" s="21">
        <f t="shared" si="1"/>
        <v>0</v>
      </c>
      <c r="AB21" s="47"/>
      <c r="AC21" s="49"/>
      <c r="AD21" s="49"/>
      <c r="AE21" s="49"/>
      <c r="AF21" s="49"/>
      <c r="AG21" s="49"/>
      <c r="AH21" s="49"/>
      <c r="AI21" s="49"/>
      <c r="AJ21" s="49"/>
      <c r="AK21" s="49"/>
      <c r="AL21" s="49"/>
      <c r="AM21" s="49"/>
      <c r="AN21" s="48">
        <f>AB21</f>
        <v>0</v>
      </c>
      <c r="AO21" s="40" t="e">
        <f>AN21/AA21</f>
        <v>#DIV/0!</v>
      </c>
      <c r="AP21" s="34" t="s">
        <v>277</v>
      </c>
      <c r="AQ21" s="44" t="s">
        <v>269</v>
      </c>
      <c r="AR21" s="34" t="s">
        <v>270</v>
      </c>
      <c r="AS21" s="45"/>
      <c r="AT21" s="34">
        <v>0</v>
      </c>
    </row>
    <row r="22" spans="1:46" ht="141.75">
      <c r="A22" s="118" t="s">
        <v>502</v>
      </c>
      <c r="B22" s="117" t="s">
        <v>236</v>
      </c>
      <c r="C22" s="117"/>
      <c r="D22" s="118" t="s">
        <v>278</v>
      </c>
      <c r="E22" s="108"/>
      <c r="F22" s="108" t="s">
        <v>560</v>
      </c>
      <c r="G22" s="138">
        <v>3</v>
      </c>
      <c r="H22" s="108" t="s">
        <v>79</v>
      </c>
      <c r="I22" s="108" t="s">
        <v>279</v>
      </c>
      <c r="J22" s="108" t="s">
        <v>36</v>
      </c>
      <c r="K22" s="108" t="s">
        <v>29</v>
      </c>
      <c r="L22" s="108" t="s">
        <v>30</v>
      </c>
      <c r="M22" s="108" t="s">
        <v>43</v>
      </c>
      <c r="N22" s="130">
        <f t="shared" si="0"/>
        <v>4</v>
      </c>
      <c r="O22" s="132">
        <v>1</v>
      </c>
      <c r="P22" s="132"/>
      <c r="Q22" s="132"/>
      <c r="R22" s="132">
        <v>1</v>
      </c>
      <c r="S22" s="132"/>
      <c r="T22" s="132"/>
      <c r="U22" s="132">
        <v>1</v>
      </c>
      <c r="V22" s="132"/>
      <c r="W22" s="132"/>
      <c r="X22" s="132">
        <v>1</v>
      </c>
      <c r="Y22" s="132"/>
      <c r="Z22" s="132"/>
      <c r="AA22" s="130">
        <f t="shared" si="1"/>
        <v>1</v>
      </c>
      <c r="AB22" s="62"/>
      <c r="AC22" s="63"/>
      <c r="AD22" s="63"/>
      <c r="AE22" s="63"/>
      <c r="AF22" s="63"/>
      <c r="AG22" s="63"/>
      <c r="AH22" s="63"/>
      <c r="AI22" s="63"/>
      <c r="AJ22" s="63"/>
      <c r="AK22" s="63"/>
      <c r="AL22" s="63"/>
      <c r="AM22" s="63"/>
      <c r="AN22" s="58">
        <f>AB22</f>
        <v>0</v>
      </c>
      <c r="AO22" s="40">
        <f>AN22/AA22</f>
        <v>0</v>
      </c>
      <c r="AP22" s="34" t="s">
        <v>215</v>
      </c>
      <c r="AQ22" s="44" t="s">
        <v>269</v>
      </c>
      <c r="AR22" s="34" t="s">
        <v>270</v>
      </c>
      <c r="AS22" s="34"/>
      <c r="AT22" s="34">
        <v>0</v>
      </c>
    </row>
    <row r="23" spans="1:46" ht="182.25">
      <c r="A23" s="118" t="s">
        <v>502</v>
      </c>
      <c r="B23" s="117" t="s">
        <v>236</v>
      </c>
      <c r="C23" s="117"/>
      <c r="D23" s="118" t="s">
        <v>280</v>
      </c>
      <c r="E23" s="108"/>
      <c r="F23" s="108" t="s">
        <v>493</v>
      </c>
      <c r="G23" s="138">
        <v>3</v>
      </c>
      <c r="H23" s="108" t="s">
        <v>79</v>
      </c>
      <c r="I23" s="108" t="s">
        <v>281</v>
      </c>
      <c r="J23" s="108" t="s">
        <v>36</v>
      </c>
      <c r="K23" s="108" t="s">
        <v>29</v>
      </c>
      <c r="L23" s="108" t="s">
        <v>30</v>
      </c>
      <c r="M23" s="108" t="s">
        <v>43</v>
      </c>
      <c r="N23" s="130">
        <f t="shared" si="0"/>
        <v>4</v>
      </c>
      <c r="O23" s="132">
        <v>1</v>
      </c>
      <c r="P23" s="132"/>
      <c r="Q23" s="132"/>
      <c r="R23" s="132">
        <v>1</v>
      </c>
      <c r="S23" s="132"/>
      <c r="T23" s="132"/>
      <c r="U23" s="132">
        <v>1</v>
      </c>
      <c r="V23" s="132"/>
      <c r="W23" s="132"/>
      <c r="X23" s="132">
        <v>1</v>
      </c>
      <c r="Y23" s="132"/>
      <c r="Z23" s="132"/>
      <c r="AA23" s="130">
        <f t="shared" si="1"/>
        <v>1</v>
      </c>
      <c r="AB23" s="62"/>
      <c r="AC23" s="63"/>
      <c r="AD23" s="63"/>
      <c r="AE23" s="63"/>
      <c r="AF23" s="63"/>
      <c r="AG23" s="63"/>
      <c r="AH23" s="63"/>
      <c r="AI23" s="63"/>
      <c r="AJ23" s="63"/>
      <c r="AK23" s="63"/>
      <c r="AL23" s="63"/>
      <c r="AM23" s="63"/>
      <c r="AN23" s="58">
        <f>AB23</f>
        <v>0</v>
      </c>
      <c r="AO23" s="40">
        <f>AN23/AA23</f>
        <v>0</v>
      </c>
      <c r="AP23" s="34" t="s">
        <v>215</v>
      </c>
      <c r="AQ23" s="44" t="s">
        <v>269</v>
      </c>
      <c r="AR23" s="34" t="s">
        <v>270</v>
      </c>
      <c r="AS23" s="34"/>
      <c r="AT23" s="34">
        <v>0</v>
      </c>
    </row>
    <row r="24" spans="1:46" ht="162">
      <c r="A24" s="118" t="s">
        <v>502</v>
      </c>
      <c r="B24" s="117" t="s">
        <v>236</v>
      </c>
      <c r="C24" s="117"/>
      <c r="D24" s="118" t="s">
        <v>282</v>
      </c>
      <c r="E24" s="108"/>
      <c r="F24" s="108" t="s">
        <v>494</v>
      </c>
      <c r="G24" s="138">
        <v>3</v>
      </c>
      <c r="H24" s="108" t="s">
        <v>79</v>
      </c>
      <c r="I24" s="108" t="s">
        <v>281</v>
      </c>
      <c r="J24" s="108" t="s">
        <v>36</v>
      </c>
      <c r="K24" s="108" t="s">
        <v>29</v>
      </c>
      <c r="L24" s="108" t="s">
        <v>30</v>
      </c>
      <c r="M24" s="108" t="s">
        <v>43</v>
      </c>
      <c r="N24" s="130">
        <f t="shared" si="0"/>
        <v>4</v>
      </c>
      <c r="O24" s="132">
        <v>1</v>
      </c>
      <c r="P24" s="132"/>
      <c r="Q24" s="132"/>
      <c r="R24" s="132">
        <v>1</v>
      </c>
      <c r="S24" s="132"/>
      <c r="T24" s="132"/>
      <c r="U24" s="132">
        <v>1</v>
      </c>
      <c r="V24" s="132"/>
      <c r="W24" s="132"/>
      <c r="X24" s="132">
        <v>1</v>
      </c>
      <c r="Y24" s="132"/>
      <c r="Z24" s="132"/>
      <c r="AA24" s="130">
        <f t="shared" si="1"/>
        <v>1</v>
      </c>
      <c r="AB24" s="62"/>
      <c r="AC24" s="63"/>
      <c r="AD24" s="63"/>
      <c r="AE24" s="63"/>
      <c r="AF24" s="63"/>
      <c r="AG24" s="63"/>
      <c r="AH24" s="63"/>
      <c r="AI24" s="63"/>
      <c r="AJ24" s="63"/>
      <c r="AK24" s="63"/>
      <c r="AL24" s="63"/>
      <c r="AM24" s="63"/>
      <c r="AN24" s="58">
        <f>AB24</f>
        <v>0</v>
      </c>
      <c r="AO24" s="40">
        <f>AN24/AA24</f>
        <v>0</v>
      </c>
      <c r="AP24" s="34" t="s">
        <v>215</v>
      </c>
      <c r="AQ24" s="44" t="s">
        <v>269</v>
      </c>
      <c r="AR24" s="34" t="s">
        <v>270</v>
      </c>
      <c r="AS24" s="34"/>
      <c r="AT24" s="34">
        <v>0</v>
      </c>
    </row>
    <row r="25" spans="1:46" ht="162">
      <c r="A25" s="118" t="s">
        <v>607</v>
      </c>
      <c r="B25" s="117" t="s">
        <v>217</v>
      </c>
      <c r="C25" s="117"/>
      <c r="D25" s="118" t="s">
        <v>486</v>
      </c>
      <c r="E25" s="108"/>
      <c r="F25" s="108" t="s">
        <v>495</v>
      </c>
      <c r="G25" s="138">
        <v>2</v>
      </c>
      <c r="H25" s="108" t="s">
        <v>48</v>
      </c>
      <c r="I25" s="108" t="s">
        <v>283</v>
      </c>
      <c r="J25" s="108" t="s">
        <v>70</v>
      </c>
      <c r="K25" s="108" t="s">
        <v>29</v>
      </c>
      <c r="L25" s="108" t="s">
        <v>30</v>
      </c>
      <c r="M25" s="108" t="s">
        <v>43</v>
      </c>
      <c r="N25" s="139">
        <f t="shared" si="0"/>
        <v>1</v>
      </c>
      <c r="O25" s="121">
        <v>0.25</v>
      </c>
      <c r="P25" s="121">
        <v>0.25</v>
      </c>
      <c r="Q25" s="121">
        <v>0.5</v>
      </c>
      <c r="R25" s="121"/>
      <c r="S25" s="121"/>
      <c r="T25" s="121"/>
      <c r="U25" s="121"/>
      <c r="V25" s="121"/>
      <c r="W25" s="121"/>
      <c r="X25" s="121"/>
      <c r="Y25" s="121"/>
      <c r="Z25" s="121"/>
      <c r="AA25" s="21">
        <f t="shared" si="1"/>
        <v>0.25</v>
      </c>
      <c r="AB25" s="47"/>
      <c r="AC25" s="49"/>
      <c r="AD25" s="49"/>
      <c r="AE25" s="49"/>
      <c r="AF25" s="49"/>
      <c r="AG25" s="49"/>
      <c r="AH25" s="49"/>
      <c r="AI25" s="49"/>
      <c r="AJ25" s="49"/>
      <c r="AK25" s="49"/>
      <c r="AL25" s="49"/>
      <c r="AM25" s="49"/>
      <c r="AN25" s="48">
        <f>AB25</f>
        <v>0</v>
      </c>
      <c r="AO25" s="40">
        <f>AN25/AA25</f>
        <v>0</v>
      </c>
      <c r="AP25" s="34" t="s">
        <v>277</v>
      </c>
      <c r="AQ25" s="44" t="s">
        <v>269</v>
      </c>
      <c r="AR25" s="34" t="s">
        <v>270</v>
      </c>
      <c r="AS25" s="34"/>
      <c r="AT25" s="34">
        <v>0</v>
      </c>
    </row>
    <row r="26" spans="1:46" ht="141.75">
      <c r="A26" s="118" t="s">
        <v>508</v>
      </c>
      <c r="B26" s="117" t="s">
        <v>236</v>
      </c>
      <c r="C26" s="117"/>
      <c r="D26" s="118" t="s">
        <v>284</v>
      </c>
      <c r="E26" s="108"/>
      <c r="F26" s="108" t="s">
        <v>561</v>
      </c>
      <c r="G26" s="138">
        <v>1</v>
      </c>
      <c r="H26" s="108" t="s">
        <v>72</v>
      </c>
      <c r="I26" s="108" t="s">
        <v>456</v>
      </c>
      <c r="J26" s="108" t="s">
        <v>36</v>
      </c>
      <c r="K26" s="108" t="s">
        <v>29</v>
      </c>
      <c r="L26" s="108" t="s">
        <v>30</v>
      </c>
      <c r="M26" s="108" t="s">
        <v>43</v>
      </c>
      <c r="N26" s="130">
        <f t="shared" si="0"/>
        <v>8</v>
      </c>
      <c r="O26" s="132"/>
      <c r="P26" s="132"/>
      <c r="Q26" s="132"/>
      <c r="R26" s="132"/>
      <c r="S26" s="132">
        <v>1</v>
      </c>
      <c r="T26" s="132">
        <v>1</v>
      </c>
      <c r="U26" s="132">
        <v>1</v>
      </c>
      <c r="V26" s="132">
        <v>1</v>
      </c>
      <c r="W26" s="132">
        <v>1</v>
      </c>
      <c r="X26" s="132">
        <v>1</v>
      </c>
      <c r="Y26" s="132">
        <v>1</v>
      </c>
      <c r="Z26" s="132">
        <v>1</v>
      </c>
      <c r="AA26" s="130">
        <f t="shared" si="1"/>
        <v>0</v>
      </c>
      <c r="AB26" s="62"/>
      <c r="AC26" s="63"/>
      <c r="AD26" s="63"/>
      <c r="AE26" s="63"/>
      <c r="AF26" s="63"/>
      <c r="AG26" s="63"/>
      <c r="AH26" s="63"/>
      <c r="AI26" s="63"/>
      <c r="AJ26" s="63"/>
      <c r="AK26" s="63"/>
      <c r="AL26" s="63"/>
      <c r="AM26" s="63"/>
      <c r="AN26" s="58">
        <f>AB26</f>
        <v>0</v>
      </c>
      <c r="AO26" s="40" t="e">
        <f>AN26/AA26</f>
        <v>#DIV/0!</v>
      </c>
      <c r="AP26" s="34" t="s">
        <v>277</v>
      </c>
      <c r="AQ26" s="44" t="s">
        <v>269</v>
      </c>
      <c r="AR26" s="34" t="s">
        <v>270</v>
      </c>
      <c r="AS26" s="34" t="s">
        <v>89</v>
      </c>
      <c r="AT26" s="34">
        <v>0</v>
      </c>
    </row>
    <row r="27" spans="1:46" ht="60.75">
      <c r="A27" s="119" t="s">
        <v>507</v>
      </c>
      <c r="B27" s="117" t="s">
        <v>217</v>
      </c>
      <c r="C27" s="117"/>
      <c r="D27" s="118" t="s">
        <v>464</v>
      </c>
      <c r="E27" s="108"/>
      <c r="F27" s="108" t="s">
        <v>562</v>
      </c>
      <c r="G27" s="138">
        <v>3</v>
      </c>
      <c r="H27" s="108" t="s">
        <v>35</v>
      </c>
      <c r="I27" s="108" t="s">
        <v>285</v>
      </c>
      <c r="J27" s="108" t="s">
        <v>36</v>
      </c>
      <c r="K27" s="108" t="s">
        <v>29</v>
      </c>
      <c r="L27" s="108" t="s">
        <v>30</v>
      </c>
      <c r="M27" s="108" t="s">
        <v>43</v>
      </c>
      <c r="N27" s="130">
        <v>100</v>
      </c>
      <c r="O27" s="132"/>
      <c r="P27" s="132"/>
      <c r="Q27" s="132">
        <v>25</v>
      </c>
      <c r="R27" s="132"/>
      <c r="S27" s="132"/>
      <c r="T27" s="132">
        <v>25</v>
      </c>
      <c r="U27" s="132"/>
      <c r="V27" s="132"/>
      <c r="W27" s="132">
        <v>25</v>
      </c>
      <c r="X27" s="132"/>
      <c r="Y27" s="132"/>
      <c r="Z27" s="132">
        <v>25</v>
      </c>
      <c r="AA27" s="130">
        <f t="shared" si="1"/>
        <v>0</v>
      </c>
      <c r="AB27" s="62"/>
      <c r="AC27" s="63"/>
      <c r="AD27" s="63"/>
      <c r="AE27" s="63"/>
      <c r="AF27" s="63"/>
      <c r="AG27" s="63"/>
      <c r="AH27" s="63"/>
      <c r="AI27" s="63"/>
      <c r="AJ27" s="63"/>
      <c r="AK27" s="63"/>
      <c r="AL27" s="63"/>
      <c r="AM27" s="63"/>
      <c r="AN27" s="58">
        <f>AB27</f>
        <v>0</v>
      </c>
      <c r="AO27" s="40" t="e">
        <f>AN27/AA27</f>
        <v>#DIV/0!</v>
      </c>
      <c r="AP27" s="34" t="s">
        <v>215</v>
      </c>
      <c r="AQ27" s="44" t="s">
        <v>441</v>
      </c>
      <c r="AR27" s="34" t="s">
        <v>286</v>
      </c>
      <c r="AS27" s="34" t="s">
        <v>117</v>
      </c>
      <c r="AT27" s="34">
        <v>0</v>
      </c>
    </row>
    <row r="28" spans="1:46" ht="121.5">
      <c r="A28" s="119" t="s">
        <v>508</v>
      </c>
      <c r="B28" s="117" t="s">
        <v>236</v>
      </c>
      <c r="C28" s="117"/>
      <c r="D28" s="118" t="s">
        <v>287</v>
      </c>
      <c r="E28" s="108"/>
      <c r="F28" s="108" t="s">
        <v>563</v>
      </c>
      <c r="G28" s="138">
        <v>3</v>
      </c>
      <c r="H28" s="108" t="s">
        <v>66</v>
      </c>
      <c r="I28" s="108" t="s">
        <v>288</v>
      </c>
      <c r="J28" s="108" t="s">
        <v>67</v>
      </c>
      <c r="K28" s="108" t="s">
        <v>29</v>
      </c>
      <c r="L28" s="108" t="s">
        <v>30</v>
      </c>
      <c r="M28" s="108" t="s">
        <v>43</v>
      </c>
      <c r="N28" s="23">
        <v>30000</v>
      </c>
      <c r="O28" s="140">
        <v>0</v>
      </c>
      <c r="P28" s="140">
        <v>0</v>
      </c>
      <c r="Q28" s="140">
        <v>7500</v>
      </c>
      <c r="R28" s="140">
        <v>0</v>
      </c>
      <c r="S28" s="140">
        <v>0</v>
      </c>
      <c r="T28" s="140">
        <v>7500</v>
      </c>
      <c r="U28" s="140">
        <v>0</v>
      </c>
      <c r="V28" s="140">
        <v>0</v>
      </c>
      <c r="W28" s="140">
        <v>7500</v>
      </c>
      <c r="X28" s="140">
        <v>0</v>
      </c>
      <c r="Y28" s="140">
        <v>0</v>
      </c>
      <c r="Z28" s="140">
        <v>7500</v>
      </c>
      <c r="AA28" s="23">
        <f t="shared" si="1"/>
        <v>0</v>
      </c>
      <c r="AB28" s="69"/>
      <c r="AC28" s="70"/>
      <c r="AD28" s="70"/>
      <c r="AE28" s="70"/>
      <c r="AF28" s="70"/>
      <c r="AG28" s="70"/>
      <c r="AH28" s="70"/>
      <c r="AI28" s="70"/>
      <c r="AJ28" s="70"/>
      <c r="AK28" s="70"/>
      <c r="AL28" s="70"/>
      <c r="AM28" s="70"/>
      <c r="AN28" s="68">
        <f>AB28</f>
        <v>0</v>
      </c>
      <c r="AO28" s="40" t="e">
        <f>AN28/AA28</f>
        <v>#DIV/0!</v>
      </c>
      <c r="AP28" s="34" t="s">
        <v>215</v>
      </c>
      <c r="AQ28" s="44" t="s">
        <v>441</v>
      </c>
      <c r="AR28" s="34" t="s">
        <v>286</v>
      </c>
      <c r="AS28" s="34"/>
      <c r="AT28" s="34">
        <v>0</v>
      </c>
    </row>
    <row r="29" spans="1:46" ht="101.25">
      <c r="A29" s="119" t="s">
        <v>509</v>
      </c>
      <c r="B29" s="117" t="s">
        <v>218</v>
      </c>
      <c r="C29" s="117"/>
      <c r="D29" s="118" t="s">
        <v>289</v>
      </c>
      <c r="E29" s="108"/>
      <c r="F29" s="108" t="s">
        <v>564</v>
      </c>
      <c r="G29" s="138">
        <v>2</v>
      </c>
      <c r="H29" s="108" t="s">
        <v>45</v>
      </c>
      <c r="I29" s="108" t="s">
        <v>290</v>
      </c>
      <c r="J29" s="108" t="s">
        <v>36</v>
      </c>
      <c r="K29" s="108" t="s">
        <v>29</v>
      </c>
      <c r="L29" s="108" t="s">
        <v>30</v>
      </c>
      <c r="M29" s="108" t="s">
        <v>43</v>
      </c>
      <c r="N29" s="130">
        <v>8</v>
      </c>
      <c r="O29" s="132"/>
      <c r="P29" s="132"/>
      <c r="Q29" s="132">
        <v>2</v>
      </c>
      <c r="R29" s="132"/>
      <c r="S29" s="132"/>
      <c r="T29" s="132">
        <v>2</v>
      </c>
      <c r="U29" s="132"/>
      <c r="V29" s="132"/>
      <c r="W29" s="132">
        <v>2</v>
      </c>
      <c r="X29" s="132"/>
      <c r="Y29" s="132"/>
      <c r="Z29" s="132">
        <v>2</v>
      </c>
      <c r="AA29" s="130">
        <f t="shared" si="1"/>
        <v>0</v>
      </c>
      <c r="AB29" s="62"/>
      <c r="AC29" s="63"/>
      <c r="AD29" s="63"/>
      <c r="AE29" s="63"/>
      <c r="AF29" s="63"/>
      <c r="AG29" s="63"/>
      <c r="AH29" s="63"/>
      <c r="AI29" s="63"/>
      <c r="AJ29" s="63"/>
      <c r="AK29" s="63"/>
      <c r="AL29" s="63"/>
      <c r="AM29" s="63"/>
      <c r="AN29" s="58">
        <f>AB29</f>
        <v>0</v>
      </c>
      <c r="AO29" s="40" t="e">
        <f>AN29/AA29</f>
        <v>#DIV/0!</v>
      </c>
      <c r="AP29" s="34" t="s">
        <v>215</v>
      </c>
      <c r="AQ29" s="44" t="s">
        <v>441</v>
      </c>
      <c r="AR29" s="34" t="s">
        <v>286</v>
      </c>
      <c r="AS29" s="34"/>
      <c r="AT29" s="34">
        <v>0</v>
      </c>
    </row>
    <row r="30" spans="1:46" ht="101.25">
      <c r="A30" s="118" t="s">
        <v>520</v>
      </c>
      <c r="B30" s="117" t="s">
        <v>217</v>
      </c>
      <c r="C30" s="117"/>
      <c r="D30" s="118" t="s">
        <v>291</v>
      </c>
      <c r="E30" s="108"/>
      <c r="F30" s="108" t="s">
        <v>519</v>
      </c>
      <c r="G30" s="138">
        <v>1</v>
      </c>
      <c r="H30" s="108" t="s">
        <v>35</v>
      </c>
      <c r="I30" s="108" t="s">
        <v>292</v>
      </c>
      <c r="J30" s="108" t="s">
        <v>36</v>
      </c>
      <c r="K30" s="108" t="s">
        <v>29</v>
      </c>
      <c r="L30" s="108" t="s">
        <v>42</v>
      </c>
      <c r="M30" s="108" t="s">
        <v>43</v>
      </c>
      <c r="N30" s="130">
        <v>12</v>
      </c>
      <c r="O30" s="132">
        <v>1</v>
      </c>
      <c r="P30" s="132">
        <v>1</v>
      </c>
      <c r="Q30" s="132">
        <v>1</v>
      </c>
      <c r="R30" s="132">
        <v>1</v>
      </c>
      <c r="S30" s="132">
        <v>1</v>
      </c>
      <c r="T30" s="132">
        <v>1</v>
      </c>
      <c r="U30" s="132">
        <v>1</v>
      </c>
      <c r="V30" s="132">
        <v>1</v>
      </c>
      <c r="W30" s="132">
        <v>1</v>
      </c>
      <c r="X30" s="132">
        <v>1</v>
      </c>
      <c r="Y30" s="132">
        <v>1</v>
      </c>
      <c r="Z30" s="132">
        <v>1</v>
      </c>
      <c r="AA30" s="130">
        <f t="shared" si="1"/>
        <v>1</v>
      </c>
      <c r="AB30" s="62"/>
      <c r="AC30" s="63"/>
      <c r="AD30" s="63"/>
      <c r="AE30" s="63"/>
      <c r="AF30" s="63"/>
      <c r="AG30" s="63"/>
      <c r="AH30" s="63"/>
      <c r="AI30" s="63"/>
      <c r="AJ30" s="63"/>
      <c r="AK30" s="63"/>
      <c r="AL30" s="63"/>
      <c r="AM30" s="63"/>
      <c r="AN30" s="58">
        <f>AB30</f>
        <v>0</v>
      </c>
      <c r="AO30" s="40">
        <f>AN30/AA30</f>
        <v>0</v>
      </c>
      <c r="AP30" s="34" t="s">
        <v>293</v>
      </c>
      <c r="AQ30" s="44" t="s">
        <v>294</v>
      </c>
      <c r="AR30" s="34" t="s">
        <v>295</v>
      </c>
      <c r="AS30" s="34" t="s">
        <v>296</v>
      </c>
      <c r="AT30" s="34">
        <v>0</v>
      </c>
    </row>
    <row r="31" spans="1:46" ht="81">
      <c r="A31" s="118" t="s">
        <v>508</v>
      </c>
      <c r="B31" s="117" t="s">
        <v>236</v>
      </c>
      <c r="C31" s="117"/>
      <c r="D31" s="118" t="s">
        <v>297</v>
      </c>
      <c r="E31" s="108"/>
      <c r="F31" s="108" t="s">
        <v>518</v>
      </c>
      <c r="G31" s="138">
        <v>3</v>
      </c>
      <c r="H31" s="108" t="s">
        <v>57</v>
      </c>
      <c r="I31" s="108" t="s">
        <v>298</v>
      </c>
      <c r="J31" s="108" t="s">
        <v>70</v>
      </c>
      <c r="K31" s="108" t="s">
        <v>29</v>
      </c>
      <c r="L31" s="108" t="s">
        <v>42</v>
      </c>
      <c r="M31" s="108" t="s">
        <v>43</v>
      </c>
      <c r="N31" s="25">
        <v>0.99</v>
      </c>
      <c r="O31" s="121">
        <v>0.99</v>
      </c>
      <c r="P31" s="121">
        <v>0.99</v>
      </c>
      <c r="Q31" s="121">
        <v>0.99</v>
      </c>
      <c r="R31" s="121">
        <v>0.99</v>
      </c>
      <c r="S31" s="121">
        <v>0.99</v>
      </c>
      <c r="T31" s="121">
        <v>0.99</v>
      </c>
      <c r="U31" s="121">
        <v>0.99</v>
      </c>
      <c r="V31" s="121">
        <v>0.99</v>
      </c>
      <c r="W31" s="121">
        <v>0.99</v>
      </c>
      <c r="X31" s="121">
        <v>0.99</v>
      </c>
      <c r="Y31" s="121">
        <v>0.99</v>
      </c>
      <c r="Z31" s="121">
        <v>0.99</v>
      </c>
      <c r="AA31" s="21">
        <f t="shared" si="1"/>
        <v>0.99</v>
      </c>
      <c r="AB31" s="47"/>
      <c r="AC31" s="49"/>
      <c r="AD31" s="49"/>
      <c r="AE31" s="49"/>
      <c r="AF31" s="49"/>
      <c r="AG31" s="49"/>
      <c r="AH31" s="49"/>
      <c r="AI31" s="49"/>
      <c r="AJ31" s="49"/>
      <c r="AK31" s="49"/>
      <c r="AL31" s="49"/>
      <c r="AM31" s="49"/>
      <c r="AN31" s="48">
        <f>AB31</f>
        <v>0</v>
      </c>
      <c r="AO31" s="40">
        <f>AN31/AA31</f>
        <v>0</v>
      </c>
      <c r="AP31" s="34" t="s">
        <v>299</v>
      </c>
      <c r="AQ31" s="44" t="s">
        <v>294</v>
      </c>
      <c r="AR31" s="34" t="s">
        <v>295</v>
      </c>
      <c r="AS31" s="34"/>
      <c r="AT31" s="34">
        <v>0</v>
      </c>
    </row>
    <row r="32" spans="1:46" ht="121.5" customHeight="1">
      <c r="A32" s="119" t="s">
        <v>508</v>
      </c>
      <c r="B32" s="117" t="s">
        <v>236</v>
      </c>
      <c r="C32" s="117"/>
      <c r="D32" s="118" t="s">
        <v>468</v>
      </c>
      <c r="E32" s="108"/>
      <c r="F32" s="108" t="s">
        <v>510</v>
      </c>
      <c r="G32" s="138">
        <v>2</v>
      </c>
      <c r="H32" s="108" t="s">
        <v>69</v>
      </c>
      <c r="I32" s="108" t="s">
        <v>300</v>
      </c>
      <c r="J32" s="108" t="s">
        <v>36</v>
      </c>
      <c r="K32" s="108" t="s">
        <v>29</v>
      </c>
      <c r="L32" s="108" t="s">
        <v>42</v>
      </c>
      <c r="M32" s="108" t="s">
        <v>43</v>
      </c>
      <c r="N32" s="130">
        <v>12</v>
      </c>
      <c r="O32" s="132">
        <v>1</v>
      </c>
      <c r="P32" s="132">
        <v>1</v>
      </c>
      <c r="Q32" s="132">
        <v>1</v>
      </c>
      <c r="R32" s="132">
        <v>1</v>
      </c>
      <c r="S32" s="132">
        <v>1</v>
      </c>
      <c r="T32" s="132">
        <v>1</v>
      </c>
      <c r="U32" s="132">
        <v>1</v>
      </c>
      <c r="V32" s="132">
        <v>1</v>
      </c>
      <c r="W32" s="132">
        <v>1</v>
      </c>
      <c r="X32" s="132">
        <v>1</v>
      </c>
      <c r="Y32" s="132">
        <v>1</v>
      </c>
      <c r="Z32" s="132">
        <v>1</v>
      </c>
      <c r="AA32" s="130">
        <f t="shared" si="1"/>
        <v>1</v>
      </c>
      <c r="AB32" s="62"/>
      <c r="AC32" s="63"/>
      <c r="AD32" s="63"/>
      <c r="AE32" s="63"/>
      <c r="AF32" s="63"/>
      <c r="AG32" s="63"/>
      <c r="AH32" s="63"/>
      <c r="AI32" s="63"/>
      <c r="AJ32" s="63"/>
      <c r="AK32" s="63"/>
      <c r="AL32" s="63"/>
      <c r="AM32" s="63"/>
      <c r="AN32" s="58">
        <f>AB32</f>
        <v>0</v>
      </c>
      <c r="AO32" s="40">
        <f>AN32/AA32</f>
        <v>0</v>
      </c>
      <c r="AP32" s="34" t="s">
        <v>301</v>
      </c>
      <c r="AQ32" s="44" t="s">
        <v>294</v>
      </c>
      <c r="AR32" s="34" t="s">
        <v>295</v>
      </c>
      <c r="AS32" s="34"/>
      <c r="AT32" s="34">
        <v>0</v>
      </c>
    </row>
    <row r="33" spans="1:46" ht="60.75">
      <c r="A33" s="118" t="s">
        <v>508</v>
      </c>
      <c r="B33" s="117" t="s">
        <v>273</v>
      </c>
      <c r="C33" s="117"/>
      <c r="D33" s="118" t="s">
        <v>302</v>
      </c>
      <c r="E33" s="108"/>
      <c r="F33" s="108" t="s">
        <v>511</v>
      </c>
      <c r="G33" s="138">
        <v>3</v>
      </c>
      <c r="H33" s="108" t="s">
        <v>57</v>
      </c>
      <c r="I33" s="108" t="s">
        <v>303</v>
      </c>
      <c r="J33" s="108" t="s">
        <v>70</v>
      </c>
      <c r="K33" s="108" t="s">
        <v>41</v>
      </c>
      <c r="L33" s="108" t="s">
        <v>42</v>
      </c>
      <c r="M33" s="108" t="s">
        <v>43</v>
      </c>
      <c r="N33" s="25">
        <v>0.05</v>
      </c>
      <c r="O33" s="121">
        <v>0.05</v>
      </c>
      <c r="P33" s="121">
        <v>0.05</v>
      </c>
      <c r="Q33" s="121">
        <v>0.05</v>
      </c>
      <c r="R33" s="121">
        <v>0.05</v>
      </c>
      <c r="S33" s="121">
        <v>0.05</v>
      </c>
      <c r="T33" s="121">
        <v>0.05</v>
      </c>
      <c r="U33" s="121">
        <v>0.05</v>
      </c>
      <c r="V33" s="121">
        <v>0.05</v>
      </c>
      <c r="W33" s="121">
        <v>0.05</v>
      </c>
      <c r="X33" s="121">
        <v>0.05</v>
      </c>
      <c r="Y33" s="121">
        <v>0.05</v>
      </c>
      <c r="Z33" s="121">
        <v>0.05</v>
      </c>
      <c r="AA33" s="21">
        <f t="shared" si="1"/>
        <v>0.05</v>
      </c>
      <c r="AB33" s="47"/>
      <c r="AC33" s="49"/>
      <c r="AD33" s="49"/>
      <c r="AE33" s="49"/>
      <c r="AF33" s="49"/>
      <c r="AG33" s="49"/>
      <c r="AH33" s="49"/>
      <c r="AI33" s="49"/>
      <c r="AJ33" s="49"/>
      <c r="AK33" s="49"/>
      <c r="AL33" s="49"/>
      <c r="AM33" s="49"/>
      <c r="AN33" s="48">
        <f>AB33</f>
        <v>0</v>
      </c>
      <c r="AO33" s="40" t="e">
        <f>O33/AB33</f>
        <v>#DIV/0!</v>
      </c>
      <c r="AP33" s="34" t="s">
        <v>304</v>
      </c>
      <c r="AQ33" s="44" t="s">
        <v>294</v>
      </c>
      <c r="AR33" s="34" t="s">
        <v>295</v>
      </c>
      <c r="AS33" s="34" t="s">
        <v>103</v>
      </c>
      <c r="AT33" s="34">
        <v>0</v>
      </c>
    </row>
    <row r="34" spans="1:46" ht="101.25">
      <c r="A34" s="118" t="s">
        <v>521</v>
      </c>
      <c r="B34" s="117" t="s">
        <v>236</v>
      </c>
      <c r="C34" s="117"/>
      <c r="D34" s="118" t="s">
        <v>305</v>
      </c>
      <c r="E34" s="108"/>
      <c r="F34" s="108" t="s">
        <v>512</v>
      </c>
      <c r="G34" s="138">
        <v>1</v>
      </c>
      <c r="H34" s="108" t="s">
        <v>35</v>
      </c>
      <c r="I34" s="108" t="s">
        <v>292</v>
      </c>
      <c r="J34" s="108" t="s">
        <v>36</v>
      </c>
      <c r="K34" s="108" t="s">
        <v>29</v>
      </c>
      <c r="L34" s="108" t="s">
        <v>42</v>
      </c>
      <c r="M34" s="108" t="s">
        <v>43</v>
      </c>
      <c r="N34" s="130">
        <v>12</v>
      </c>
      <c r="O34" s="132">
        <v>1</v>
      </c>
      <c r="P34" s="132">
        <v>1</v>
      </c>
      <c r="Q34" s="132">
        <v>1</v>
      </c>
      <c r="R34" s="132">
        <v>1</v>
      </c>
      <c r="S34" s="132">
        <v>1</v>
      </c>
      <c r="T34" s="132">
        <v>1</v>
      </c>
      <c r="U34" s="132">
        <v>1</v>
      </c>
      <c r="V34" s="132">
        <v>1</v>
      </c>
      <c r="W34" s="132">
        <v>1</v>
      </c>
      <c r="X34" s="132">
        <v>1</v>
      </c>
      <c r="Y34" s="132">
        <v>1</v>
      </c>
      <c r="Z34" s="132">
        <v>1</v>
      </c>
      <c r="AA34" s="130">
        <f t="shared" si="1"/>
        <v>1</v>
      </c>
      <c r="AB34" s="62"/>
      <c r="AC34" s="63"/>
      <c r="AD34" s="63"/>
      <c r="AE34" s="63"/>
      <c r="AF34" s="63"/>
      <c r="AG34" s="63"/>
      <c r="AH34" s="63"/>
      <c r="AI34" s="63"/>
      <c r="AJ34" s="63"/>
      <c r="AK34" s="63"/>
      <c r="AL34" s="63"/>
      <c r="AM34" s="63"/>
      <c r="AN34" s="58">
        <f>AB34</f>
        <v>0</v>
      </c>
      <c r="AO34" s="40">
        <f>AN34/AA34</f>
        <v>0</v>
      </c>
      <c r="AP34" s="34" t="s">
        <v>299</v>
      </c>
      <c r="AQ34" s="44" t="s">
        <v>294</v>
      </c>
      <c r="AR34" s="34" t="s">
        <v>295</v>
      </c>
      <c r="AS34" s="34"/>
      <c r="AT34" s="34">
        <v>0</v>
      </c>
    </row>
    <row r="35" spans="1:46" ht="101.25">
      <c r="A35" s="119" t="s">
        <v>522</v>
      </c>
      <c r="B35" s="117" t="s">
        <v>273</v>
      </c>
      <c r="C35" s="117"/>
      <c r="D35" s="118" t="s">
        <v>306</v>
      </c>
      <c r="E35" s="108"/>
      <c r="F35" s="108" t="s">
        <v>513</v>
      </c>
      <c r="G35" s="138">
        <v>3</v>
      </c>
      <c r="H35" s="108" t="s">
        <v>57</v>
      </c>
      <c r="I35" s="108" t="s">
        <v>307</v>
      </c>
      <c r="J35" s="108" t="s">
        <v>70</v>
      </c>
      <c r="K35" s="108" t="s">
        <v>41</v>
      </c>
      <c r="L35" s="108" t="s">
        <v>42</v>
      </c>
      <c r="M35" s="108" t="s">
        <v>43</v>
      </c>
      <c r="N35" s="25">
        <v>0.1</v>
      </c>
      <c r="O35" s="121">
        <v>0.1</v>
      </c>
      <c r="P35" s="121">
        <v>0.1</v>
      </c>
      <c r="Q35" s="121">
        <v>0.1</v>
      </c>
      <c r="R35" s="121">
        <v>0.1</v>
      </c>
      <c r="S35" s="121">
        <v>0.1</v>
      </c>
      <c r="T35" s="121">
        <v>0.1</v>
      </c>
      <c r="U35" s="121">
        <v>0.1</v>
      </c>
      <c r="V35" s="121">
        <v>0.1</v>
      </c>
      <c r="W35" s="121">
        <v>0.1</v>
      </c>
      <c r="X35" s="121">
        <v>0.1</v>
      </c>
      <c r="Y35" s="121">
        <v>0.1</v>
      </c>
      <c r="Z35" s="121">
        <v>0.1</v>
      </c>
      <c r="AA35" s="21">
        <f t="shared" si="1"/>
        <v>0.1</v>
      </c>
      <c r="AB35" s="47"/>
      <c r="AC35" s="49"/>
      <c r="AD35" s="49"/>
      <c r="AE35" s="49"/>
      <c r="AF35" s="49"/>
      <c r="AG35" s="49"/>
      <c r="AH35" s="49"/>
      <c r="AI35" s="49"/>
      <c r="AJ35" s="49"/>
      <c r="AK35" s="49"/>
      <c r="AL35" s="49"/>
      <c r="AM35" s="49"/>
      <c r="AN35" s="48">
        <f>AB35</f>
        <v>0</v>
      </c>
      <c r="AO35" s="40" t="e">
        <f>O35/AB35</f>
        <v>#DIV/0!</v>
      </c>
      <c r="AP35" s="34" t="s">
        <v>304</v>
      </c>
      <c r="AQ35" s="44" t="s">
        <v>294</v>
      </c>
      <c r="AR35" s="34" t="s">
        <v>295</v>
      </c>
      <c r="AS35" s="34" t="s">
        <v>103</v>
      </c>
      <c r="AT35" s="34">
        <v>0</v>
      </c>
    </row>
    <row r="36" spans="1:46" ht="121.5">
      <c r="A36" s="119" t="s">
        <v>536</v>
      </c>
      <c r="B36" s="117" t="s">
        <v>217</v>
      </c>
      <c r="C36" s="117"/>
      <c r="D36" s="131" t="s">
        <v>469</v>
      </c>
      <c r="E36" s="108"/>
      <c r="F36" s="108" t="s">
        <v>565</v>
      </c>
      <c r="G36" s="138">
        <v>1</v>
      </c>
      <c r="H36" s="108" t="s">
        <v>35</v>
      </c>
      <c r="I36" s="119" t="s">
        <v>300</v>
      </c>
      <c r="J36" s="108" t="s">
        <v>36</v>
      </c>
      <c r="K36" s="108" t="s">
        <v>29</v>
      </c>
      <c r="L36" s="108" t="s">
        <v>42</v>
      </c>
      <c r="M36" s="108" t="s">
        <v>43</v>
      </c>
      <c r="N36" s="130">
        <v>12</v>
      </c>
      <c r="O36" s="132">
        <v>1</v>
      </c>
      <c r="P36" s="132">
        <v>1</v>
      </c>
      <c r="Q36" s="132">
        <v>1</v>
      </c>
      <c r="R36" s="132">
        <v>1</v>
      </c>
      <c r="S36" s="132">
        <v>1</v>
      </c>
      <c r="T36" s="132">
        <v>1</v>
      </c>
      <c r="U36" s="132">
        <v>1</v>
      </c>
      <c r="V36" s="132">
        <v>1</v>
      </c>
      <c r="W36" s="132">
        <v>1</v>
      </c>
      <c r="X36" s="132">
        <v>1</v>
      </c>
      <c r="Y36" s="132">
        <v>1</v>
      </c>
      <c r="Z36" s="132">
        <v>1</v>
      </c>
      <c r="AA36" s="130">
        <f t="shared" si="1"/>
        <v>1</v>
      </c>
      <c r="AB36" s="62"/>
      <c r="AC36" s="63"/>
      <c r="AD36" s="63"/>
      <c r="AE36" s="63"/>
      <c r="AF36" s="63"/>
      <c r="AG36" s="63"/>
      <c r="AH36" s="63"/>
      <c r="AI36" s="63"/>
      <c r="AJ36" s="63"/>
      <c r="AK36" s="63"/>
      <c r="AL36" s="63"/>
      <c r="AM36" s="63"/>
      <c r="AN36" s="58">
        <f>AB36</f>
        <v>0</v>
      </c>
      <c r="AO36" s="40">
        <f>AN36/AA36</f>
        <v>0</v>
      </c>
      <c r="AP36" s="34" t="s">
        <v>299</v>
      </c>
      <c r="AQ36" s="44" t="s">
        <v>294</v>
      </c>
      <c r="AR36" s="34" t="s">
        <v>295</v>
      </c>
      <c r="AS36" s="34"/>
      <c r="AT36" s="34">
        <v>0</v>
      </c>
    </row>
    <row r="37" spans="1:46" ht="81">
      <c r="A37" s="119" t="s">
        <v>508</v>
      </c>
      <c r="B37" s="117" t="s">
        <v>273</v>
      </c>
      <c r="C37" s="117"/>
      <c r="D37" s="118" t="s">
        <v>308</v>
      </c>
      <c r="E37" s="108"/>
      <c r="F37" s="108" t="s">
        <v>514</v>
      </c>
      <c r="G37" s="138">
        <v>1</v>
      </c>
      <c r="H37" s="108" t="s">
        <v>57</v>
      </c>
      <c r="I37" s="108" t="s">
        <v>309</v>
      </c>
      <c r="J37" s="108" t="s">
        <v>70</v>
      </c>
      <c r="K37" s="108" t="s">
        <v>41</v>
      </c>
      <c r="L37" s="108" t="s">
        <v>42</v>
      </c>
      <c r="M37" s="108" t="s">
        <v>43</v>
      </c>
      <c r="N37" s="25">
        <v>0.04</v>
      </c>
      <c r="O37" s="121">
        <v>0.04</v>
      </c>
      <c r="P37" s="121">
        <v>0.04</v>
      </c>
      <c r="Q37" s="121">
        <v>0.04</v>
      </c>
      <c r="R37" s="121">
        <v>0.04</v>
      </c>
      <c r="S37" s="121">
        <v>0.04</v>
      </c>
      <c r="T37" s="121">
        <v>0.04</v>
      </c>
      <c r="U37" s="121">
        <v>0.04</v>
      </c>
      <c r="V37" s="121">
        <v>0.04</v>
      </c>
      <c r="W37" s="121">
        <v>0.04</v>
      </c>
      <c r="X37" s="121">
        <v>0.04</v>
      </c>
      <c r="Y37" s="121">
        <v>0.04</v>
      </c>
      <c r="Z37" s="121">
        <v>0.04</v>
      </c>
      <c r="AA37" s="21">
        <f t="shared" si="1"/>
        <v>0.04</v>
      </c>
      <c r="AB37" s="47"/>
      <c r="AC37" s="49"/>
      <c r="AD37" s="49"/>
      <c r="AE37" s="49"/>
      <c r="AF37" s="49"/>
      <c r="AG37" s="49"/>
      <c r="AH37" s="49"/>
      <c r="AI37" s="49"/>
      <c r="AJ37" s="49"/>
      <c r="AK37" s="49"/>
      <c r="AL37" s="49"/>
      <c r="AM37" s="49"/>
      <c r="AN37" s="48">
        <f>AB37</f>
        <v>0</v>
      </c>
      <c r="AO37" s="40" t="e">
        <f>O37/AB37</f>
        <v>#DIV/0!</v>
      </c>
      <c r="AP37" s="34" t="s">
        <v>310</v>
      </c>
      <c r="AQ37" s="44" t="s">
        <v>294</v>
      </c>
      <c r="AR37" s="34" t="s">
        <v>295</v>
      </c>
      <c r="AS37" s="34"/>
      <c r="AT37" s="34">
        <v>0</v>
      </c>
    </row>
    <row r="38" spans="1:46" ht="81">
      <c r="A38" s="119" t="s">
        <v>520</v>
      </c>
      <c r="B38" s="117" t="s">
        <v>236</v>
      </c>
      <c r="C38" s="117"/>
      <c r="D38" s="118" t="s">
        <v>311</v>
      </c>
      <c r="E38" s="108"/>
      <c r="F38" s="108" t="s">
        <v>515</v>
      </c>
      <c r="G38" s="138">
        <v>1</v>
      </c>
      <c r="H38" s="108" t="s">
        <v>35</v>
      </c>
      <c r="I38" s="108" t="s">
        <v>316</v>
      </c>
      <c r="J38" s="108" t="s">
        <v>36</v>
      </c>
      <c r="K38" s="108" t="s">
        <v>29</v>
      </c>
      <c r="L38" s="108" t="s">
        <v>42</v>
      </c>
      <c r="M38" s="108" t="s">
        <v>43</v>
      </c>
      <c r="N38" s="130">
        <v>12</v>
      </c>
      <c r="O38" s="132">
        <v>1</v>
      </c>
      <c r="P38" s="132">
        <v>1</v>
      </c>
      <c r="Q38" s="132">
        <v>1</v>
      </c>
      <c r="R38" s="132">
        <v>1</v>
      </c>
      <c r="S38" s="132">
        <v>1</v>
      </c>
      <c r="T38" s="132">
        <v>1</v>
      </c>
      <c r="U38" s="132">
        <v>1</v>
      </c>
      <c r="V38" s="132">
        <v>1</v>
      </c>
      <c r="W38" s="132">
        <v>1</v>
      </c>
      <c r="X38" s="132">
        <v>1</v>
      </c>
      <c r="Y38" s="132">
        <v>1</v>
      </c>
      <c r="Z38" s="132">
        <v>1</v>
      </c>
      <c r="AA38" s="130">
        <f t="shared" si="1"/>
        <v>1</v>
      </c>
      <c r="AB38" s="62"/>
      <c r="AC38" s="63"/>
      <c r="AD38" s="63"/>
      <c r="AE38" s="63"/>
      <c r="AF38" s="63"/>
      <c r="AG38" s="63"/>
      <c r="AH38" s="63"/>
      <c r="AI38" s="63"/>
      <c r="AJ38" s="63"/>
      <c r="AK38" s="63"/>
      <c r="AL38" s="63"/>
      <c r="AM38" s="63"/>
      <c r="AN38" s="58">
        <f>AB38</f>
        <v>0</v>
      </c>
      <c r="AO38" s="40">
        <f>AN38/AA38</f>
        <v>0</v>
      </c>
      <c r="AP38" s="34" t="s">
        <v>312</v>
      </c>
      <c r="AQ38" s="44" t="s">
        <v>294</v>
      </c>
      <c r="AR38" s="34" t="s">
        <v>295</v>
      </c>
      <c r="AS38" s="34" t="s">
        <v>296</v>
      </c>
      <c r="AT38" s="34">
        <v>0</v>
      </c>
    </row>
    <row r="39" spans="1:46" ht="101.25">
      <c r="A39" s="119" t="s">
        <v>537</v>
      </c>
      <c r="B39" s="117" t="s">
        <v>236</v>
      </c>
      <c r="C39" s="117"/>
      <c r="D39" s="118" t="s">
        <v>313</v>
      </c>
      <c r="E39" s="108"/>
      <c r="F39" s="108" t="s">
        <v>517</v>
      </c>
      <c r="G39" s="138">
        <v>3</v>
      </c>
      <c r="H39" s="108" t="s">
        <v>45</v>
      </c>
      <c r="I39" s="108" t="s">
        <v>314</v>
      </c>
      <c r="J39" s="108" t="s">
        <v>36</v>
      </c>
      <c r="K39" s="108" t="s">
        <v>29</v>
      </c>
      <c r="L39" s="108" t="s">
        <v>30</v>
      </c>
      <c r="M39" s="108" t="s">
        <v>43</v>
      </c>
      <c r="N39" s="130">
        <v>20</v>
      </c>
      <c r="O39" s="132"/>
      <c r="P39" s="132">
        <v>2</v>
      </c>
      <c r="Q39" s="132">
        <v>2</v>
      </c>
      <c r="R39" s="132">
        <v>2</v>
      </c>
      <c r="S39" s="132">
        <v>2</v>
      </c>
      <c r="T39" s="132">
        <v>2</v>
      </c>
      <c r="U39" s="132">
        <v>2</v>
      </c>
      <c r="V39" s="132">
        <v>2</v>
      </c>
      <c r="W39" s="132">
        <v>2</v>
      </c>
      <c r="X39" s="132">
        <v>2</v>
      </c>
      <c r="Y39" s="132">
        <v>2</v>
      </c>
      <c r="Z39" s="132"/>
      <c r="AA39" s="130">
        <f t="shared" si="1"/>
        <v>0</v>
      </c>
      <c r="AB39" s="62"/>
      <c r="AC39" s="63"/>
      <c r="AD39" s="63"/>
      <c r="AE39" s="63"/>
      <c r="AF39" s="63"/>
      <c r="AG39" s="63"/>
      <c r="AH39" s="63"/>
      <c r="AI39" s="63"/>
      <c r="AJ39" s="63"/>
      <c r="AK39" s="63"/>
      <c r="AL39" s="63"/>
      <c r="AM39" s="63"/>
      <c r="AN39" s="58">
        <f>AB39</f>
        <v>0</v>
      </c>
      <c r="AO39" s="40" t="e">
        <f>AN39/AA39</f>
        <v>#DIV/0!</v>
      </c>
      <c r="AP39" s="34" t="s">
        <v>315</v>
      </c>
      <c r="AQ39" s="44" t="s">
        <v>294</v>
      </c>
      <c r="AR39" s="34" t="s">
        <v>295</v>
      </c>
      <c r="AS39" s="34"/>
      <c r="AT39" s="34">
        <v>0</v>
      </c>
    </row>
    <row r="40" spans="1:46" ht="101.25">
      <c r="A40" s="119" t="s">
        <v>537</v>
      </c>
      <c r="B40" s="117" t="s">
        <v>236</v>
      </c>
      <c r="C40" s="117"/>
      <c r="D40" s="118" t="s">
        <v>470</v>
      </c>
      <c r="E40" s="108"/>
      <c r="F40" s="108" t="s">
        <v>516</v>
      </c>
      <c r="G40" s="138">
        <v>2</v>
      </c>
      <c r="H40" s="108" t="s">
        <v>69</v>
      </c>
      <c r="I40" s="108" t="s">
        <v>300</v>
      </c>
      <c r="J40" s="108" t="s">
        <v>36</v>
      </c>
      <c r="K40" s="108" t="s">
        <v>29</v>
      </c>
      <c r="L40" s="108" t="s">
        <v>42</v>
      </c>
      <c r="M40" s="108" t="s">
        <v>43</v>
      </c>
      <c r="N40" s="130">
        <v>12</v>
      </c>
      <c r="O40" s="132">
        <v>1</v>
      </c>
      <c r="P40" s="132">
        <v>1</v>
      </c>
      <c r="Q40" s="132">
        <v>1</v>
      </c>
      <c r="R40" s="132">
        <v>1</v>
      </c>
      <c r="S40" s="132">
        <v>1</v>
      </c>
      <c r="T40" s="132">
        <v>1</v>
      </c>
      <c r="U40" s="132">
        <v>1</v>
      </c>
      <c r="V40" s="132">
        <v>1</v>
      </c>
      <c r="W40" s="132">
        <v>1</v>
      </c>
      <c r="X40" s="132">
        <v>1</v>
      </c>
      <c r="Y40" s="132">
        <v>1</v>
      </c>
      <c r="Z40" s="132">
        <v>1</v>
      </c>
      <c r="AA40" s="130">
        <f t="shared" si="1"/>
        <v>1</v>
      </c>
      <c r="AB40" s="62"/>
      <c r="AC40" s="63"/>
      <c r="AD40" s="63"/>
      <c r="AE40" s="63"/>
      <c r="AF40" s="63"/>
      <c r="AG40" s="63"/>
      <c r="AH40" s="63"/>
      <c r="AI40" s="63"/>
      <c r="AJ40" s="63"/>
      <c r="AK40" s="63"/>
      <c r="AL40" s="63"/>
      <c r="AM40" s="63"/>
      <c r="AN40" s="58">
        <f>AB40</f>
        <v>0</v>
      </c>
      <c r="AO40" s="40">
        <f>AN40/AA40</f>
        <v>0</v>
      </c>
      <c r="AP40" s="34" t="s">
        <v>301</v>
      </c>
      <c r="AQ40" s="44" t="s">
        <v>294</v>
      </c>
      <c r="AR40" s="34" t="s">
        <v>295</v>
      </c>
      <c r="AS40" s="34"/>
      <c r="AT40" s="34">
        <v>0</v>
      </c>
    </row>
    <row r="41" spans="1:46" ht="81">
      <c r="A41" s="118" t="s">
        <v>534</v>
      </c>
      <c r="B41" s="117" t="s">
        <v>226</v>
      </c>
      <c r="C41" s="117"/>
      <c r="D41" s="118" t="s">
        <v>317</v>
      </c>
      <c r="E41" s="108"/>
      <c r="F41" s="108" t="s">
        <v>523</v>
      </c>
      <c r="G41" s="138">
        <v>1</v>
      </c>
      <c r="H41" s="108" t="s">
        <v>83</v>
      </c>
      <c r="I41" s="119" t="s">
        <v>475</v>
      </c>
      <c r="J41" s="108" t="s">
        <v>36</v>
      </c>
      <c r="K41" s="108" t="s">
        <v>29</v>
      </c>
      <c r="L41" s="108" t="s">
        <v>30</v>
      </c>
      <c r="M41" s="108" t="s">
        <v>43</v>
      </c>
      <c r="N41" s="130">
        <v>20400</v>
      </c>
      <c r="O41" s="141">
        <v>1700</v>
      </c>
      <c r="P41" s="141">
        <v>1700</v>
      </c>
      <c r="Q41" s="141">
        <v>1700</v>
      </c>
      <c r="R41" s="141">
        <v>1700</v>
      </c>
      <c r="S41" s="141">
        <v>1700</v>
      </c>
      <c r="T41" s="141">
        <v>1700</v>
      </c>
      <c r="U41" s="141">
        <v>1700</v>
      </c>
      <c r="V41" s="141">
        <v>1700</v>
      </c>
      <c r="W41" s="141">
        <v>1700</v>
      </c>
      <c r="X41" s="141">
        <v>1700</v>
      </c>
      <c r="Y41" s="141">
        <v>1700</v>
      </c>
      <c r="Z41" s="141">
        <v>1700</v>
      </c>
      <c r="AA41" s="130">
        <f t="shared" si="1"/>
        <v>1700</v>
      </c>
      <c r="AB41" s="71"/>
      <c r="AC41" s="72"/>
      <c r="AD41" s="72"/>
      <c r="AE41" s="72"/>
      <c r="AF41" s="72"/>
      <c r="AG41" s="72"/>
      <c r="AH41" s="72"/>
      <c r="AI41" s="72"/>
      <c r="AJ41" s="72"/>
      <c r="AK41" s="72"/>
      <c r="AL41" s="72"/>
      <c r="AM41" s="72"/>
      <c r="AN41" s="58">
        <f>AB41</f>
        <v>0</v>
      </c>
      <c r="AO41" s="40">
        <f>AN41/AA41</f>
        <v>0</v>
      </c>
      <c r="AP41" s="34" t="s">
        <v>250</v>
      </c>
      <c r="AQ41" s="44" t="s">
        <v>327</v>
      </c>
      <c r="AR41" s="34" t="s">
        <v>318</v>
      </c>
      <c r="AS41" s="34"/>
      <c r="AT41" s="34">
        <v>0</v>
      </c>
    </row>
    <row r="42" spans="1:46" ht="81">
      <c r="A42" s="118" t="s">
        <v>509</v>
      </c>
      <c r="B42" s="117" t="s">
        <v>226</v>
      </c>
      <c r="C42" s="117"/>
      <c r="D42" s="118" t="s">
        <v>319</v>
      </c>
      <c r="E42" s="108"/>
      <c r="F42" s="108" t="s">
        <v>524</v>
      </c>
      <c r="G42" s="138">
        <v>2</v>
      </c>
      <c r="H42" s="108" t="s">
        <v>83</v>
      </c>
      <c r="I42" s="108" t="s">
        <v>448</v>
      </c>
      <c r="J42" s="108" t="s">
        <v>36</v>
      </c>
      <c r="K42" s="108" t="s">
        <v>29</v>
      </c>
      <c r="L42" s="108" t="s">
        <v>30</v>
      </c>
      <c r="M42" s="108" t="s">
        <v>43</v>
      </c>
      <c r="N42" s="130">
        <v>216</v>
      </c>
      <c r="O42" s="141">
        <v>18</v>
      </c>
      <c r="P42" s="141">
        <v>18</v>
      </c>
      <c r="Q42" s="141">
        <v>18</v>
      </c>
      <c r="R42" s="141">
        <v>18</v>
      </c>
      <c r="S42" s="141">
        <v>18</v>
      </c>
      <c r="T42" s="141">
        <v>18</v>
      </c>
      <c r="U42" s="141">
        <v>18</v>
      </c>
      <c r="V42" s="141">
        <v>18</v>
      </c>
      <c r="W42" s="141">
        <v>18</v>
      </c>
      <c r="X42" s="141">
        <v>18</v>
      </c>
      <c r="Y42" s="141">
        <v>18</v>
      </c>
      <c r="Z42" s="141">
        <v>18</v>
      </c>
      <c r="AA42" s="130">
        <f t="shared" si="1"/>
        <v>18</v>
      </c>
      <c r="AB42" s="71"/>
      <c r="AC42" s="72"/>
      <c r="AD42" s="72"/>
      <c r="AE42" s="72"/>
      <c r="AF42" s="72"/>
      <c r="AG42" s="72"/>
      <c r="AH42" s="72"/>
      <c r="AI42" s="72"/>
      <c r="AJ42" s="72"/>
      <c r="AK42" s="72"/>
      <c r="AL42" s="72"/>
      <c r="AM42" s="72"/>
      <c r="AN42" s="58">
        <f>AB42</f>
        <v>0</v>
      </c>
      <c r="AO42" s="40">
        <f>AN42/AA42</f>
        <v>0</v>
      </c>
      <c r="AP42" s="34" t="s">
        <v>250</v>
      </c>
      <c r="AQ42" s="44" t="s">
        <v>327</v>
      </c>
      <c r="AR42" s="34" t="s">
        <v>318</v>
      </c>
      <c r="AS42" s="34"/>
      <c r="AT42" s="34">
        <v>0</v>
      </c>
    </row>
    <row r="43" spans="1:46" ht="60.75">
      <c r="A43" s="118" t="s">
        <v>509</v>
      </c>
      <c r="B43" s="117" t="s">
        <v>226</v>
      </c>
      <c r="C43" s="117"/>
      <c r="D43" s="118" t="s">
        <v>477</v>
      </c>
      <c r="E43" s="108"/>
      <c r="F43" s="108" t="s">
        <v>525</v>
      </c>
      <c r="G43" s="138">
        <v>2</v>
      </c>
      <c r="H43" s="108" t="s">
        <v>83</v>
      </c>
      <c r="I43" s="119" t="s">
        <v>476</v>
      </c>
      <c r="J43" s="108" t="s">
        <v>36</v>
      </c>
      <c r="K43" s="108" t="s">
        <v>29</v>
      </c>
      <c r="L43" s="108" t="s">
        <v>30</v>
      </c>
      <c r="M43" s="108" t="s">
        <v>43</v>
      </c>
      <c r="N43" s="130">
        <v>60</v>
      </c>
      <c r="O43" s="141">
        <v>5</v>
      </c>
      <c r="P43" s="141">
        <v>5</v>
      </c>
      <c r="Q43" s="141">
        <v>5</v>
      </c>
      <c r="R43" s="141">
        <v>5</v>
      </c>
      <c r="S43" s="141">
        <v>5</v>
      </c>
      <c r="T43" s="141">
        <v>5</v>
      </c>
      <c r="U43" s="141">
        <v>5</v>
      </c>
      <c r="V43" s="141">
        <v>5</v>
      </c>
      <c r="W43" s="141">
        <v>5</v>
      </c>
      <c r="X43" s="141">
        <v>5</v>
      </c>
      <c r="Y43" s="141">
        <v>5</v>
      </c>
      <c r="Z43" s="141">
        <v>5</v>
      </c>
      <c r="AA43" s="130">
        <f t="shared" si="1"/>
        <v>5</v>
      </c>
      <c r="AB43" s="71"/>
      <c r="AC43" s="72"/>
      <c r="AD43" s="72"/>
      <c r="AE43" s="72"/>
      <c r="AF43" s="72"/>
      <c r="AG43" s="72"/>
      <c r="AH43" s="72"/>
      <c r="AI43" s="72"/>
      <c r="AJ43" s="72"/>
      <c r="AK43" s="72"/>
      <c r="AL43" s="72"/>
      <c r="AM43" s="72"/>
      <c r="AN43" s="58">
        <f>AB43</f>
        <v>0</v>
      </c>
      <c r="AO43" s="40">
        <f>AN43/AA43</f>
        <v>0</v>
      </c>
      <c r="AP43" s="34" t="s">
        <v>254</v>
      </c>
      <c r="AQ43" s="44" t="s">
        <v>327</v>
      </c>
      <c r="AR43" s="34" t="s">
        <v>318</v>
      </c>
      <c r="AS43" s="45"/>
      <c r="AT43" s="34">
        <v>0</v>
      </c>
    </row>
    <row r="44" spans="1:46" ht="101.25">
      <c r="A44" s="118" t="s">
        <v>509</v>
      </c>
      <c r="B44" s="117" t="s">
        <v>226</v>
      </c>
      <c r="C44" s="117"/>
      <c r="D44" s="118" t="s">
        <v>320</v>
      </c>
      <c r="E44" s="108"/>
      <c r="F44" s="108" t="s">
        <v>526</v>
      </c>
      <c r="G44" s="138">
        <v>3</v>
      </c>
      <c r="H44" s="108" t="s">
        <v>83</v>
      </c>
      <c r="I44" s="119" t="s">
        <v>475</v>
      </c>
      <c r="J44" s="108" t="s">
        <v>36</v>
      </c>
      <c r="K44" s="108" t="s">
        <v>29</v>
      </c>
      <c r="L44" s="108" t="s">
        <v>30</v>
      </c>
      <c r="M44" s="108" t="s">
        <v>43</v>
      </c>
      <c r="N44" s="130">
        <v>26000</v>
      </c>
      <c r="O44" s="141">
        <v>2166</v>
      </c>
      <c r="P44" s="141">
        <v>2166</v>
      </c>
      <c r="Q44" s="141">
        <v>2166</v>
      </c>
      <c r="R44" s="141">
        <v>2166</v>
      </c>
      <c r="S44" s="141">
        <v>2166</v>
      </c>
      <c r="T44" s="141">
        <v>2166</v>
      </c>
      <c r="U44" s="141">
        <v>2166</v>
      </c>
      <c r="V44" s="141">
        <v>2166</v>
      </c>
      <c r="W44" s="141">
        <v>2166</v>
      </c>
      <c r="X44" s="141">
        <v>2166</v>
      </c>
      <c r="Y44" s="141">
        <v>2166</v>
      </c>
      <c r="Z44" s="141">
        <v>2174</v>
      </c>
      <c r="AA44" s="130">
        <f t="shared" si="1"/>
        <v>2166</v>
      </c>
      <c r="AB44" s="71"/>
      <c r="AC44" s="72"/>
      <c r="AD44" s="72"/>
      <c r="AE44" s="72"/>
      <c r="AF44" s="72"/>
      <c r="AG44" s="72"/>
      <c r="AH44" s="72"/>
      <c r="AI44" s="72"/>
      <c r="AJ44" s="72"/>
      <c r="AK44" s="72"/>
      <c r="AL44" s="72"/>
      <c r="AM44" s="72"/>
      <c r="AN44" s="58">
        <f>AB44</f>
        <v>0</v>
      </c>
      <c r="AO44" s="40">
        <f>AN44/AA44</f>
        <v>0</v>
      </c>
      <c r="AP44" s="34" t="s">
        <v>250</v>
      </c>
      <c r="AQ44" s="44" t="s">
        <v>327</v>
      </c>
      <c r="AR44" s="34" t="s">
        <v>318</v>
      </c>
      <c r="AS44" s="34"/>
      <c r="AT44" s="73">
        <v>522114.95</v>
      </c>
    </row>
    <row r="45" spans="1:46" ht="121.5">
      <c r="A45" s="118" t="s">
        <v>509</v>
      </c>
      <c r="B45" s="117" t="s">
        <v>226</v>
      </c>
      <c r="C45" s="117"/>
      <c r="D45" s="118" t="s">
        <v>321</v>
      </c>
      <c r="E45" s="108"/>
      <c r="F45" s="108" t="s">
        <v>527</v>
      </c>
      <c r="G45" s="138">
        <v>3</v>
      </c>
      <c r="H45" s="108" t="s">
        <v>83</v>
      </c>
      <c r="I45" s="108" t="s">
        <v>449</v>
      </c>
      <c r="J45" s="108" t="s">
        <v>36</v>
      </c>
      <c r="K45" s="108" t="s">
        <v>29</v>
      </c>
      <c r="L45" s="108" t="s">
        <v>30</v>
      </c>
      <c r="M45" s="108" t="s">
        <v>43</v>
      </c>
      <c r="N45" s="130">
        <v>24</v>
      </c>
      <c r="O45" s="141">
        <v>2</v>
      </c>
      <c r="P45" s="141">
        <v>2</v>
      </c>
      <c r="Q45" s="141">
        <v>2</v>
      </c>
      <c r="R45" s="141">
        <v>2</v>
      </c>
      <c r="S45" s="141">
        <v>2</v>
      </c>
      <c r="T45" s="141">
        <v>2</v>
      </c>
      <c r="U45" s="141">
        <v>2</v>
      </c>
      <c r="V45" s="141">
        <v>2</v>
      </c>
      <c r="W45" s="141">
        <v>2</v>
      </c>
      <c r="X45" s="141">
        <v>2</v>
      </c>
      <c r="Y45" s="141">
        <v>2</v>
      </c>
      <c r="Z45" s="141">
        <v>2</v>
      </c>
      <c r="AA45" s="130">
        <f t="shared" si="1"/>
        <v>2</v>
      </c>
      <c r="AB45" s="71"/>
      <c r="AC45" s="72"/>
      <c r="AD45" s="72"/>
      <c r="AE45" s="72"/>
      <c r="AF45" s="72"/>
      <c r="AG45" s="72"/>
      <c r="AH45" s="72"/>
      <c r="AI45" s="72"/>
      <c r="AJ45" s="72"/>
      <c r="AK45" s="72"/>
      <c r="AL45" s="72"/>
      <c r="AM45" s="72"/>
      <c r="AN45" s="58">
        <f>AB45</f>
        <v>0</v>
      </c>
      <c r="AO45" s="40">
        <f>AN45/AA45</f>
        <v>0</v>
      </c>
      <c r="AP45" s="34" t="s">
        <v>257</v>
      </c>
      <c r="AQ45" s="44" t="s">
        <v>327</v>
      </c>
      <c r="AR45" s="34" t="s">
        <v>318</v>
      </c>
      <c r="AS45" s="34"/>
      <c r="AT45" s="73">
        <v>889.93</v>
      </c>
    </row>
    <row r="46" spans="1:46" ht="81">
      <c r="A46" s="118" t="s">
        <v>506</v>
      </c>
      <c r="B46" s="117" t="s">
        <v>226</v>
      </c>
      <c r="C46" s="117"/>
      <c r="D46" s="118" t="s">
        <v>328</v>
      </c>
      <c r="E46" s="108"/>
      <c r="F46" s="108" t="s">
        <v>531</v>
      </c>
      <c r="G46" s="138">
        <v>1</v>
      </c>
      <c r="H46" s="108" t="s">
        <v>83</v>
      </c>
      <c r="I46" s="119" t="s">
        <v>478</v>
      </c>
      <c r="J46" s="108" t="s">
        <v>36</v>
      </c>
      <c r="K46" s="108" t="s">
        <v>29</v>
      </c>
      <c r="L46" s="108" t="s">
        <v>30</v>
      </c>
      <c r="M46" s="108" t="s">
        <v>43</v>
      </c>
      <c r="N46" s="130">
        <v>1200</v>
      </c>
      <c r="O46" s="141">
        <v>100</v>
      </c>
      <c r="P46" s="141">
        <v>100</v>
      </c>
      <c r="Q46" s="141">
        <v>100</v>
      </c>
      <c r="R46" s="141">
        <v>100</v>
      </c>
      <c r="S46" s="141">
        <v>100</v>
      </c>
      <c r="T46" s="141">
        <v>100</v>
      </c>
      <c r="U46" s="141">
        <v>100</v>
      </c>
      <c r="V46" s="141">
        <v>100</v>
      </c>
      <c r="W46" s="141">
        <v>100</v>
      </c>
      <c r="X46" s="141">
        <v>100</v>
      </c>
      <c r="Y46" s="141">
        <v>100</v>
      </c>
      <c r="Z46" s="141">
        <v>100</v>
      </c>
      <c r="AA46" s="130">
        <f t="shared" si="1"/>
        <v>100</v>
      </c>
      <c r="AB46" s="71"/>
      <c r="AC46" s="72"/>
      <c r="AD46" s="72"/>
      <c r="AE46" s="72"/>
      <c r="AF46" s="72"/>
      <c r="AG46" s="72"/>
      <c r="AH46" s="72"/>
      <c r="AI46" s="72"/>
      <c r="AJ46" s="72"/>
      <c r="AK46" s="72"/>
      <c r="AL46" s="72"/>
      <c r="AM46" s="72"/>
      <c r="AN46" s="58">
        <f>AB46</f>
        <v>0</v>
      </c>
      <c r="AO46" s="40">
        <f>AN46/AA46</f>
        <v>0</v>
      </c>
      <c r="AP46" s="34" t="s">
        <v>454</v>
      </c>
      <c r="AQ46" s="44" t="s">
        <v>327</v>
      </c>
      <c r="AR46" s="34" t="s">
        <v>318</v>
      </c>
      <c r="AS46" s="34"/>
      <c r="AT46" s="34">
        <v>0</v>
      </c>
    </row>
    <row r="47" spans="1:46" ht="101.25">
      <c r="A47" s="118" t="s">
        <v>509</v>
      </c>
      <c r="B47" s="117" t="s">
        <v>226</v>
      </c>
      <c r="C47" s="117"/>
      <c r="D47" s="118" t="s">
        <v>617</v>
      </c>
      <c r="E47" s="108"/>
      <c r="F47" s="108" t="s">
        <v>528</v>
      </c>
      <c r="G47" s="138">
        <v>2</v>
      </c>
      <c r="H47" s="108" t="s">
        <v>69</v>
      </c>
      <c r="I47" s="108" t="s">
        <v>479</v>
      </c>
      <c r="J47" s="108" t="s">
        <v>36</v>
      </c>
      <c r="K47" s="108" t="s">
        <v>29</v>
      </c>
      <c r="L47" s="108" t="s">
        <v>30</v>
      </c>
      <c r="M47" s="108" t="s">
        <v>43</v>
      </c>
      <c r="N47" s="130">
        <v>100</v>
      </c>
      <c r="O47" s="141"/>
      <c r="P47" s="141"/>
      <c r="Q47" s="141"/>
      <c r="R47" s="141"/>
      <c r="S47" s="141"/>
      <c r="T47" s="141">
        <v>20</v>
      </c>
      <c r="U47" s="141"/>
      <c r="V47" s="141">
        <v>30</v>
      </c>
      <c r="W47" s="141"/>
      <c r="X47" s="141">
        <v>50</v>
      </c>
      <c r="Y47" s="141"/>
      <c r="Z47" s="141"/>
      <c r="AA47" s="130">
        <f t="shared" si="1"/>
        <v>0</v>
      </c>
      <c r="AB47" s="71"/>
      <c r="AC47" s="72"/>
      <c r="AD47" s="72"/>
      <c r="AE47" s="72"/>
      <c r="AF47" s="72"/>
      <c r="AG47" s="72"/>
      <c r="AH47" s="72"/>
      <c r="AI47" s="72"/>
      <c r="AJ47" s="72"/>
      <c r="AK47" s="72"/>
      <c r="AL47" s="72"/>
      <c r="AM47" s="72"/>
      <c r="AN47" s="58">
        <f>AB47</f>
        <v>0</v>
      </c>
      <c r="AO47" s="40" t="e">
        <f>AN47/AA47</f>
        <v>#DIV/0!</v>
      </c>
      <c r="AP47" s="34" t="s">
        <v>250</v>
      </c>
      <c r="AQ47" s="44" t="s">
        <v>327</v>
      </c>
      <c r="AR47" s="34" t="s">
        <v>318</v>
      </c>
      <c r="AS47" s="34"/>
      <c r="AT47" s="74">
        <v>906510.47</v>
      </c>
    </row>
    <row r="48" spans="1:46" s="43" customFormat="1" ht="101.25">
      <c r="A48" s="133" t="s">
        <v>535</v>
      </c>
      <c r="B48" s="133" t="s">
        <v>226</v>
      </c>
      <c r="C48" s="133"/>
      <c r="D48" s="123" t="s">
        <v>322</v>
      </c>
      <c r="E48" s="133"/>
      <c r="F48" s="133" t="s">
        <v>529</v>
      </c>
      <c r="G48" s="142">
        <v>3</v>
      </c>
      <c r="H48" s="133" t="s">
        <v>69</v>
      </c>
      <c r="I48" s="133" t="s">
        <v>450</v>
      </c>
      <c r="J48" s="133" t="s">
        <v>36</v>
      </c>
      <c r="K48" s="133" t="s">
        <v>29</v>
      </c>
      <c r="L48" s="133" t="s">
        <v>30</v>
      </c>
      <c r="M48" s="133" t="s">
        <v>37</v>
      </c>
      <c r="N48" s="134">
        <f>+SUM(O48:Z48)</f>
        <v>17156</v>
      </c>
      <c r="O48" s="143"/>
      <c r="P48" s="143"/>
      <c r="Q48" s="143"/>
      <c r="R48" s="143"/>
      <c r="S48" s="143"/>
      <c r="T48" s="143">
        <v>2450</v>
      </c>
      <c r="U48" s="143">
        <v>2450</v>
      </c>
      <c r="V48" s="143">
        <v>2450</v>
      </c>
      <c r="W48" s="143">
        <v>2450</v>
      </c>
      <c r="X48" s="143">
        <v>2450</v>
      </c>
      <c r="Y48" s="143">
        <v>2450</v>
      </c>
      <c r="Z48" s="143">
        <v>2456</v>
      </c>
      <c r="AA48" s="134">
        <f t="shared" si="1"/>
        <v>0</v>
      </c>
      <c r="AB48" s="75"/>
      <c r="AC48" s="76"/>
      <c r="AD48" s="76"/>
      <c r="AE48" s="76"/>
      <c r="AF48" s="76"/>
      <c r="AG48" s="76"/>
      <c r="AH48" s="76"/>
      <c r="AI48" s="76"/>
      <c r="AJ48" s="76"/>
      <c r="AK48" s="76"/>
      <c r="AL48" s="76"/>
      <c r="AM48" s="76"/>
      <c r="AN48" s="64">
        <f>AB48</f>
        <v>0</v>
      </c>
      <c r="AO48" s="40" t="e">
        <f>AN48/AA48</f>
        <v>#DIV/0!</v>
      </c>
      <c r="AP48" s="41" t="s">
        <v>453</v>
      </c>
      <c r="AQ48" s="42" t="s">
        <v>327</v>
      </c>
      <c r="AR48" s="41" t="s">
        <v>318</v>
      </c>
      <c r="AS48" s="41" t="s">
        <v>78</v>
      </c>
      <c r="AT48" s="77">
        <v>1351444.17</v>
      </c>
    </row>
    <row r="49" spans="1:46" ht="101.25">
      <c r="A49" s="118" t="s">
        <v>535</v>
      </c>
      <c r="B49" s="117" t="s">
        <v>226</v>
      </c>
      <c r="C49" s="117"/>
      <c r="D49" s="118" t="s">
        <v>323</v>
      </c>
      <c r="E49" s="108"/>
      <c r="F49" s="108" t="s">
        <v>530</v>
      </c>
      <c r="G49" s="138">
        <v>2</v>
      </c>
      <c r="H49" s="108" t="s">
        <v>69</v>
      </c>
      <c r="I49" s="108" t="s">
        <v>451</v>
      </c>
      <c r="J49" s="108" t="s">
        <v>36</v>
      </c>
      <c r="K49" s="108" t="s">
        <v>29</v>
      </c>
      <c r="L49" s="108" t="s">
        <v>30</v>
      </c>
      <c r="M49" s="108" t="s">
        <v>43</v>
      </c>
      <c r="N49" s="130">
        <v>6</v>
      </c>
      <c r="O49" s="141"/>
      <c r="P49" s="141"/>
      <c r="Q49" s="141"/>
      <c r="R49" s="141">
        <v>1</v>
      </c>
      <c r="S49" s="141">
        <v>1</v>
      </c>
      <c r="T49" s="141">
        <v>1</v>
      </c>
      <c r="U49" s="141">
        <v>1</v>
      </c>
      <c r="V49" s="141">
        <v>1</v>
      </c>
      <c r="W49" s="141">
        <v>1</v>
      </c>
      <c r="X49" s="141"/>
      <c r="Y49" s="141"/>
      <c r="Z49" s="141"/>
      <c r="AA49" s="130">
        <f t="shared" si="1"/>
        <v>0</v>
      </c>
      <c r="AB49" s="71"/>
      <c r="AC49" s="72"/>
      <c r="AD49" s="72"/>
      <c r="AE49" s="72"/>
      <c r="AF49" s="72"/>
      <c r="AG49" s="72"/>
      <c r="AH49" s="72"/>
      <c r="AI49" s="72"/>
      <c r="AJ49" s="72"/>
      <c r="AK49" s="72"/>
      <c r="AL49" s="72"/>
      <c r="AM49" s="72"/>
      <c r="AN49" s="58">
        <f>AB49</f>
        <v>0</v>
      </c>
      <c r="AO49" s="40" t="e">
        <f>AN49/AA49</f>
        <v>#DIV/0!</v>
      </c>
      <c r="AP49" s="34" t="s">
        <v>262</v>
      </c>
      <c r="AQ49" s="44" t="s">
        <v>327</v>
      </c>
      <c r="AR49" s="34" t="s">
        <v>318</v>
      </c>
      <c r="AS49" s="34"/>
      <c r="AT49" s="73">
        <v>119038.73</v>
      </c>
    </row>
    <row r="50" spans="1:46" ht="101.25">
      <c r="A50" s="118" t="s">
        <v>507</v>
      </c>
      <c r="B50" s="117" t="s">
        <v>218</v>
      </c>
      <c r="C50" s="117"/>
      <c r="D50" s="118" t="s">
        <v>324</v>
      </c>
      <c r="E50" s="108"/>
      <c r="F50" s="108" t="s">
        <v>531</v>
      </c>
      <c r="G50" s="138">
        <v>2</v>
      </c>
      <c r="H50" s="108" t="s">
        <v>45</v>
      </c>
      <c r="I50" s="108" t="s">
        <v>346</v>
      </c>
      <c r="J50" s="108" t="s">
        <v>36</v>
      </c>
      <c r="K50" s="108" t="s">
        <v>29</v>
      </c>
      <c r="L50" s="108" t="s">
        <v>30</v>
      </c>
      <c r="M50" s="108" t="s">
        <v>43</v>
      </c>
      <c r="N50" s="130">
        <v>10</v>
      </c>
      <c r="O50" s="141"/>
      <c r="P50" s="141"/>
      <c r="Q50" s="141"/>
      <c r="R50" s="141">
        <v>2</v>
      </c>
      <c r="S50" s="141">
        <v>2</v>
      </c>
      <c r="T50" s="141">
        <v>2</v>
      </c>
      <c r="U50" s="141">
        <v>2</v>
      </c>
      <c r="V50" s="141">
        <v>2</v>
      </c>
      <c r="W50" s="141"/>
      <c r="X50" s="141"/>
      <c r="Y50" s="141"/>
      <c r="Z50" s="141"/>
      <c r="AA50" s="130">
        <f t="shared" si="1"/>
        <v>0</v>
      </c>
      <c r="AB50" s="71"/>
      <c r="AC50" s="72"/>
      <c r="AD50" s="72"/>
      <c r="AE50" s="72"/>
      <c r="AF50" s="72"/>
      <c r="AG50" s="72"/>
      <c r="AH50" s="72"/>
      <c r="AI50" s="72"/>
      <c r="AJ50" s="72"/>
      <c r="AK50" s="72"/>
      <c r="AL50" s="72"/>
      <c r="AM50" s="72"/>
      <c r="AN50" s="58">
        <f>AB50</f>
        <v>0</v>
      </c>
      <c r="AO50" s="40" t="e">
        <f>AN50/AA50</f>
        <v>#DIV/0!</v>
      </c>
      <c r="AP50" s="34" t="s">
        <v>250</v>
      </c>
      <c r="AQ50" s="44" t="s">
        <v>327</v>
      </c>
      <c r="AR50" s="34" t="s">
        <v>318</v>
      </c>
      <c r="AS50" s="34"/>
      <c r="AT50" s="34">
        <v>0</v>
      </c>
    </row>
    <row r="51" spans="1:46" ht="81">
      <c r="A51" s="118" t="s">
        <v>520</v>
      </c>
      <c r="B51" s="117" t="s">
        <v>217</v>
      </c>
      <c r="C51" s="117"/>
      <c r="D51" s="118" t="s">
        <v>325</v>
      </c>
      <c r="E51" s="108"/>
      <c r="F51" s="108" t="s">
        <v>532</v>
      </c>
      <c r="G51" s="138">
        <v>1</v>
      </c>
      <c r="H51" s="108" t="s">
        <v>83</v>
      </c>
      <c r="I51" s="108" t="s">
        <v>452</v>
      </c>
      <c r="J51" s="108" t="s">
        <v>36</v>
      </c>
      <c r="K51" s="108" t="s">
        <v>29</v>
      </c>
      <c r="L51" s="108" t="s">
        <v>30</v>
      </c>
      <c r="M51" s="108" t="s">
        <v>43</v>
      </c>
      <c r="N51" s="130">
        <v>105</v>
      </c>
      <c r="O51" s="141"/>
      <c r="P51" s="141"/>
      <c r="Q51" s="141"/>
      <c r="R51" s="141">
        <v>15</v>
      </c>
      <c r="S51" s="141">
        <v>15</v>
      </c>
      <c r="T51" s="141">
        <v>15</v>
      </c>
      <c r="U51" s="141">
        <v>15</v>
      </c>
      <c r="V51" s="141">
        <v>15</v>
      </c>
      <c r="W51" s="141">
        <v>15</v>
      </c>
      <c r="X51" s="141">
        <v>15</v>
      </c>
      <c r="Y51" s="141"/>
      <c r="Z51" s="141"/>
      <c r="AA51" s="130">
        <f t="shared" si="1"/>
        <v>0</v>
      </c>
      <c r="AB51" s="71"/>
      <c r="AC51" s="72"/>
      <c r="AD51" s="72"/>
      <c r="AE51" s="72"/>
      <c r="AF51" s="72"/>
      <c r="AG51" s="72"/>
      <c r="AH51" s="72"/>
      <c r="AI51" s="72"/>
      <c r="AJ51" s="72"/>
      <c r="AK51" s="72"/>
      <c r="AL51" s="72"/>
      <c r="AM51" s="72"/>
      <c r="AN51" s="58">
        <f>AB51</f>
        <v>0</v>
      </c>
      <c r="AO51" s="40" t="e">
        <f>AN51/AA51</f>
        <v>#DIV/0!</v>
      </c>
      <c r="AP51" s="34" t="s">
        <v>454</v>
      </c>
      <c r="AQ51" s="44" t="s">
        <v>327</v>
      </c>
      <c r="AR51" s="34" t="s">
        <v>318</v>
      </c>
      <c r="AS51" s="34"/>
      <c r="AT51" s="34">
        <v>0</v>
      </c>
    </row>
    <row r="52" spans="1:46" ht="121.5">
      <c r="A52" s="118" t="s">
        <v>507</v>
      </c>
      <c r="B52" s="117" t="s">
        <v>217</v>
      </c>
      <c r="C52" s="117"/>
      <c r="D52" s="118" t="s">
        <v>480</v>
      </c>
      <c r="E52" s="108"/>
      <c r="F52" s="108" t="s">
        <v>566</v>
      </c>
      <c r="G52" s="138">
        <v>1</v>
      </c>
      <c r="H52" s="108" t="s">
        <v>83</v>
      </c>
      <c r="I52" s="119" t="s">
        <v>476</v>
      </c>
      <c r="J52" s="108" t="s">
        <v>36</v>
      </c>
      <c r="K52" s="108" t="s">
        <v>29</v>
      </c>
      <c r="L52" s="108" t="s">
        <v>30</v>
      </c>
      <c r="M52" s="108" t="s">
        <v>43</v>
      </c>
      <c r="N52" s="130">
        <v>450</v>
      </c>
      <c r="O52" s="141"/>
      <c r="P52" s="141"/>
      <c r="Q52" s="141">
        <v>45</v>
      </c>
      <c r="R52" s="141">
        <v>45</v>
      </c>
      <c r="S52" s="141">
        <v>45</v>
      </c>
      <c r="T52" s="141">
        <v>45</v>
      </c>
      <c r="U52" s="141">
        <v>45</v>
      </c>
      <c r="V52" s="141">
        <v>45</v>
      </c>
      <c r="W52" s="141">
        <v>45</v>
      </c>
      <c r="X52" s="141">
        <v>45</v>
      </c>
      <c r="Y52" s="141">
        <v>45</v>
      </c>
      <c r="Z52" s="141">
        <v>45</v>
      </c>
      <c r="AA52" s="130">
        <f t="shared" si="1"/>
        <v>0</v>
      </c>
      <c r="AB52" s="71"/>
      <c r="AC52" s="72"/>
      <c r="AD52" s="72"/>
      <c r="AE52" s="72"/>
      <c r="AF52" s="72"/>
      <c r="AG52" s="72"/>
      <c r="AH52" s="72"/>
      <c r="AI52" s="72"/>
      <c r="AJ52" s="72"/>
      <c r="AK52" s="72"/>
      <c r="AL52" s="72"/>
      <c r="AM52" s="72"/>
      <c r="AN52" s="58">
        <f>AB52</f>
        <v>0</v>
      </c>
      <c r="AO52" s="40" t="e">
        <f>AN52/AA52</f>
        <v>#DIV/0!</v>
      </c>
      <c r="AP52" s="34" t="s">
        <v>454</v>
      </c>
      <c r="AQ52" s="44" t="s">
        <v>327</v>
      </c>
      <c r="AR52" s="34" t="s">
        <v>318</v>
      </c>
      <c r="AS52" s="34"/>
      <c r="AT52" s="34">
        <v>0</v>
      </c>
    </row>
    <row r="53" spans="1:46" ht="121.5">
      <c r="A53" s="118" t="s">
        <v>507</v>
      </c>
      <c r="B53" s="117" t="s">
        <v>217</v>
      </c>
      <c r="C53" s="117"/>
      <c r="D53" s="118" t="s">
        <v>326</v>
      </c>
      <c r="E53" s="108"/>
      <c r="F53" s="108" t="s">
        <v>533</v>
      </c>
      <c r="G53" s="138">
        <v>3</v>
      </c>
      <c r="H53" s="108" t="s">
        <v>83</v>
      </c>
      <c r="I53" s="108" t="s">
        <v>290</v>
      </c>
      <c r="J53" s="108" t="s">
        <v>36</v>
      </c>
      <c r="K53" s="108" t="s">
        <v>29</v>
      </c>
      <c r="L53" s="108" t="s">
        <v>30</v>
      </c>
      <c r="M53" s="108" t="s">
        <v>43</v>
      </c>
      <c r="N53" s="130">
        <v>12</v>
      </c>
      <c r="O53" s="132"/>
      <c r="P53" s="132"/>
      <c r="Q53" s="132"/>
      <c r="R53" s="132"/>
      <c r="S53" s="132">
        <v>2</v>
      </c>
      <c r="T53" s="132">
        <v>2</v>
      </c>
      <c r="U53" s="132">
        <v>2</v>
      </c>
      <c r="V53" s="132">
        <v>2</v>
      </c>
      <c r="W53" s="132">
        <v>2</v>
      </c>
      <c r="X53" s="132">
        <v>2</v>
      </c>
      <c r="Y53" s="132"/>
      <c r="Z53" s="132"/>
      <c r="AA53" s="130">
        <f t="shared" si="1"/>
        <v>0</v>
      </c>
      <c r="AB53" s="62"/>
      <c r="AC53" s="63"/>
      <c r="AD53" s="63"/>
      <c r="AE53" s="63"/>
      <c r="AF53" s="63"/>
      <c r="AG53" s="63"/>
      <c r="AH53" s="63"/>
      <c r="AI53" s="63"/>
      <c r="AJ53" s="63"/>
      <c r="AK53" s="63"/>
      <c r="AL53" s="63"/>
      <c r="AM53" s="63"/>
      <c r="AN53" s="58">
        <f>AB53</f>
        <v>0</v>
      </c>
      <c r="AO53" s="40" t="e">
        <f>AN53/AA53</f>
        <v>#DIV/0!</v>
      </c>
      <c r="AP53" s="34" t="s">
        <v>250</v>
      </c>
      <c r="AQ53" s="44" t="s">
        <v>327</v>
      </c>
      <c r="AR53" s="34" t="s">
        <v>318</v>
      </c>
      <c r="AS53" s="34"/>
      <c r="AT53" s="34">
        <v>0</v>
      </c>
    </row>
    <row r="54" spans="1:46" ht="60.75">
      <c r="A54" s="118" t="s">
        <v>508</v>
      </c>
      <c r="B54" s="117" t="s">
        <v>236</v>
      </c>
      <c r="C54" s="117"/>
      <c r="D54" s="118" t="s">
        <v>458</v>
      </c>
      <c r="E54" s="108"/>
      <c r="F54" s="108" t="s">
        <v>567</v>
      </c>
      <c r="G54" s="138">
        <v>3</v>
      </c>
      <c r="H54" s="108" t="s">
        <v>75</v>
      </c>
      <c r="I54" s="108" t="s">
        <v>329</v>
      </c>
      <c r="J54" s="108" t="s">
        <v>67</v>
      </c>
      <c r="K54" s="108" t="s">
        <v>29</v>
      </c>
      <c r="L54" s="108" t="s">
        <v>30</v>
      </c>
      <c r="M54" s="108" t="s">
        <v>43</v>
      </c>
      <c r="N54" s="23">
        <v>3</v>
      </c>
      <c r="O54" s="144">
        <v>0.25</v>
      </c>
      <c r="P54" s="144">
        <v>0.25</v>
      </c>
      <c r="Q54" s="144">
        <v>0.25</v>
      </c>
      <c r="R54" s="144">
        <v>0.25</v>
      </c>
      <c r="S54" s="144">
        <v>0.25</v>
      </c>
      <c r="T54" s="144">
        <v>0.25</v>
      </c>
      <c r="U54" s="144">
        <v>0.25</v>
      </c>
      <c r="V54" s="144">
        <v>0.25</v>
      </c>
      <c r="W54" s="144">
        <v>0.25</v>
      </c>
      <c r="X54" s="144">
        <v>0.25</v>
      </c>
      <c r="Y54" s="144">
        <v>0.25</v>
      </c>
      <c r="Z54" s="144">
        <v>0.25</v>
      </c>
      <c r="AA54" s="23">
        <f t="shared" si="1"/>
        <v>0.25</v>
      </c>
      <c r="AB54" s="78"/>
      <c r="AC54" s="79"/>
      <c r="AD54" s="79"/>
      <c r="AE54" s="79"/>
      <c r="AF54" s="79"/>
      <c r="AG54" s="79"/>
      <c r="AH54" s="79"/>
      <c r="AI54" s="79"/>
      <c r="AJ54" s="79"/>
      <c r="AK54" s="79"/>
      <c r="AL54" s="79"/>
      <c r="AM54" s="79"/>
      <c r="AN54" s="68">
        <f>AB54</f>
        <v>0</v>
      </c>
      <c r="AO54" s="40">
        <f>AN54/AA54</f>
        <v>0</v>
      </c>
      <c r="AP54" s="34" t="s">
        <v>330</v>
      </c>
      <c r="AQ54" s="44" t="s">
        <v>331</v>
      </c>
      <c r="AR54" s="34" t="s">
        <v>332</v>
      </c>
      <c r="AS54" s="34"/>
      <c r="AT54" s="34">
        <v>0</v>
      </c>
    </row>
    <row r="55" spans="1:46" ht="60.75">
      <c r="A55" s="118" t="s">
        <v>508</v>
      </c>
      <c r="B55" s="117" t="s">
        <v>236</v>
      </c>
      <c r="C55" s="117"/>
      <c r="D55" s="118" t="s">
        <v>457</v>
      </c>
      <c r="E55" s="108"/>
      <c r="F55" s="108" t="s">
        <v>567</v>
      </c>
      <c r="G55" s="138">
        <v>3</v>
      </c>
      <c r="H55" s="108" t="s">
        <v>75</v>
      </c>
      <c r="I55" s="108" t="s">
        <v>329</v>
      </c>
      <c r="J55" s="108" t="s">
        <v>67</v>
      </c>
      <c r="K55" s="108" t="s">
        <v>29</v>
      </c>
      <c r="L55" s="108" t="s">
        <v>30</v>
      </c>
      <c r="M55" s="108" t="s">
        <v>43</v>
      </c>
      <c r="N55" s="23">
        <v>4.0049999999999999</v>
      </c>
      <c r="O55" s="144">
        <v>0</v>
      </c>
      <c r="P55" s="144">
        <v>0</v>
      </c>
      <c r="Q55" s="144">
        <v>0</v>
      </c>
      <c r="R55" s="144">
        <v>0.44500000000000001</v>
      </c>
      <c r="S55" s="144">
        <v>0.44500000000000001</v>
      </c>
      <c r="T55" s="144">
        <v>0.44500000000000001</v>
      </c>
      <c r="U55" s="144">
        <v>0.44500000000000001</v>
      </c>
      <c r="V55" s="144">
        <v>0.44500000000000001</v>
      </c>
      <c r="W55" s="144">
        <v>0.44500000000000001</v>
      </c>
      <c r="X55" s="144">
        <v>0.44500000000000001</v>
      </c>
      <c r="Y55" s="144">
        <v>0.44500000000000001</v>
      </c>
      <c r="Z55" s="144">
        <v>0.44500000000000001</v>
      </c>
      <c r="AA55" s="23">
        <f t="shared" si="1"/>
        <v>0</v>
      </c>
      <c r="AB55" s="78"/>
      <c r="AC55" s="79"/>
      <c r="AD55" s="79"/>
      <c r="AE55" s="79"/>
      <c r="AF55" s="79"/>
      <c r="AG55" s="79"/>
      <c r="AH55" s="79"/>
      <c r="AI55" s="79"/>
      <c r="AJ55" s="79"/>
      <c r="AK55" s="79"/>
      <c r="AL55" s="79"/>
      <c r="AM55" s="79"/>
      <c r="AN55" s="68">
        <f>AB55</f>
        <v>0</v>
      </c>
      <c r="AO55" s="40" t="e">
        <f>AN55/AA55</f>
        <v>#DIV/0!</v>
      </c>
      <c r="AP55" s="34" t="s">
        <v>330</v>
      </c>
      <c r="AQ55" s="44" t="s">
        <v>331</v>
      </c>
      <c r="AR55" s="34" t="s">
        <v>332</v>
      </c>
      <c r="AS55" s="34"/>
      <c r="AT55" s="34">
        <v>0</v>
      </c>
    </row>
    <row r="56" spans="1:46" ht="60.75">
      <c r="A56" s="118" t="s">
        <v>508</v>
      </c>
      <c r="B56" s="117" t="s">
        <v>236</v>
      </c>
      <c r="C56" s="117"/>
      <c r="D56" s="118" t="s">
        <v>459</v>
      </c>
      <c r="E56" s="108"/>
      <c r="F56" s="108" t="s">
        <v>567</v>
      </c>
      <c r="G56" s="138">
        <v>3</v>
      </c>
      <c r="H56" s="108" t="s">
        <v>75</v>
      </c>
      <c r="I56" s="108" t="s">
        <v>329</v>
      </c>
      <c r="J56" s="108" t="s">
        <v>67</v>
      </c>
      <c r="K56" s="108" t="s">
        <v>29</v>
      </c>
      <c r="L56" s="108" t="s">
        <v>30</v>
      </c>
      <c r="M56" s="108" t="s">
        <v>43</v>
      </c>
      <c r="N56" s="23">
        <v>18</v>
      </c>
      <c r="O56" s="144">
        <v>1.5</v>
      </c>
      <c r="P56" s="144">
        <v>1.5</v>
      </c>
      <c r="Q56" s="144">
        <v>1.5</v>
      </c>
      <c r="R56" s="144">
        <v>1.5</v>
      </c>
      <c r="S56" s="144">
        <v>1.5</v>
      </c>
      <c r="T56" s="144">
        <v>1.5</v>
      </c>
      <c r="U56" s="144">
        <v>1.5</v>
      </c>
      <c r="V56" s="144">
        <v>1.5</v>
      </c>
      <c r="W56" s="144">
        <v>1.5</v>
      </c>
      <c r="X56" s="144">
        <v>1.5</v>
      </c>
      <c r="Y56" s="144">
        <v>1.5</v>
      </c>
      <c r="Z56" s="144">
        <v>1.5</v>
      </c>
      <c r="AA56" s="23">
        <f t="shared" si="1"/>
        <v>1.5</v>
      </c>
      <c r="AB56" s="78"/>
      <c r="AC56" s="79"/>
      <c r="AD56" s="79"/>
      <c r="AE56" s="79"/>
      <c r="AF56" s="79"/>
      <c r="AG56" s="79"/>
      <c r="AH56" s="79"/>
      <c r="AI56" s="79"/>
      <c r="AJ56" s="79"/>
      <c r="AK56" s="79"/>
      <c r="AL56" s="79"/>
      <c r="AM56" s="79"/>
      <c r="AN56" s="68">
        <f>AB56</f>
        <v>0</v>
      </c>
      <c r="AO56" s="40">
        <f>AN56/AA56</f>
        <v>0</v>
      </c>
      <c r="AP56" s="34" t="s">
        <v>330</v>
      </c>
      <c r="AQ56" s="44" t="s">
        <v>331</v>
      </c>
      <c r="AR56" s="34" t="s">
        <v>332</v>
      </c>
      <c r="AS56" s="34"/>
      <c r="AT56" s="34">
        <v>0</v>
      </c>
    </row>
    <row r="57" spans="1:46" ht="60.75">
      <c r="A57" s="118" t="s">
        <v>508</v>
      </c>
      <c r="B57" s="117" t="s">
        <v>236</v>
      </c>
      <c r="C57" s="117"/>
      <c r="D57" s="118" t="s">
        <v>463</v>
      </c>
      <c r="E57" s="108"/>
      <c r="F57" s="108" t="s">
        <v>568</v>
      </c>
      <c r="G57" s="138">
        <v>3</v>
      </c>
      <c r="H57" s="108" t="s">
        <v>75</v>
      </c>
      <c r="I57" s="108" t="s">
        <v>245</v>
      </c>
      <c r="J57" s="108" t="s">
        <v>36</v>
      </c>
      <c r="K57" s="108" t="s">
        <v>29</v>
      </c>
      <c r="L57" s="108" t="s">
        <v>30</v>
      </c>
      <c r="M57" s="108" t="s">
        <v>43</v>
      </c>
      <c r="N57" s="22">
        <v>120</v>
      </c>
      <c r="O57" s="10">
        <v>10</v>
      </c>
      <c r="P57" s="10">
        <v>10</v>
      </c>
      <c r="Q57" s="10">
        <v>10</v>
      </c>
      <c r="R57" s="10">
        <v>10</v>
      </c>
      <c r="S57" s="10">
        <v>10</v>
      </c>
      <c r="T57" s="10">
        <v>10</v>
      </c>
      <c r="U57" s="10">
        <v>10</v>
      </c>
      <c r="V57" s="10">
        <v>10</v>
      </c>
      <c r="W57" s="10">
        <v>10</v>
      </c>
      <c r="X57" s="10">
        <v>10</v>
      </c>
      <c r="Y57" s="10">
        <v>10</v>
      </c>
      <c r="Z57" s="10">
        <v>10</v>
      </c>
      <c r="AA57" s="22">
        <f t="shared" si="1"/>
        <v>10</v>
      </c>
      <c r="AB57" s="81"/>
      <c r="AC57" s="82"/>
      <c r="AD57" s="82"/>
      <c r="AE57" s="82"/>
      <c r="AF57" s="82"/>
      <c r="AG57" s="82"/>
      <c r="AH57" s="82"/>
      <c r="AI57" s="82"/>
      <c r="AJ57" s="82"/>
      <c r="AK57" s="82"/>
      <c r="AL57" s="82"/>
      <c r="AM57" s="82"/>
      <c r="AN57" s="80">
        <f>AB57</f>
        <v>0</v>
      </c>
      <c r="AO57" s="40">
        <f>AN57/AA57</f>
        <v>0</v>
      </c>
      <c r="AP57" s="34" t="s">
        <v>330</v>
      </c>
      <c r="AQ57" s="44" t="s">
        <v>331</v>
      </c>
      <c r="AR57" s="34" t="s">
        <v>332</v>
      </c>
      <c r="AS57" s="34"/>
      <c r="AT57" s="34">
        <v>0</v>
      </c>
    </row>
    <row r="58" spans="1:46" ht="81">
      <c r="A58" s="118" t="s">
        <v>508</v>
      </c>
      <c r="B58" s="117" t="s">
        <v>236</v>
      </c>
      <c r="C58" s="117"/>
      <c r="D58" s="118" t="s">
        <v>460</v>
      </c>
      <c r="E58" s="108"/>
      <c r="F58" s="108" t="s">
        <v>569</v>
      </c>
      <c r="G58" s="138">
        <v>3</v>
      </c>
      <c r="H58" s="108" t="s">
        <v>75</v>
      </c>
      <c r="I58" s="108" t="s">
        <v>329</v>
      </c>
      <c r="J58" s="108" t="s">
        <v>67</v>
      </c>
      <c r="K58" s="108" t="s">
        <v>29</v>
      </c>
      <c r="L58" s="108" t="s">
        <v>30</v>
      </c>
      <c r="M58" s="108" t="s">
        <v>43</v>
      </c>
      <c r="N58" s="23">
        <v>12</v>
      </c>
      <c r="O58" s="144">
        <v>1</v>
      </c>
      <c r="P58" s="144">
        <v>1</v>
      </c>
      <c r="Q58" s="144">
        <v>1</v>
      </c>
      <c r="R58" s="144">
        <v>1</v>
      </c>
      <c r="S58" s="144">
        <v>1</v>
      </c>
      <c r="T58" s="144">
        <v>1</v>
      </c>
      <c r="U58" s="144">
        <v>1</v>
      </c>
      <c r="V58" s="144">
        <v>1</v>
      </c>
      <c r="W58" s="144">
        <v>1</v>
      </c>
      <c r="X58" s="144">
        <v>1</v>
      </c>
      <c r="Y58" s="144">
        <v>1</v>
      </c>
      <c r="Z58" s="144">
        <v>1</v>
      </c>
      <c r="AA58" s="23">
        <f t="shared" si="1"/>
        <v>1</v>
      </c>
      <c r="AB58" s="78"/>
      <c r="AC58" s="79"/>
      <c r="AD58" s="79"/>
      <c r="AE58" s="79"/>
      <c r="AF58" s="79"/>
      <c r="AG58" s="79"/>
      <c r="AH58" s="79"/>
      <c r="AI58" s="79"/>
      <c r="AJ58" s="79"/>
      <c r="AK58" s="79"/>
      <c r="AL58" s="79"/>
      <c r="AM58" s="79"/>
      <c r="AN58" s="68">
        <f>AB58</f>
        <v>0</v>
      </c>
      <c r="AO58" s="40">
        <f>AN58/AA58</f>
        <v>0</v>
      </c>
      <c r="AP58" s="34" t="s">
        <v>330</v>
      </c>
      <c r="AQ58" s="44" t="s">
        <v>331</v>
      </c>
      <c r="AR58" s="34" t="s">
        <v>332</v>
      </c>
      <c r="AS58" s="34"/>
      <c r="AT58" s="34">
        <v>0</v>
      </c>
    </row>
    <row r="59" spans="1:46" ht="101.25">
      <c r="A59" s="118" t="s">
        <v>508</v>
      </c>
      <c r="B59" s="117" t="s">
        <v>217</v>
      </c>
      <c r="C59" s="117"/>
      <c r="D59" s="118" t="s">
        <v>333</v>
      </c>
      <c r="E59" s="108"/>
      <c r="F59" s="108" t="s">
        <v>570</v>
      </c>
      <c r="G59" s="138">
        <v>2</v>
      </c>
      <c r="H59" s="108" t="s">
        <v>75</v>
      </c>
      <c r="I59" s="108" t="s">
        <v>462</v>
      </c>
      <c r="J59" s="108" t="s">
        <v>36</v>
      </c>
      <c r="K59" s="108" t="s">
        <v>29</v>
      </c>
      <c r="L59" s="108" t="s">
        <v>30</v>
      </c>
      <c r="M59" s="108" t="s">
        <v>43</v>
      </c>
      <c r="N59" s="22">
        <v>4</v>
      </c>
      <c r="O59" s="10"/>
      <c r="P59" s="10"/>
      <c r="Q59" s="10">
        <v>1</v>
      </c>
      <c r="R59" s="10"/>
      <c r="S59" s="10"/>
      <c r="T59" s="10">
        <v>1</v>
      </c>
      <c r="U59" s="10"/>
      <c r="V59" s="10"/>
      <c r="W59" s="10">
        <v>1</v>
      </c>
      <c r="X59" s="10"/>
      <c r="Y59" s="10"/>
      <c r="Z59" s="10">
        <v>1</v>
      </c>
      <c r="AA59" s="22">
        <f t="shared" si="1"/>
        <v>0</v>
      </c>
      <c r="AB59" s="81"/>
      <c r="AC59" s="82"/>
      <c r="AD59" s="82"/>
      <c r="AE59" s="82"/>
      <c r="AF59" s="82"/>
      <c r="AG59" s="82"/>
      <c r="AH59" s="82"/>
      <c r="AI59" s="82"/>
      <c r="AJ59" s="82"/>
      <c r="AK59" s="82"/>
      <c r="AL59" s="82"/>
      <c r="AM59" s="82"/>
      <c r="AN59" s="80">
        <f>AB59</f>
        <v>0</v>
      </c>
      <c r="AO59" s="40" t="e">
        <f>AN59/AA59</f>
        <v>#DIV/0!</v>
      </c>
      <c r="AP59" s="34" t="s">
        <v>330</v>
      </c>
      <c r="AQ59" s="44" t="s">
        <v>331</v>
      </c>
      <c r="AR59" s="34" t="s">
        <v>332</v>
      </c>
      <c r="AS59" s="34"/>
      <c r="AT59" s="34">
        <v>0</v>
      </c>
    </row>
    <row r="60" spans="1:46" ht="101.25">
      <c r="A60" s="118" t="s">
        <v>324</v>
      </c>
      <c r="B60" s="117" t="s">
        <v>273</v>
      </c>
      <c r="C60" s="117"/>
      <c r="D60" s="118" t="s">
        <v>481</v>
      </c>
      <c r="E60" s="108"/>
      <c r="F60" s="108" t="s">
        <v>571</v>
      </c>
      <c r="G60" s="138">
        <v>2</v>
      </c>
      <c r="H60" s="108" t="s">
        <v>75</v>
      </c>
      <c r="I60" s="119" t="s">
        <v>482</v>
      </c>
      <c r="J60" s="108" t="s">
        <v>36</v>
      </c>
      <c r="K60" s="108" t="s">
        <v>29</v>
      </c>
      <c r="L60" s="108" t="s">
        <v>30</v>
      </c>
      <c r="M60" s="108" t="s">
        <v>43</v>
      </c>
      <c r="N60" s="22">
        <v>3</v>
      </c>
      <c r="O60" s="10"/>
      <c r="P60" s="10"/>
      <c r="Q60" s="10"/>
      <c r="R60" s="10">
        <v>1</v>
      </c>
      <c r="S60" s="10"/>
      <c r="T60" s="10"/>
      <c r="U60" s="10"/>
      <c r="V60" s="10">
        <v>1</v>
      </c>
      <c r="W60" s="10"/>
      <c r="X60" s="10"/>
      <c r="Y60" s="10">
        <v>1</v>
      </c>
      <c r="Z60" s="10"/>
      <c r="AA60" s="22">
        <f t="shared" si="1"/>
        <v>0</v>
      </c>
      <c r="AB60" s="81"/>
      <c r="AC60" s="82"/>
      <c r="AD60" s="82"/>
      <c r="AE60" s="82"/>
      <c r="AF60" s="82"/>
      <c r="AG60" s="82"/>
      <c r="AH60" s="82"/>
      <c r="AI60" s="82"/>
      <c r="AJ60" s="82"/>
      <c r="AK60" s="82"/>
      <c r="AL60" s="82"/>
      <c r="AM60" s="82"/>
      <c r="AN60" s="80">
        <f>AB60</f>
        <v>0</v>
      </c>
      <c r="AO60" s="40" t="e">
        <f>AN60/AA60</f>
        <v>#DIV/0!</v>
      </c>
      <c r="AP60" s="34" t="s">
        <v>334</v>
      </c>
      <c r="AQ60" s="44" t="s">
        <v>331</v>
      </c>
      <c r="AR60" s="34" t="s">
        <v>332</v>
      </c>
      <c r="AS60" s="34"/>
      <c r="AT60" s="34">
        <v>0</v>
      </c>
    </row>
    <row r="61" spans="1:46" ht="81">
      <c r="A61" s="118" t="s">
        <v>538</v>
      </c>
      <c r="B61" s="117" t="s">
        <v>217</v>
      </c>
      <c r="C61" s="117"/>
      <c r="D61" s="118" t="s">
        <v>483</v>
      </c>
      <c r="E61" s="108"/>
      <c r="F61" s="108" t="s">
        <v>572</v>
      </c>
      <c r="G61" s="138">
        <v>3</v>
      </c>
      <c r="H61" s="108" t="s">
        <v>75</v>
      </c>
      <c r="I61" s="108" t="s">
        <v>484</v>
      </c>
      <c r="J61" s="108" t="s">
        <v>36</v>
      </c>
      <c r="K61" s="108" t="s">
        <v>29</v>
      </c>
      <c r="L61" s="108" t="s">
        <v>30</v>
      </c>
      <c r="M61" s="108" t="s">
        <v>43</v>
      </c>
      <c r="N61" s="22">
        <v>300</v>
      </c>
      <c r="O61" s="10"/>
      <c r="P61" s="10"/>
      <c r="Q61" s="10">
        <v>100</v>
      </c>
      <c r="R61" s="10"/>
      <c r="S61" s="10"/>
      <c r="T61" s="10">
        <v>100</v>
      </c>
      <c r="U61" s="10"/>
      <c r="V61" s="10"/>
      <c r="W61" s="10"/>
      <c r="X61" s="10"/>
      <c r="Y61" s="10">
        <v>100</v>
      </c>
      <c r="Z61" s="10"/>
      <c r="AA61" s="22">
        <f t="shared" si="1"/>
        <v>0</v>
      </c>
      <c r="AB61" s="81"/>
      <c r="AC61" s="82"/>
      <c r="AD61" s="82"/>
      <c r="AE61" s="82"/>
      <c r="AF61" s="82"/>
      <c r="AG61" s="82"/>
      <c r="AH61" s="82"/>
      <c r="AI61" s="82"/>
      <c r="AJ61" s="82"/>
      <c r="AK61" s="82"/>
      <c r="AL61" s="82"/>
      <c r="AM61" s="82"/>
      <c r="AN61" s="80">
        <f>AB61</f>
        <v>0</v>
      </c>
      <c r="AO61" s="40" t="e">
        <f>AN61/AA61</f>
        <v>#DIV/0!</v>
      </c>
      <c r="AP61" s="34" t="s">
        <v>348</v>
      </c>
      <c r="AQ61" s="44" t="s">
        <v>331</v>
      </c>
      <c r="AR61" s="34" t="s">
        <v>332</v>
      </c>
      <c r="AS61" s="34"/>
      <c r="AT61" s="34">
        <v>0</v>
      </c>
    </row>
    <row r="62" spans="1:46" ht="121.5">
      <c r="A62" s="118" t="s">
        <v>538</v>
      </c>
      <c r="B62" s="117" t="s">
        <v>217</v>
      </c>
      <c r="C62" s="117"/>
      <c r="D62" s="118" t="s">
        <v>461</v>
      </c>
      <c r="E62" s="108"/>
      <c r="F62" s="108" t="s">
        <v>573</v>
      </c>
      <c r="G62" s="138">
        <v>2</v>
      </c>
      <c r="H62" s="108" t="s">
        <v>75</v>
      </c>
      <c r="I62" s="108" t="s">
        <v>336</v>
      </c>
      <c r="J62" s="108" t="s">
        <v>67</v>
      </c>
      <c r="K62" s="108" t="s">
        <v>29</v>
      </c>
      <c r="L62" s="108" t="s">
        <v>30</v>
      </c>
      <c r="M62" s="108" t="s">
        <v>43</v>
      </c>
      <c r="N62" s="22">
        <v>8</v>
      </c>
      <c r="O62" s="10"/>
      <c r="P62" s="10"/>
      <c r="Q62" s="10">
        <v>2</v>
      </c>
      <c r="R62" s="10"/>
      <c r="S62" s="10"/>
      <c r="T62" s="10">
        <v>2</v>
      </c>
      <c r="U62" s="10"/>
      <c r="V62" s="10"/>
      <c r="W62" s="10">
        <v>2</v>
      </c>
      <c r="X62" s="10"/>
      <c r="Y62" s="10"/>
      <c r="Z62" s="10">
        <v>2</v>
      </c>
      <c r="AA62" s="22">
        <f t="shared" si="1"/>
        <v>0</v>
      </c>
      <c r="AB62" s="81"/>
      <c r="AC62" s="82"/>
      <c r="AD62" s="82"/>
      <c r="AE62" s="82"/>
      <c r="AF62" s="82"/>
      <c r="AG62" s="82"/>
      <c r="AH62" s="82"/>
      <c r="AI62" s="82"/>
      <c r="AJ62" s="82"/>
      <c r="AK62" s="82"/>
      <c r="AL62" s="82"/>
      <c r="AM62" s="82"/>
      <c r="AN62" s="80">
        <f>AB62</f>
        <v>0</v>
      </c>
      <c r="AO62" s="40" t="e">
        <f>AN62/AA62</f>
        <v>#DIV/0!</v>
      </c>
      <c r="AP62" s="34" t="s">
        <v>349</v>
      </c>
      <c r="AQ62" s="44" t="s">
        <v>331</v>
      </c>
      <c r="AR62" s="34" t="s">
        <v>332</v>
      </c>
      <c r="AS62" s="34"/>
      <c r="AT62" s="34">
        <v>0</v>
      </c>
    </row>
    <row r="63" spans="1:46" ht="101.25">
      <c r="A63" s="118" t="s">
        <v>506</v>
      </c>
      <c r="B63" s="117" t="s">
        <v>273</v>
      </c>
      <c r="C63" s="117"/>
      <c r="D63" s="118" t="s">
        <v>337</v>
      </c>
      <c r="E63" s="108"/>
      <c r="F63" s="108" t="s">
        <v>574</v>
      </c>
      <c r="G63" s="138">
        <v>2</v>
      </c>
      <c r="H63" s="108" t="s">
        <v>75</v>
      </c>
      <c r="I63" s="108" t="s">
        <v>338</v>
      </c>
      <c r="J63" s="108" t="s">
        <v>36</v>
      </c>
      <c r="K63" s="108" t="s">
        <v>29</v>
      </c>
      <c r="L63" s="108" t="s">
        <v>30</v>
      </c>
      <c r="M63" s="108" t="s">
        <v>43</v>
      </c>
      <c r="N63" s="22">
        <v>8</v>
      </c>
      <c r="O63" s="10"/>
      <c r="P63" s="10">
        <v>1</v>
      </c>
      <c r="Q63" s="10">
        <v>1</v>
      </c>
      <c r="R63" s="10">
        <v>1</v>
      </c>
      <c r="S63" s="10">
        <v>1</v>
      </c>
      <c r="T63" s="10">
        <v>1</v>
      </c>
      <c r="U63" s="10">
        <v>1</v>
      </c>
      <c r="V63" s="10">
        <v>1</v>
      </c>
      <c r="W63" s="10">
        <v>1</v>
      </c>
      <c r="X63" s="10"/>
      <c r="Y63" s="10"/>
      <c r="Z63" s="10"/>
      <c r="AA63" s="22">
        <f t="shared" si="1"/>
        <v>0</v>
      </c>
      <c r="AB63" s="81"/>
      <c r="AC63" s="82"/>
      <c r="AD63" s="82"/>
      <c r="AE63" s="82"/>
      <c r="AF63" s="82"/>
      <c r="AG63" s="82"/>
      <c r="AH63" s="82"/>
      <c r="AI63" s="82"/>
      <c r="AJ63" s="82"/>
      <c r="AK63" s="82"/>
      <c r="AL63" s="82"/>
      <c r="AM63" s="82"/>
      <c r="AN63" s="80">
        <f>AB63</f>
        <v>0</v>
      </c>
      <c r="AO63" s="40" t="e">
        <f>AN63/AA63</f>
        <v>#DIV/0!</v>
      </c>
      <c r="AP63" s="34" t="s">
        <v>348</v>
      </c>
      <c r="AQ63" s="44" t="s">
        <v>331</v>
      </c>
      <c r="AR63" s="34" t="s">
        <v>332</v>
      </c>
      <c r="AS63" s="34"/>
      <c r="AT63" s="34">
        <v>0</v>
      </c>
    </row>
    <row r="64" spans="1:46" ht="101.25">
      <c r="A64" s="118" t="s">
        <v>521</v>
      </c>
      <c r="B64" s="117" t="s">
        <v>236</v>
      </c>
      <c r="C64" s="117"/>
      <c r="D64" s="118" t="s">
        <v>339</v>
      </c>
      <c r="E64" s="108"/>
      <c r="F64" s="108" t="s">
        <v>575</v>
      </c>
      <c r="G64" s="138">
        <v>1</v>
      </c>
      <c r="H64" s="108" t="s">
        <v>75</v>
      </c>
      <c r="I64" s="108" t="s">
        <v>340</v>
      </c>
      <c r="J64" s="108" t="s">
        <v>36</v>
      </c>
      <c r="K64" s="108" t="s">
        <v>29</v>
      </c>
      <c r="L64" s="108" t="s">
        <v>30</v>
      </c>
      <c r="M64" s="108" t="s">
        <v>43</v>
      </c>
      <c r="N64" s="22">
        <v>11</v>
      </c>
      <c r="O64" s="10">
        <v>1</v>
      </c>
      <c r="P64" s="10">
        <v>1</v>
      </c>
      <c r="Q64" s="10">
        <v>1</v>
      </c>
      <c r="R64" s="10">
        <v>1</v>
      </c>
      <c r="S64" s="10">
        <v>1</v>
      </c>
      <c r="T64" s="10">
        <v>1</v>
      </c>
      <c r="U64" s="10">
        <v>1</v>
      </c>
      <c r="V64" s="10">
        <v>1</v>
      </c>
      <c r="W64" s="10">
        <v>1</v>
      </c>
      <c r="X64" s="10">
        <v>1</v>
      </c>
      <c r="Y64" s="10">
        <v>1</v>
      </c>
      <c r="Z64" s="10">
        <v>0</v>
      </c>
      <c r="AA64" s="22">
        <f t="shared" si="1"/>
        <v>1</v>
      </c>
      <c r="AB64" s="81"/>
      <c r="AC64" s="82"/>
      <c r="AD64" s="82"/>
      <c r="AE64" s="82"/>
      <c r="AF64" s="82"/>
      <c r="AG64" s="82"/>
      <c r="AH64" s="82"/>
      <c r="AI64" s="82"/>
      <c r="AJ64" s="82"/>
      <c r="AK64" s="82"/>
      <c r="AL64" s="82"/>
      <c r="AM64" s="82"/>
      <c r="AN64" s="80">
        <f>AB64</f>
        <v>0</v>
      </c>
      <c r="AO64" s="40">
        <f>AN64/AA64</f>
        <v>0</v>
      </c>
      <c r="AP64" s="34" t="s">
        <v>341</v>
      </c>
      <c r="AQ64" s="44" t="s">
        <v>331</v>
      </c>
      <c r="AR64" s="34" t="s">
        <v>332</v>
      </c>
      <c r="AS64" s="34"/>
      <c r="AT64" s="34">
        <v>0</v>
      </c>
    </row>
    <row r="65" spans="1:46" ht="121.5">
      <c r="A65" s="118" t="s">
        <v>539</v>
      </c>
      <c r="B65" s="117" t="s">
        <v>273</v>
      </c>
      <c r="C65" s="117"/>
      <c r="D65" s="118" t="s">
        <v>342</v>
      </c>
      <c r="E65" s="108"/>
      <c r="F65" s="108" t="s">
        <v>576</v>
      </c>
      <c r="G65" s="138">
        <v>2</v>
      </c>
      <c r="H65" s="108" t="s">
        <v>45</v>
      </c>
      <c r="I65" s="108" t="s">
        <v>343</v>
      </c>
      <c r="J65" s="108" t="s">
        <v>36</v>
      </c>
      <c r="K65" s="108" t="s">
        <v>29</v>
      </c>
      <c r="L65" s="108" t="s">
        <v>30</v>
      </c>
      <c r="M65" s="108" t="s">
        <v>43</v>
      </c>
      <c r="N65" s="22">
        <v>3</v>
      </c>
      <c r="O65" s="10"/>
      <c r="P65" s="10"/>
      <c r="Q65" s="10">
        <v>1</v>
      </c>
      <c r="R65" s="10"/>
      <c r="S65" s="10"/>
      <c r="T65" s="10">
        <v>1</v>
      </c>
      <c r="U65" s="10"/>
      <c r="V65" s="10"/>
      <c r="W65" s="10"/>
      <c r="X65" s="10"/>
      <c r="Y65" s="10">
        <v>1</v>
      </c>
      <c r="Z65" s="10"/>
      <c r="AA65" s="22">
        <f t="shared" si="1"/>
        <v>0</v>
      </c>
      <c r="AB65" s="81"/>
      <c r="AC65" s="82"/>
      <c r="AD65" s="82"/>
      <c r="AE65" s="82"/>
      <c r="AF65" s="82"/>
      <c r="AG65" s="82"/>
      <c r="AH65" s="82"/>
      <c r="AI65" s="82"/>
      <c r="AJ65" s="82"/>
      <c r="AK65" s="82"/>
      <c r="AL65" s="82"/>
      <c r="AM65" s="82"/>
      <c r="AN65" s="80">
        <f>AB65</f>
        <v>0</v>
      </c>
      <c r="AO65" s="40" t="e">
        <f>AN65/AA65</f>
        <v>#DIV/0!</v>
      </c>
      <c r="AP65" s="34" t="s">
        <v>344</v>
      </c>
      <c r="AQ65" s="44" t="s">
        <v>331</v>
      </c>
      <c r="AR65" s="34" t="s">
        <v>332</v>
      </c>
      <c r="AS65" s="34"/>
      <c r="AT65" s="34">
        <v>0</v>
      </c>
    </row>
    <row r="66" spans="1:46" ht="101.25">
      <c r="A66" s="118" t="s">
        <v>509</v>
      </c>
      <c r="B66" s="117" t="s">
        <v>273</v>
      </c>
      <c r="C66" s="117"/>
      <c r="D66" s="118" t="s">
        <v>345</v>
      </c>
      <c r="E66" s="108"/>
      <c r="F66" s="108" t="s">
        <v>577</v>
      </c>
      <c r="G66" s="138">
        <v>3</v>
      </c>
      <c r="H66" s="108" t="s">
        <v>69</v>
      </c>
      <c r="I66" s="108" t="s">
        <v>346</v>
      </c>
      <c r="J66" s="108" t="s">
        <v>36</v>
      </c>
      <c r="K66" s="108" t="s">
        <v>29</v>
      </c>
      <c r="L66" s="108" t="s">
        <v>30</v>
      </c>
      <c r="M66" s="108" t="s">
        <v>43</v>
      </c>
      <c r="N66" s="22">
        <v>2</v>
      </c>
      <c r="O66" s="10"/>
      <c r="P66" s="10"/>
      <c r="Q66" s="10"/>
      <c r="R66" s="10">
        <v>1</v>
      </c>
      <c r="S66" s="10"/>
      <c r="T66" s="10"/>
      <c r="U66" s="10"/>
      <c r="V66" s="10"/>
      <c r="W66" s="10">
        <v>1</v>
      </c>
      <c r="X66" s="10"/>
      <c r="Y66" s="10"/>
      <c r="Z66" s="10"/>
      <c r="AA66" s="22">
        <f t="shared" si="1"/>
        <v>0</v>
      </c>
      <c r="AB66" s="81"/>
      <c r="AC66" s="82"/>
      <c r="AD66" s="82"/>
      <c r="AE66" s="82"/>
      <c r="AF66" s="82"/>
      <c r="AG66" s="82"/>
      <c r="AH66" s="82"/>
      <c r="AI66" s="82"/>
      <c r="AJ66" s="82"/>
      <c r="AK66" s="82"/>
      <c r="AL66" s="82"/>
      <c r="AM66" s="82"/>
      <c r="AN66" s="80">
        <f>AB66</f>
        <v>0</v>
      </c>
      <c r="AO66" s="40" t="e">
        <f>AN66/AA66</f>
        <v>#DIV/0!</v>
      </c>
      <c r="AP66" s="34" t="s">
        <v>347</v>
      </c>
      <c r="AQ66" s="44" t="s">
        <v>331</v>
      </c>
      <c r="AR66" s="34" t="s">
        <v>332</v>
      </c>
      <c r="AS66" s="34"/>
      <c r="AT66" s="34">
        <v>0</v>
      </c>
    </row>
    <row r="67" spans="1:46" ht="81">
      <c r="A67" s="118" t="s">
        <v>538</v>
      </c>
      <c r="B67" s="117" t="s">
        <v>273</v>
      </c>
      <c r="C67" s="117"/>
      <c r="D67" s="118" t="s">
        <v>485</v>
      </c>
      <c r="E67" s="108"/>
      <c r="F67" s="108" t="s">
        <v>578</v>
      </c>
      <c r="G67" s="138">
        <v>3</v>
      </c>
      <c r="H67" s="108" t="s">
        <v>75</v>
      </c>
      <c r="I67" s="108" t="s">
        <v>283</v>
      </c>
      <c r="J67" s="108" t="s">
        <v>70</v>
      </c>
      <c r="K67" s="108" t="s">
        <v>29</v>
      </c>
      <c r="L67" s="108" t="s">
        <v>30</v>
      </c>
      <c r="M67" s="108" t="s">
        <v>43</v>
      </c>
      <c r="N67" s="25">
        <v>1</v>
      </c>
      <c r="O67" s="121"/>
      <c r="P67" s="121"/>
      <c r="Q67" s="121"/>
      <c r="R67" s="121">
        <v>1</v>
      </c>
      <c r="S67" s="121"/>
      <c r="T67" s="121"/>
      <c r="U67" s="121"/>
      <c r="V67" s="121"/>
      <c r="W67" s="121"/>
      <c r="X67" s="121"/>
      <c r="Y67" s="121"/>
      <c r="Z67" s="121"/>
      <c r="AA67" s="25">
        <f t="shared" si="1"/>
        <v>0</v>
      </c>
      <c r="AB67" s="47"/>
      <c r="AC67" s="49"/>
      <c r="AD67" s="49"/>
      <c r="AE67" s="49"/>
      <c r="AF67" s="49"/>
      <c r="AG67" s="49"/>
      <c r="AH67" s="49"/>
      <c r="AI67" s="49"/>
      <c r="AJ67" s="49"/>
      <c r="AK67" s="49"/>
      <c r="AL67" s="49"/>
      <c r="AM67" s="49"/>
      <c r="AN67" s="46">
        <f>AB67</f>
        <v>0</v>
      </c>
      <c r="AO67" s="40" t="e">
        <f>AN67/AA67</f>
        <v>#DIV/0!</v>
      </c>
      <c r="AP67" s="34" t="s">
        <v>222</v>
      </c>
      <c r="AQ67" s="44" t="s">
        <v>331</v>
      </c>
      <c r="AR67" s="34" t="s">
        <v>332</v>
      </c>
      <c r="AS67" s="34"/>
      <c r="AT67" s="34">
        <v>0</v>
      </c>
    </row>
    <row r="68" spans="1:46" ht="102.75" customHeight="1">
      <c r="A68" s="118" t="s">
        <v>508</v>
      </c>
      <c r="B68" s="117" t="s">
        <v>236</v>
      </c>
      <c r="C68" s="117"/>
      <c r="D68" s="118" t="s">
        <v>350</v>
      </c>
      <c r="E68" s="108"/>
      <c r="F68" s="108" t="s">
        <v>579</v>
      </c>
      <c r="G68" s="138">
        <v>2</v>
      </c>
      <c r="H68" s="108" t="s">
        <v>66</v>
      </c>
      <c r="I68" s="108" t="s">
        <v>245</v>
      </c>
      <c r="J68" s="108" t="s">
        <v>36</v>
      </c>
      <c r="K68" s="108" t="s">
        <v>29</v>
      </c>
      <c r="L68" s="108" t="s">
        <v>30</v>
      </c>
      <c r="M68" s="138" t="s">
        <v>43</v>
      </c>
      <c r="N68" s="24">
        <f>SUM(O68:Z68)</f>
        <v>30000</v>
      </c>
      <c r="O68" s="145">
        <v>2500</v>
      </c>
      <c r="P68" s="145">
        <v>2500</v>
      </c>
      <c r="Q68" s="145">
        <v>2500</v>
      </c>
      <c r="R68" s="145">
        <v>2500</v>
      </c>
      <c r="S68" s="145">
        <v>2500</v>
      </c>
      <c r="T68" s="145">
        <v>2500</v>
      </c>
      <c r="U68" s="145">
        <v>2500</v>
      </c>
      <c r="V68" s="145">
        <v>2500</v>
      </c>
      <c r="W68" s="145">
        <v>2500</v>
      </c>
      <c r="X68" s="145">
        <v>2500</v>
      </c>
      <c r="Y68" s="145">
        <v>2500</v>
      </c>
      <c r="Z68" s="145">
        <v>2500</v>
      </c>
      <c r="AA68" s="24">
        <f t="shared" si="1"/>
        <v>2500</v>
      </c>
      <c r="AB68" s="84"/>
      <c r="AC68" s="85"/>
      <c r="AD68" s="85"/>
      <c r="AE68" s="85"/>
      <c r="AF68" s="85"/>
      <c r="AG68" s="85"/>
      <c r="AH68" s="85"/>
      <c r="AI68" s="85"/>
      <c r="AJ68" s="85"/>
      <c r="AK68" s="85"/>
      <c r="AL68" s="85"/>
      <c r="AM68" s="85"/>
      <c r="AN68" s="83">
        <f>AB68</f>
        <v>0</v>
      </c>
      <c r="AO68" s="40">
        <f>AN68/AA68</f>
        <v>0</v>
      </c>
      <c r="AP68" s="34" t="s">
        <v>351</v>
      </c>
      <c r="AQ68" s="44" t="s">
        <v>352</v>
      </c>
      <c r="AR68" s="34" t="s">
        <v>442</v>
      </c>
      <c r="AS68" s="34"/>
      <c r="AT68" s="34">
        <v>0</v>
      </c>
    </row>
    <row r="69" spans="1:46" ht="99.75" customHeight="1">
      <c r="A69" s="118" t="s">
        <v>508</v>
      </c>
      <c r="B69" s="117" t="s">
        <v>236</v>
      </c>
      <c r="C69" s="117"/>
      <c r="D69" s="118" t="s">
        <v>440</v>
      </c>
      <c r="E69" s="108"/>
      <c r="F69" s="108" t="s">
        <v>580</v>
      </c>
      <c r="G69" s="138">
        <v>2</v>
      </c>
      <c r="H69" s="108" t="s">
        <v>75</v>
      </c>
      <c r="I69" s="108" t="s">
        <v>455</v>
      </c>
      <c r="J69" s="108" t="s">
        <v>36</v>
      </c>
      <c r="K69" s="108" t="s">
        <v>29</v>
      </c>
      <c r="L69" s="108" t="s">
        <v>30</v>
      </c>
      <c r="M69" s="138" t="s">
        <v>43</v>
      </c>
      <c r="N69" s="24">
        <f>SUM(O69:Z69)</f>
        <v>25200</v>
      </c>
      <c r="O69" s="145">
        <v>2100</v>
      </c>
      <c r="P69" s="145">
        <v>2100</v>
      </c>
      <c r="Q69" s="145">
        <v>2100</v>
      </c>
      <c r="R69" s="145">
        <v>2100</v>
      </c>
      <c r="S69" s="145">
        <v>2100</v>
      </c>
      <c r="T69" s="145">
        <v>2100</v>
      </c>
      <c r="U69" s="145">
        <v>2100</v>
      </c>
      <c r="V69" s="145">
        <v>2100</v>
      </c>
      <c r="W69" s="145">
        <v>2100</v>
      </c>
      <c r="X69" s="145">
        <v>2100</v>
      </c>
      <c r="Y69" s="145">
        <v>2100</v>
      </c>
      <c r="Z69" s="145">
        <v>2100</v>
      </c>
      <c r="AA69" s="24">
        <f t="shared" si="1"/>
        <v>2100</v>
      </c>
      <c r="AB69" s="84"/>
      <c r="AC69" s="85"/>
      <c r="AD69" s="85"/>
      <c r="AE69" s="85"/>
      <c r="AF69" s="85"/>
      <c r="AG69" s="85"/>
      <c r="AH69" s="85"/>
      <c r="AI69" s="85"/>
      <c r="AJ69" s="85"/>
      <c r="AK69" s="85"/>
      <c r="AL69" s="85"/>
      <c r="AM69" s="85"/>
      <c r="AN69" s="83">
        <f>AB69</f>
        <v>0</v>
      </c>
      <c r="AO69" s="40">
        <f>AN69/AA69</f>
        <v>0</v>
      </c>
      <c r="AP69" s="34" t="s">
        <v>361</v>
      </c>
      <c r="AQ69" s="44" t="s">
        <v>352</v>
      </c>
      <c r="AR69" s="34" t="s">
        <v>442</v>
      </c>
      <c r="AS69" s="34"/>
      <c r="AT69" s="34">
        <v>0</v>
      </c>
    </row>
    <row r="70" spans="1:46" ht="66.75" customHeight="1">
      <c r="A70" s="119" t="s">
        <v>508</v>
      </c>
      <c r="B70" s="119" t="s">
        <v>236</v>
      </c>
      <c r="C70" s="119"/>
      <c r="D70" s="119" t="s">
        <v>619</v>
      </c>
      <c r="E70" s="119"/>
      <c r="F70" s="107" t="s">
        <v>620</v>
      </c>
      <c r="G70" s="120">
        <v>3</v>
      </c>
      <c r="H70" s="107" t="s">
        <v>66</v>
      </c>
      <c r="I70" s="107" t="s">
        <v>122</v>
      </c>
      <c r="J70" s="107" t="s">
        <v>36</v>
      </c>
      <c r="K70" s="107" t="s">
        <v>29</v>
      </c>
      <c r="L70" s="107" t="s">
        <v>30</v>
      </c>
      <c r="M70" s="110" t="s">
        <v>43</v>
      </c>
      <c r="N70" s="24">
        <f>SUM(O70:Z70)</f>
        <v>15000</v>
      </c>
      <c r="O70" s="145">
        <v>1000</v>
      </c>
      <c r="P70" s="145">
        <v>1000</v>
      </c>
      <c r="Q70" s="145">
        <v>1300</v>
      </c>
      <c r="R70" s="145">
        <v>1300</v>
      </c>
      <c r="S70" s="145">
        <v>1300</v>
      </c>
      <c r="T70" s="145">
        <v>1300</v>
      </c>
      <c r="U70" s="145">
        <v>1300</v>
      </c>
      <c r="V70" s="145">
        <v>1300</v>
      </c>
      <c r="W70" s="145">
        <v>1300</v>
      </c>
      <c r="X70" s="145">
        <v>1300</v>
      </c>
      <c r="Y70" s="145">
        <v>1300</v>
      </c>
      <c r="Z70" s="145">
        <v>1300</v>
      </c>
      <c r="AA70" s="24">
        <f t="shared" si="1"/>
        <v>1000</v>
      </c>
      <c r="AB70" s="84"/>
      <c r="AC70" s="85"/>
      <c r="AD70" s="85"/>
      <c r="AE70" s="85"/>
      <c r="AF70" s="85"/>
      <c r="AG70" s="85"/>
      <c r="AH70" s="85"/>
      <c r="AI70" s="85"/>
      <c r="AJ70" s="85"/>
      <c r="AK70" s="85"/>
      <c r="AL70" s="85"/>
      <c r="AM70" s="85"/>
      <c r="AN70" s="83">
        <f>AB70</f>
        <v>0</v>
      </c>
      <c r="AO70" s="40">
        <f>AN70/AA70</f>
        <v>0</v>
      </c>
      <c r="AP70" s="41" t="s">
        <v>215</v>
      </c>
      <c r="AQ70" s="42" t="s">
        <v>352</v>
      </c>
      <c r="AR70" s="41" t="s">
        <v>442</v>
      </c>
      <c r="AS70" s="34"/>
      <c r="AT70" s="73">
        <v>0</v>
      </c>
    </row>
    <row r="71" spans="1:46" s="89" customFormat="1" ht="86.25" customHeight="1">
      <c r="A71" s="119" t="s">
        <v>537</v>
      </c>
      <c r="B71" s="146"/>
      <c r="C71" s="146"/>
      <c r="D71" s="119" t="s">
        <v>609</v>
      </c>
      <c r="E71" s="147"/>
      <c r="F71" s="119" t="s">
        <v>611</v>
      </c>
      <c r="G71" s="120">
        <v>2</v>
      </c>
      <c r="H71" s="119" t="s">
        <v>75</v>
      </c>
      <c r="I71" s="119" t="s">
        <v>249</v>
      </c>
      <c r="J71" s="119" t="s">
        <v>70</v>
      </c>
      <c r="K71" s="119" t="s">
        <v>29</v>
      </c>
      <c r="L71" s="119" t="s">
        <v>30</v>
      </c>
      <c r="M71" s="120" t="s">
        <v>43</v>
      </c>
      <c r="N71" s="139">
        <f t="shared" ref="N71:N76" si="3">SUM(O71:Z71)</f>
        <v>1</v>
      </c>
      <c r="O71" s="148"/>
      <c r="P71" s="148"/>
      <c r="Q71" s="148"/>
      <c r="R71" s="145"/>
      <c r="S71" s="145"/>
      <c r="T71" s="145"/>
      <c r="U71" s="145"/>
      <c r="V71" s="145"/>
      <c r="W71" s="145"/>
      <c r="X71" s="149"/>
      <c r="Y71" s="150">
        <v>1</v>
      </c>
      <c r="Z71" s="149"/>
      <c r="AA71" s="21">
        <f t="shared" ref="AA71:AA114" si="4">O71</f>
        <v>0</v>
      </c>
      <c r="AB71" s="87"/>
      <c r="AC71" s="88"/>
      <c r="AD71" s="88"/>
      <c r="AE71" s="88"/>
      <c r="AF71" s="88"/>
      <c r="AG71" s="88"/>
      <c r="AH71" s="88"/>
      <c r="AI71" s="88"/>
      <c r="AJ71" s="88"/>
      <c r="AK71" s="88"/>
      <c r="AL71" s="88"/>
      <c r="AM71" s="88"/>
      <c r="AN71" s="48">
        <f>AB71</f>
        <v>0</v>
      </c>
      <c r="AO71" s="40" t="e">
        <f>AN71/AA71</f>
        <v>#DIV/0!</v>
      </c>
      <c r="AP71" s="57" t="s">
        <v>621</v>
      </c>
      <c r="AQ71" s="61" t="s">
        <v>352</v>
      </c>
      <c r="AR71" s="57" t="s">
        <v>442</v>
      </c>
      <c r="AS71" s="57"/>
      <c r="AT71" s="57"/>
    </row>
    <row r="72" spans="1:46" s="89" customFormat="1" ht="66.75" customHeight="1">
      <c r="A72" s="119" t="s">
        <v>537</v>
      </c>
      <c r="B72" s="146"/>
      <c r="C72" s="146"/>
      <c r="D72" s="119" t="s">
        <v>612</v>
      </c>
      <c r="E72" s="147"/>
      <c r="F72" s="119" t="s">
        <v>610</v>
      </c>
      <c r="G72" s="120">
        <v>2</v>
      </c>
      <c r="H72" s="119" t="s">
        <v>75</v>
      </c>
      <c r="I72" s="119" t="s">
        <v>249</v>
      </c>
      <c r="J72" s="119" t="s">
        <v>70</v>
      </c>
      <c r="K72" s="119" t="s">
        <v>29</v>
      </c>
      <c r="L72" s="119" t="s">
        <v>30</v>
      </c>
      <c r="M72" s="120" t="s">
        <v>43</v>
      </c>
      <c r="N72" s="139">
        <f t="shared" si="3"/>
        <v>1</v>
      </c>
      <c r="O72" s="148"/>
      <c r="P72" s="148"/>
      <c r="Q72" s="148"/>
      <c r="R72" s="145"/>
      <c r="S72" s="145"/>
      <c r="T72" s="145"/>
      <c r="U72" s="150">
        <v>1</v>
      </c>
      <c r="V72" s="145"/>
      <c r="W72" s="145"/>
      <c r="X72" s="149"/>
      <c r="Y72" s="149"/>
      <c r="Z72" s="149"/>
      <c r="AA72" s="21">
        <f t="shared" si="4"/>
        <v>0</v>
      </c>
      <c r="AB72" s="87"/>
      <c r="AC72" s="88"/>
      <c r="AD72" s="88"/>
      <c r="AE72" s="88"/>
      <c r="AF72" s="88"/>
      <c r="AG72" s="88"/>
      <c r="AH72" s="88"/>
      <c r="AI72" s="88"/>
      <c r="AJ72" s="88"/>
      <c r="AK72" s="88"/>
      <c r="AL72" s="88"/>
      <c r="AM72" s="88"/>
      <c r="AN72" s="48">
        <f>AB72</f>
        <v>0</v>
      </c>
      <c r="AO72" s="40" t="e">
        <f>AN72/AA72</f>
        <v>#DIV/0!</v>
      </c>
      <c r="AP72" s="57" t="s">
        <v>621</v>
      </c>
      <c r="AQ72" s="61" t="s">
        <v>352</v>
      </c>
      <c r="AR72" s="57" t="s">
        <v>442</v>
      </c>
      <c r="AS72" s="57"/>
      <c r="AT72" s="57"/>
    </row>
    <row r="73" spans="1:46" s="89" customFormat="1" ht="66.75" customHeight="1">
      <c r="A73" s="119" t="s">
        <v>537</v>
      </c>
      <c r="B73" s="146"/>
      <c r="C73" s="146"/>
      <c r="D73" s="119" t="s">
        <v>613</v>
      </c>
      <c r="E73" s="147"/>
      <c r="F73" s="119"/>
      <c r="G73" s="120">
        <v>2</v>
      </c>
      <c r="H73" s="119" t="s">
        <v>75</v>
      </c>
      <c r="I73" s="119" t="s">
        <v>249</v>
      </c>
      <c r="J73" s="119" t="s">
        <v>70</v>
      </c>
      <c r="K73" s="119" t="s">
        <v>29</v>
      </c>
      <c r="L73" s="119" t="s">
        <v>30</v>
      </c>
      <c r="M73" s="120" t="s">
        <v>43</v>
      </c>
      <c r="N73" s="139">
        <f t="shared" si="3"/>
        <v>1</v>
      </c>
      <c r="O73" s="148"/>
      <c r="P73" s="148"/>
      <c r="Q73" s="148"/>
      <c r="R73" s="145"/>
      <c r="S73" s="145"/>
      <c r="T73" s="145"/>
      <c r="U73" s="145"/>
      <c r="V73" s="145"/>
      <c r="W73" s="145"/>
      <c r="X73" s="149"/>
      <c r="Y73" s="150">
        <v>1</v>
      </c>
      <c r="Z73" s="149"/>
      <c r="AA73" s="21">
        <f t="shared" si="4"/>
        <v>0</v>
      </c>
      <c r="AB73" s="87"/>
      <c r="AC73" s="88"/>
      <c r="AD73" s="88"/>
      <c r="AE73" s="88"/>
      <c r="AF73" s="88"/>
      <c r="AG73" s="88"/>
      <c r="AH73" s="88"/>
      <c r="AI73" s="88"/>
      <c r="AJ73" s="88"/>
      <c r="AK73" s="88"/>
      <c r="AL73" s="88"/>
      <c r="AM73" s="88"/>
      <c r="AN73" s="48">
        <f>AB73</f>
        <v>0</v>
      </c>
      <c r="AO73" s="40" t="e">
        <f>AN73/AA73</f>
        <v>#DIV/0!</v>
      </c>
      <c r="AP73" s="57" t="s">
        <v>621</v>
      </c>
      <c r="AQ73" s="61" t="s">
        <v>352</v>
      </c>
      <c r="AR73" s="57" t="s">
        <v>442</v>
      </c>
      <c r="AS73" s="57"/>
      <c r="AT73" s="57"/>
    </row>
    <row r="74" spans="1:46" s="89" customFormat="1" ht="66.75" customHeight="1">
      <c r="A74" s="119" t="s">
        <v>537</v>
      </c>
      <c r="B74" s="146"/>
      <c r="C74" s="146"/>
      <c r="D74" s="119" t="s">
        <v>614</v>
      </c>
      <c r="E74" s="147"/>
      <c r="F74" s="119"/>
      <c r="G74" s="120">
        <v>2</v>
      </c>
      <c r="H74" s="119" t="s">
        <v>75</v>
      </c>
      <c r="I74" s="119" t="s">
        <v>249</v>
      </c>
      <c r="J74" s="119" t="s">
        <v>70</v>
      </c>
      <c r="K74" s="119" t="s">
        <v>29</v>
      </c>
      <c r="L74" s="119" t="s">
        <v>30</v>
      </c>
      <c r="M74" s="120" t="s">
        <v>43</v>
      </c>
      <c r="N74" s="139">
        <f t="shared" si="3"/>
        <v>1</v>
      </c>
      <c r="O74" s="148"/>
      <c r="P74" s="148"/>
      <c r="Q74" s="148"/>
      <c r="R74" s="145"/>
      <c r="S74" s="145"/>
      <c r="T74" s="145"/>
      <c r="U74" s="145"/>
      <c r="V74" s="145"/>
      <c r="W74" s="145"/>
      <c r="X74" s="150">
        <v>1</v>
      </c>
      <c r="Y74" s="149"/>
      <c r="Z74" s="149"/>
      <c r="AA74" s="21">
        <f t="shared" si="4"/>
        <v>0</v>
      </c>
      <c r="AB74" s="87"/>
      <c r="AC74" s="88"/>
      <c r="AD74" s="88"/>
      <c r="AE74" s="88"/>
      <c r="AF74" s="88"/>
      <c r="AG74" s="88"/>
      <c r="AH74" s="88"/>
      <c r="AI74" s="88"/>
      <c r="AJ74" s="88"/>
      <c r="AK74" s="88"/>
      <c r="AL74" s="88"/>
      <c r="AM74" s="88"/>
      <c r="AN74" s="48">
        <f>AB74</f>
        <v>0</v>
      </c>
      <c r="AO74" s="40" t="e">
        <f>AN74/AA74</f>
        <v>#DIV/0!</v>
      </c>
      <c r="AP74" s="57" t="s">
        <v>621</v>
      </c>
      <c r="AQ74" s="61" t="s">
        <v>352</v>
      </c>
      <c r="AR74" s="57" t="s">
        <v>442</v>
      </c>
      <c r="AS74" s="57"/>
      <c r="AT74" s="57"/>
    </row>
    <row r="75" spans="1:46" s="89" customFormat="1" ht="66.75" customHeight="1">
      <c r="A75" s="119" t="s">
        <v>537</v>
      </c>
      <c r="B75" s="146"/>
      <c r="C75" s="146"/>
      <c r="D75" s="119" t="s">
        <v>615</v>
      </c>
      <c r="E75" s="147"/>
      <c r="F75" s="119"/>
      <c r="G75" s="120">
        <v>2</v>
      </c>
      <c r="H75" s="119" t="s">
        <v>75</v>
      </c>
      <c r="I75" s="119" t="s">
        <v>249</v>
      </c>
      <c r="J75" s="119" t="s">
        <v>70</v>
      </c>
      <c r="K75" s="119" t="s">
        <v>29</v>
      </c>
      <c r="L75" s="119" t="s">
        <v>30</v>
      </c>
      <c r="M75" s="120" t="s">
        <v>43</v>
      </c>
      <c r="N75" s="139">
        <f t="shared" si="3"/>
        <v>1</v>
      </c>
      <c r="O75" s="148"/>
      <c r="P75" s="148"/>
      <c r="Q75" s="148"/>
      <c r="R75" s="145"/>
      <c r="S75" s="145"/>
      <c r="T75" s="145"/>
      <c r="U75" s="145"/>
      <c r="V75" s="150">
        <v>1</v>
      </c>
      <c r="W75" s="145"/>
      <c r="X75" s="149"/>
      <c r="Y75" s="149"/>
      <c r="Z75" s="149"/>
      <c r="AA75" s="21">
        <f t="shared" si="4"/>
        <v>0</v>
      </c>
      <c r="AB75" s="87"/>
      <c r="AC75" s="88"/>
      <c r="AD75" s="88"/>
      <c r="AE75" s="88"/>
      <c r="AF75" s="88"/>
      <c r="AG75" s="88"/>
      <c r="AH75" s="88"/>
      <c r="AI75" s="88"/>
      <c r="AJ75" s="88"/>
      <c r="AK75" s="88"/>
      <c r="AL75" s="88"/>
      <c r="AM75" s="88"/>
      <c r="AN75" s="48">
        <f>AB75</f>
        <v>0</v>
      </c>
      <c r="AO75" s="40" t="e">
        <f>AN75/AA75</f>
        <v>#DIV/0!</v>
      </c>
      <c r="AP75" s="57" t="s">
        <v>621</v>
      </c>
      <c r="AQ75" s="61" t="s">
        <v>352</v>
      </c>
      <c r="AR75" s="57" t="s">
        <v>442</v>
      </c>
      <c r="AS75" s="57"/>
      <c r="AT75" s="57"/>
    </row>
    <row r="76" spans="1:46" s="89" customFormat="1" ht="66.75" customHeight="1">
      <c r="A76" s="119" t="s">
        <v>537</v>
      </c>
      <c r="B76" s="146"/>
      <c r="C76" s="146"/>
      <c r="D76" s="119" t="s">
        <v>616</v>
      </c>
      <c r="E76" s="147"/>
      <c r="F76" s="119"/>
      <c r="G76" s="120">
        <v>2</v>
      </c>
      <c r="H76" s="119" t="s">
        <v>75</v>
      </c>
      <c r="I76" s="119" t="s">
        <v>249</v>
      </c>
      <c r="J76" s="119" t="s">
        <v>70</v>
      </c>
      <c r="K76" s="119" t="s">
        <v>29</v>
      </c>
      <c r="L76" s="119" t="s">
        <v>30</v>
      </c>
      <c r="M76" s="120" t="s">
        <v>43</v>
      </c>
      <c r="N76" s="139">
        <f t="shared" si="3"/>
        <v>1</v>
      </c>
      <c r="O76" s="148"/>
      <c r="P76" s="148"/>
      <c r="Q76" s="148"/>
      <c r="R76" s="145"/>
      <c r="S76" s="145"/>
      <c r="T76" s="145"/>
      <c r="U76" s="145"/>
      <c r="V76" s="145"/>
      <c r="W76" s="145"/>
      <c r="X76" s="149"/>
      <c r="Y76" s="150">
        <v>1</v>
      </c>
      <c r="Z76" s="149"/>
      <c r="AA76" s="21">
        <f t="shared" si="4"/>
        <v>0</v>
      </c>
      <c r="AB76" s="87"/>
      <c r="AC76" s="88"/>
      <c r="AD76" s="88"/>
      <c r="AE76" s="88"/>
      <c r="AF76" s="88"/>
      <c r="AG76" s="88"/>
      <c r="AH76" s="88"/>
      <c r="AI76" s="88"/>
      <c r="AJ76" s="88"/>
      <c r="AK76" s="88"/>
      <c r="AL76" s="88"/>
      <c r="AM76" s="88"/>
      <c r="AN76" s="48">
        <f>AB76</f>
        <v>0</v>
      </c>
      <c r="AO76" s="40" t="e">
        <f>AN76/AA76</f>
        <v>#DIV/0!</v>
      </c>
      <c r="AP76" s="57" t="s">
        <v>621</v>
      </c>
      <c r="AQ76" s="61" t="s">
        <v>352</v>
      </c>
      <c r="AR76" s="57" t="s">
        <v>442</v>
      </c>
      <c r="AS76" s="57"/>
      <c r="AT76" s="57"/>
    </row>
    <row r="77" spans="1:46" ht="66.75" customHeight="1">
      <c r="A77" s="118" t="s">
        <v>505</v>
      </c>
      <c r="B77" s="117" t="s">
        <v>218</v>
      </c>
      <c r="C77" s="117"/>
      <c r="D77" s="119" t="s">
        <v>353</v>
      </c>
      <c r="E77" s="108"/>
      <c r="F77" s="108" t="s">
        <v>581</v>
      </c>
      <c r="G77" s="138">
        <v>3</v>
      </c>
      <c r="H77" s="108" t="s">
        <v>57</v>
      </c>
      <c r="I77" s="108" t="s">
        <v>354</v>
      </c>
      <c r="J77" s="108" t="s">
        <v>40</v>
      </c>
      <c r="K77" s="108" t="s">
        <v>41</v>
      </c>
      <c r="L77" s="108" t="s">
        <v>42</v>
      </c>
      <c r="M77" s="138" t="s">
        <v>43</v>
      </c>
      <c r="N77" s="24">
        <v>2</v>
      </c>
      <c r="O77" s="145">
        <v>2</v>
      </c>
      <c r="P77" s="145">
        <v>2</v>
      </c>
      <c r="Q77" s="145">
        <v>2</v>
      </c>
      <c r="R77" s="145">
        <v>2</v>
      </c>
      <c r="S77" s="145">
        <v>2</v>
      </c>
      <c r="T77" s="145">
        <v>2</v>
      </c>
      <c r="U77" s="145">
        <v>2</v>
      </c>
      <c r="V77" s="145">
        <v>2</v>
      </c>
      <c r="W77" s="145">
        <v>2</v>
      </c>
      <c r="X77" s="145">
        <v>2</v>
      </c>
      <c r="Y77" s="145">
        <v>2</v>
      </c>
      <c r="Z77" s="145">
        <v>2</v>
      </c>
      <c r="AA77" s="20">
        <f t="shared" si="4"/>
        <v>2</v>
      </c>
      <c r="AB77" s="84"/>
      <c r="AC77" s="85"/>
      <c r="AD77" s="85"/>
      <c r="AE77" s="85"/>
      <c r="AF77" s="85"/>
      <c r="AG77" s="85"/>
      <c r="AH77" s="85"/>
      <c r="AI77" s="85"/>
      <c r="AJ77" s="85"/>
      <c r="AK77" s="85"/>
      <c r="AL77" s="85"/>
      <c r="AM77" s="85"/>
      <c r="AN77" s="90">
        <f>AB77</f>
        <v>0</v>
      </c>
      <c r="AO77" s="40" t="e">
        <f>O77/AB77</f>
        <v>#DIV/0!</v>
      </c>
      <c r="AP77" s="34" t="s">
        <v>355</v>
      </c>
      <c r="AQ77" s="44" t="s">
        <v>352</v>
      </c>
      <c r="AR77" s="34" t="s">
        <v>442</v>
      </c>
      <c r="AS77" s="34" t="s">
        <v>101</v>
      </c>
      <c r="AT77" s="34">
        <v>0</v>
      </c>
    </row>
    <row r="78" spans="1:46" ht="92.25" customHeight="1">
      <c r="A78" s="118" t="s">
        <v>505</v>
      </c>
      <c r="B78" s="117" t="s">
        <v>218</v>
      </c>
      <c r="C78" s="117"/>
      <c r="D78" s="119" t="s">
        <v>356</v>
      </c>
      <c r="E78" s="108"/>
      <c r="F78" s="108" t="s">
        <v>582</v>
      </c>
      <c r="G78" s="138">
        <v>3</v>
      </c>
      <c r="H78" s="108" t="s">
        <v>57</v>
      </c>
      <c r="I78" s="108" t="s">
        <v>357</v>
      </c>
      <c r="J78" s="108" t="s">
        <v>70</v>
      </c>
      <c r="K78" s="108" t="s">
        <v>29</v>
      </c>
      <c r="L78" s="108" t="s">
        <v>42</v>
      </c>
      <c r="M78" s="138" t="s">
        <v>43</v>
      </c>
      <c r="N78" s="25">
        <v>0.95</v>
      </c>
      <c r="O78" s="121">
        <v>0.95</v>
      </c>
      <c r="P78" s="121">
        <v>0.95</v>
      </c>
      <c r="Q78" s="121">
        <v>0.95</v>
      </c>
      <c r="R78" s="121">
        <v>0.95</v>
      </c>
      <c r="S78" s="121">
        <v>0.95</v>
      </c>
      <c r="T78" s="121">
        <v>0.95</v>
      </c>
      <c r="U78" s="121">
        <v>0.95</v>
      </c>
      <c r="V78" s="121">
        <v>0.95</v>
      </c>
      <c r="W78" s="121">
        <v>0.95</v>
      </c>
      <c r="X78" s="121">
        <v>0.95</v>
      </c>
      <c r="Y78" s="121">
        <v>0.95</v>
      </c>
      <c r="Z78" s="121">
        <v>0.95</v>
      </c>
      <c r="AA78" s="21">
        <f t="shared" si="4"/>
        <v>0.95</v>
      </c>
      <c r="AB78" s="47"/>
      <c r="AC78" s="49"/>
      <c r="AD78" s="49"/>
      <c r="AE78" s="49"/>
      <c r="AF78" s="49"/>
      <c r="AG78" s="49"/>
      <c r="AH78" s="49"/>
      <c r="AI78" s="49"/>
      <c r="AJ78" s="49"/>
      <c r="AK78" s="49"/>
      <c r="AL78" s="49"/>
      <c r="AM78" s="49"/>
      <c r="AN78" s="48">
        <f>AB78</f>
        <v>0</v>
      </c>
      <c r="AO78" s="40">
        <f>AN78/AA78</f>
        <v>0</v>
      </c>
      <c r="AP78" s="34" t="s">
        <v>358</v>
      </c>
      <c r="AQ78" s="44" t="s">
        <v>352</v>
      </c>
      <c r="AR78" s="34" t="s">
        <v>442</v>
      </c>
      <c r="AS78" s="34"/>
      <c r="AT78" s="34">
        <v>0</v>
      </c>
    </row>
    <row r="79" spans="1:46" ht="90.75" customHeight="1">
      <c r="A79" s="118" t="s">
        <v>537</v>
      </c>
      <c r="B79" s="117" t="s">
        <v>218</v>
      </c>
      <c r="C79" s="117"/>
      <c r="D79" s="119" t="s">
        <v>359</v>
      </c>
      <c r="E79" s="108"/>
      <c r="F79" s="108" t="s">
        <v>583</v>
      </c>
      <c r="G79" s="138">
        <v>2</v>
      </c>
      <c r="H79" s="108" t="s">
        <v>75</v>
      </c>
      <c r="I79" s="108" t="s">
        <v>360</v>
      </c>
      <c r="J79" s="108" t="s">
        <v>70</v>
      </c>
      <c r="K79" s="108" t="s">
        <v>29</v>
      </c>
      <c r="L79" s="108" t="s">
        <v>42</v>
      </c>
      <c r="M79" s="138" t="s">
        <v>43</v>
      </c>
      <c r="N79" s="151">
        <v>0.82</v>
      </c>
      <c r="O79" s="152"/>
      <c r="P79" s="152"/>
      <c r="Q79" s="152"/>
      <c r="R79" s="152">
        <v>0.82</v>
      </c>
      <c r="S79" s="152"/>
      <c r="T79" s="152"/>
      <c r="U79" s="152">
        <v>0.82</v>
      </c>
      <c r="V79" s="152"/>
      <c r="W79" s="152"/>
      <c r="X79" s="152"/>
      <c r="Y79" s="152">
        <v>0.82</v>
      </c>
      <c r="Z79" s="152"/>
      <c r="AA79" s="19">
        <f t="shared" si="4"/>
        <v>0</v>
      </c>
      <c r="AB79" s="91"/>
      <c r="AC79" s="93"/>
      <c r="AD79" s="93"/>
      <c r="AE79" s="93"/>
      <c r="AF79" s="93"/>
      <c r="AG79" s="93"/>
      <c r="AH79" s="93"/>
      <c r="AI79" s="93"/>
      <c r="AJ79" s="93"/>
      <c r="AK79" s="93"/>
      <c r="AL79" s="93"/>
      <c r="AM79" s="93"/>
      <c r="AN79" s="92">
        <f>AB79</f>
        <v>0</v>
      </c>
      <c r="AO79" s="40" t="e">
        <f>AN79/AA79</f>
        <v>#DIV/0!</v>
      </c>
      <c r="AP79" s="34" t="s">
        <v>215</v>
      </c>
      <c r="AQ79" s="44" t="s">
        <v>352</v>
      </c>
      <c r="AR79" s="34" t="s">
        <v>442</v>
      </c>
      <c r="AS79" s="34" t="s">
        <v>101</v>
      </c>
      <c r="AT79" s="34">
        <v>0</v>
      </c>
    </row>
    <row r="80" spans="1:46" ht="90.75" customHeight="1">
      <c r="A80" s="119" t="s">
        <v>537</v>
      </c>
      <c r="B80" s="119" t="s">
        <v>218</v>
      </c>
      <c r="C80" s="119"/>
      <c r="D80" s="119" t="s">
        <v>622</v>
      </c>
      <c r="E80" s="119"/>
      <c r="F80" s="107" t="s">
        <v>622</v>
      </c>
      <c r="G80" s="120">
        <v>2</v>
      </c>
      <c r="H80" s="107" t="s">
        <v>75</v>
      </c>
      <c r="I80" s="107" t="s">
        <v>623</v>
      </c>
      <c r="J80" s="107" t="s">
        <v>70</v>
      </c>
      <c r="K80" s="107" t="s">
        <v>29</v>
      </c>
      <c r="L80" s="107" t="s">
        <v>30</v>
      </c>
      <c r="M80" s="110" t="s">
        <v>43</v>
      </c>
      <c r="N80" s="139">
        <v>1</v>
      </c>
      <c r="O80" s="152"/>
      <c r="P80" s="152"/>
      <c r="Q80" s="152">
        <v>0.25</v>
      </c>
      <c r="R80" s="152"/>
      <c r="S80" s="152">
        <v>0.25</v>
      </c>
      <c r="T80" s="152"/>
      <c r="U80" s="152"/>
      <c r="V80" s="152">
        <v>0.25</v>
      </c>
      <c r="W80" s="152"/>
      <c r="X80" s="152">
        <v>0.25</v>
      </c>
      <c r="Y80" s="152"/>
      <c r="Z80" s="152"/>
      <c r="AA80" s="21">
        <f t="shared" si="4"/>
        <v>0</v>
      </c>
      <c r="AB80" s="91"/>
      <c r="AC80" s="93"/>
      <c r="AD80" s="93"/>
      <c r="AE80" s="93"/>
      <c r="AF80" s="93"/>
      <c r="AG80" s="93"/>
      <c r="AH80" s="93"/>
      <c r="AI80" s="93"/>
      <c r="AJ80" s="93"/>
      <c r="AK80" s="93"/>
      <c r="AL80" s="93"/>
      <c r="AM80" s="93"/>
      <c r="AN80" s="48">
        <f>AB80</f>
        <v>0</v>
      </c>
      <c r="AO80" s="40" t="e">
        <f>AN80/AA80</f>
        <v>#DIV/0!</v>
      </c>
      <c r="AP80" s="41" t="s">
        <v>624</v>
      </c>
      <c r="AQ80" s="42" t="s">
        <v>352</v>
      </c>
      <c r="AR80" s="41" t="s">
        <v>442</v>
      </c>
      <c r="AS80" s="34" t="s">
        <v>103</v>
      </c>
      <c r="AT80" s="73">
        <v>0</v>
      </c>
    </row>
    <row r="81" spans="1:46" ht="90.75" customHeight="1">
      <c r="A81" s="119" t="s">
        <v>537</v>
      </c>
      <c r="B81" s="119" t="s">
        <v>273</v>
      </c>
      <c r="C81" s="119"/>
      <c r="D81" s="119" t="s">
        <v>625</v>
      </c>
      <c r="E81" s="119"/>
      <c r="F81" s="107" t="s">
        <v>626</v>
      </c>
      <c r="G81" s="120">
        <v>2</v>
      </c>
      <c r="H81" s="107" t="s">
        <v>75</v>
      </c>
      <c r="I81" s="107" t="s">
        <v>627</v>
      </c>
      <c r="J81" s="107" t="s">
        <v>36</v>
      </c>
      <c r="K81" s="107" t="s">
        <v>29</v>
      </c>
      <c r="L81" s="107" t="s">
        <v>30</v>
      </c>
      <c r="M81" s="110" t="s">
        <v>43</v>
      </c>
      <c r="N81" s="139">
        <v>1</v>
      </c>
      <c r="O81" s="152"/>
      <c r="P81" s="152"/>
      <c r="Q81" s="152">
        <v>1</v>
      </c>
      <c r="R81" s="152"/>
      <c r="S81" s="152"/>
      <c r="T81" s="152">
        <v>1</v>
      </c>
      <c r="U81" s="152"/>
      <c r="V81" s="152"/>
      <c r="W81" s="152">
        <v>1</v>
      </c>
      <c r="X81" s="152"/>
      <c r="Y81" s="152"/>
      <c r="Z81" s="152"/>
      <c r="AA81" s="21">
        <f t="shared" si="4"/>
        <v>0</v>
      </c>
      <c r="AB81" s="91"/>
      <c r="AC81" s="93"/>
      <c r="AD81" s="93"/>
      <c r="AE81" s="93"/>
      <c r="AF81" s="93"/>
      <c r="AG81" s="93"/>
      <c r="AH81" s="93"/>
      <c r="AI81" s="93"/>
      <c r="AJ81" s="93"/>
      <c r="AK81" s="93"/>
      <c r="AL81" s="93"/>
      <c r="AM81" s="93"/>
      <c r="AN81" s="48">
        <f>AB81</f>
        <v>0</v>
      </c>
      <c r="AO81" s="40" t="e">
        <f>AN81/AA81</f>
        <v>#DIV/0!</v>
      </c>
      <c r="AP81" s="41" t="s">
        <v>361</v>
      </c>
      <c r="AQ81" s="42" t="s">
        <v>352</v>
      </c>
      <c r="AR81" s="41" t="s">
        <v>442</v>
      </c>
      <c r="AS81" s="34" t="s">
        <v>68</v>
      </c>
      <c r="AT81" s="73">
        <v>0</v>
      </c>
    </row>
    <row r="82" spans="1:46" ht="96.75" customHeight="1">
      <c r="A82" s="118" t="s">
        <v>537</v>
      </c>
      <c r="B82" s="117" t="s">
        <v>226</v>
      </c>
      <c r="C82" s="117"/>
      <c r="D82" s="118" t="s">
        <v>465</v>
      </c>
      <c r="E82" s="108"/>
      <c r="F82" s="108" t="s">
        <v>584</v>
      </c>
      <c r="G82" s="138">
        <v>3</v>
      </c>
      <c r="H82" s="108" t="s">
        <v>75</v>
      </c>
      <c r="I82" s="119" t="s">
        <v>362</v>
      </c>
      <c r="J82" s="108" t="s">
        <v>36</v>
      </c>
      <c r="K82" s="108" t="s">
        <v>29</v>
      </c>
      <c r="L82" s="108" t="s">
        <v>30</v>
      </c>
      <c r="M82" s="138" t="s">
        <v>43</v>
      </c>
      <c r="N82" s="22">
        <v>3</v>
      </c>
      <c r="O82" s="10"/>
      <c r="P82" s="10"/>
      <c r="Q82" s="10"/>
      <c r="R82" s="10"/>
      <c r="S82" s="10"/>
      <c r="T82" s="10"/>
      <c r="U82" s="10">
        <v>1</v>
      </c>
      <c r="V82" s="10">
        <v>1</v>
      </c>
      <c r="W82" s="10"/>
      <c r="X82" s="10">
        <v>1</v>
      </c>
      <c r="Y82" s="10"/>
      <c r="Z82" s="10"/>
      <c r="AA82" s="22">
        <f t="shared" si="4"/>
        <v>0</v>
      </c>
      <c r="AB82" s="81"/>
      <c r="AC82" s="82"/>
      <c r="AD82" s="82"/>
      <c r="AE82" s="82"/>
      <c r="AF82" s="82"/>
      <c r="AG82" s="82"/>
      <c r="AH82" s="82"/>
      <c r="AI82" s="82"/>
      <c r="AJ82" s="82"/>
      <c r="AK82" s="82"/>
      <c r="AL82" s="82"/>
      <c r="AM82" s="82"/>
      <c r="AN82" s="80">
        <f>AB82</f>
        <v>0</v>
      </c>
      <c r="AO82" s="40" t="e">
        <f>AN82/AA82</f>
        <v>#DIV/0!</v>
      </c>
      <c r="AP82" s="34" t="s">
        <v>219</v>
      </c>
      <c r="AQ82" s="44" t="s">
        <v>352</v>
      </c>
      <c r="AR82" s="34" t="s">
        <v>442</v>
      </c>
      <c r="AS82" s="34" t="s">
        <v>80</v>
      </c>
      <c r="AT82" s="34">
        <v>0</v>
      </c>
    </row>
    <row r="83" spans="1:46" ht="66.75" customHeight="1">
      <c r="A83" s="118" t="s">
        <v>502</v>
      </c>
      <c r="B83" s="117" t="s">
        <v>226</v>
      </c>
      <c r="C83" s="117"/>
      <c r="D83" s="118" t="s">
        <v>363</v>
      </c>
      <c r="E83" s="108"/>
      <c r="F83" s="108" t="s">
        <v>585</v>
      </c>
      <c r="G83" s="138">
        <v>3</v>
      </c>
      <c r="H83" s="108" t="s">
        <v>75</v>
      </c>
      <c r="I83" s="119" t="s">
        <v>466</v>
      </c>
      <c r="J83" s="108" t="s">
        <v>36</v>
      </c>
      <c r="K83" s="108" t="s">
        <v>29</v>
      </c>
      <c r="L83" s="108" t="s">
        <v>30</v>
      </c>
      <c r="M83" s="138" t="s">
        <v>43</v>
      </c>
      <c r="N83" s="130">
        <v>132</v>
      </c>
      <c r="O83" s="132"/>
      <c r="P83" s="132"/>
      <c r="Q83" s="132"/>
      <c r="R83" s="132"/>
      <c r="S83" s="132">
        <v>66</v>
      </c>
      <c r="T83" s="132"/>
      <c r="U83" s="132"/>
      <c r="V83" s="132"/>
      <c r="W83" s="132"/>
      <c r="X83" s="132"/>
      <c r="Y83" s="132">
        <v>66</v>
      </c>
      <c r="Z83" s="132"/>
      <c r="AA83" s="130">
        <f t="shared" si="4"/>
        <v>0</v>
      </c>
      <c r="AB83" s="62"/>
      <c r="AC83" s="63"/>
      <c r="AD83" s="63"/>
      <c r="AE83" s="63"/>
      <c r="AF83" s="63"/>
      <c r="AG83" s="63"/>
      <c r="AH83" s="63"/>
      <c r="AI83" s="63"/>
      <c r="AJ83" s="63"/>
      <c r="AK83" s="63"/>
      <c r="AL83" s="63"/>
      <c r="AM83" s="63"/>
      <c r="AN83" s="58">
        <f>AB83</f>
        <v>0</v>
      </c>
      <c r="AO83" s="40" t="e">
        <f>AN83/AA83</f>
        <v>#DIV/0!</v>
      </c>
      <c r="AP83" s="34" t="s">
        <v>219</v>
      </c>
      <c r="AQ83" s="44" t="s">
        <v>352</v>
      </c>
      <c r="AR83" s="34" t="s">
        <v>442</v>
      </c>
      <c r="AS83" s="34"/>
      <c r="AT83" s="34">
        <v>0</v>
      </c>
    </row>
    <row r="84" spans="1:46" ht="101.25">
      <c r="A84" s="119" t="s">
        <v>520</v>
      </c>
      <c r="B84" s="117" t="s">
        <v>364</v>
      </c>
      <c r="C84" s="117"/>
      <c r="D84" s="118" t="s">
        <v>365</v>
      </c>
      <c r="E84" s="108"/>
      <c r="F84" s="108" t="s">
        <v>586</v>
      </c>
      <c r="G84" s="138">
        <v>2</v>
      </c>
      <c r="H84" s="108" t="s">
        <v>77</v>
      </c>
      <c r="I84" s="108" t="s">
        <v>366</v>
      </c>
      <c r="J84" s="108" t="s">
        <v>36</v>
      </c>
      <c r="K84" s="108" t="s">
        <v>29</v>
      </c>
      <c r="L84" s="108" t="s">
        <v>30</v>
      </c>
      <c r="M84" s="138" t="s">
        <v>43</v>
      </c>
      <c r="N84" s="26">
        <v>4000</v>
      </c>
      <c r="O84" s="11">
        <v>250</v>
      </c>
      <c r="P84" s="11">
        <v>250</v>
      </c>
      <c r="Q84" s="11">
        <v>350</v>
      </c>
      <c r="R84" s="11">
        <v>350</v>
      </c>
      <c r="S84" s="11">
        <v>350</v>
      </c>
      <c r="T84" s="11">
        <v>350</v>
      </c>
      <c r="U84" s="11">
        <v>350</v>
      </c>
      <c r="V84" s="11">
        <v>350</v>
      </c>
      <c r="W84" s="11">
        <v>350</v>
      </c>
      <c r="X84" s="11">
        <v>350</v>
      </c>
      <c r="Y84" s="11">
        <v>350</v>
      </c>
      <c r="Z84" s="11">
        <v>350</v>
      </c>
      <c r="AA84" s="26">
        <f t="shared" si="4"/>
        <v>250</v>
      </c>
      <c r="AB84" s="59"/>
      <c r="AC84" s="60"/>
      <c r="AD84" s="60"/>
      <c r="AE84" s="60"/>
      <c r="AF84" s="60"/>
      <c r="AG84" s="60"/>
      <c r="AH84" s="60"/>
      <c r="AI84" s="60"/>
      <c r="AJ84" s="60"/>
      <c r="AK84" s="60"/>
      <c r="AL84" s="60"/>
      <c r="AM84" s="60"/>
      <c r="AN84" s="94">
        <f>AB84</f>
        <v>0</v>
      </c>
      <c r="AO84" s="40">
        <f>AN84/AA84</f>
        <v>0</v>
      </c>
      <c r="AP84" s="34" t="s">
        <v>367</v>
      </c>
      <c r="AQ84" s="44" t="s">
        <v>368</v>
      </c>
      <c r="AR84" s="34" t="s">
        <v>369</v>
      </c>
      <c r="AS84" s="34" t="s">
        <v>115</v>
      </c>
      <c r="AT84" s="34">
        <v>0</v>
      </c>
    </row>
    <row r="85" spans="1:46" ht="121.5">
      <c r="A85" s="119" t="s">
        <v>540</v>
      </c>
      <c r="B85" s="117" t="s">
        <v>364</v>
      </c>
      <c r="C85" s="117"/>
      <c r="D85" s="118" t="s">
        <v>370</v>
      </c>
      <c r="E85" s="108"/>
      <c r="F85" s="108" t="s">
        <v>587</v>
      </c>
      <c r="G85" s="138">
        <v>1</v>
      </c>
      <c r="H85" s="108" t="s">
        <v>77</v>
      </c>
      <c r="I85" s="108" t="s">
        <v>371</v>
      </c>
      <c r="J85" s="108" t="s">
        <v>36</v>
      </c>
      <c r="K85" s="108" t="s">
        <v>29</v>
      </c>
      <c r="L85" s="108" t="s">
        <v>30</v>
      </c>
      <c r="M85" s="138" t="s">
        <v>43</v>
      </c>
      <c r="N85" s="26">
        <v>28</v>
      </c>
      <c r="O85" s="11">
        <v>1</v>
      </c>
      <c r="P85" s="11">
        <v>1</v>
      </c>
      <c r="Q85" s="11">
        <v>1</v>
      </c>
      <c r="R85" s="11">
        <v>3</v>
      </c>
      <c r="S85" s="11">
        <v>3</v>
      </c>
      <c r="T85" s="11">
        <v>3</v>
      </c>
      <c r="U85" s="11">
        <v>3</v>
      </c>
      <c r="V85" s="11">
        <v>3</v>
      </c>
      <c r="W85" s="11">
        <v>3</v>
      </c>
      <c r="X85" s="11">
        <v>3</v>
      </c>
      <c r="Y85" s="11">
        <v>3</v>
      </c>
      <c r="Z85" s="11">
        <v>1</v>
      </c>
      <c r="AA85" s="26">
        <f t="shared" si="4"/>
        <v>1</v>
      </c>
      <c r="AB85" s="59"/>
      <c r="AC85" s="60"/>
      <c r="AD85" s="60"/>
      <c r="AE85" s="60"/>
      <c r="AF85" s="60"/>
      <c r="AG85" s="60"/>
      <c r="AH85" s="60"/>
      <c r="AI85" s="60"/>
      <c r="AJ85" s="60"/>
      <c r="AK85" s="60"/>
      <c r="AL85" s="60"/>
      <c r="AM85" s="60"/>
      <c r="AN85" s="94">
        <f>AB85</f>
        <v>0</v>
      </c>
      <c r="AO85" s="40">
        <f>AN85/AA85</f>
        <v>0</v>
      </c>
      <c r="AP85" s="34" t="s">
        <v>372</v>
      </c>
      <c r="AQ85" s="44" t="s">
        <v>368</v>
      </c>
      <c r="AR85" s="34" t="s">
        <v>369</v>
      </c>
      <c r="AS85" s="34" t="s">
        <v>100</v>
      </c>
      <c r="AT85" s="34">
        <v>0</v>
      </c>
    </row>
    <row r="86" spans="1:46" ht="101.25">
      <c r="A86" s="119" t="s">
        <v>507</v>
      </c>
      <c r="B86" s="117" t="s">
        <v>236</v>
      </c>
      <c r="C86" s="117"/>
      <c r="D86" s="118" t="s">
        <v>373</v>
      </c>
      <c r="E86" s="108"/>
      <c r="F86" s="108" t="s">
        <v>588</v>
      </c>
      <c r="G86" s="138">
        <v>2</v>
      </c>
      <c r="H86" s="108" t="s">
        <v>77</v>
      </c>
      <c r="I86" s="119" t="s">
        <v>487</v>
      </c>
      <c r="J86" s="108" t="s">
        <v>36</v>
      </c>
      <c r="K86" s="108" t="s">
        <v>29</v>
      </c>
      <c r="L86" s="108" t="s">
        <v>30</v>
      </c>
      <c r="M86" s="138" t="s">
        <v>43</v>
      </c>
      <c r="N86" s="26">
        <f>SUM(O86:Z86)</f>
        <v>1400</v>
      </c>
      <c r="O86" s="11"/>
      <c r="P86" s="11"/>
      <c r="Q86" s="11"/>
      <c r="R86" s="11"/>
      <c r="S86" s="11"/>
      <c r="T86" s="11"/>
      <c r="U86" s="11"/>
      <c r="V86" s="11">
        <v>700</v>
      </c>
      <c r="W86" s="11"/>
      <c r="X86" s="11"/>
      <c r="Y86" s="11"/>
      <c r="Z86" s="11">
        <v>700</v>
      </c>
      <c r="AA86" s="26">
        <f t="shared" si="4"/>
        <v>0</v>
      </c>
      <c r="AB86" s="59"/>
      <c r="AC86" s="60"/>
      <c r="AD86" s="60"/>
      <c r="AE86" s="60"/>
      <c r="AF86" s="60"/>
      <c r="AG86" s="60"/>
      <c r="AH86" s="60"/>
      <c r="AI86" s="60"/>
      <c r="AJ86" s="60"/>
      <c r="AK86" s="60"/>
      <c r="AL86" s="60"/>
      <c r="AM86" s="60"/>
      <c r="AN86" s="94">
        <f>AB86</f>
        <v>0</v>
      </c>
      <c r="AO86" s="40" t="e">
        <f>AN86/AA86</f>
        <v>#DIV/0!</v>
      </c>
      <c r="AP86" s="34" t="s">
        <v>374</v>
      </c>
      <c r="AQ86" s="44" t="s">
        <v>368</v>
      </c>
      <c r="AR86" s="34" t="s">
        <v>369</v>
      </c>
      <c r="AS86" s="34"/>
      <c r="AT86" s="34">
        <v>0</v>
      </c>
    </row>
    <row r="87" spans="1:46" ht="101.25">
      <c r="A87" s="119" t="s">
        <v>508</v>
      </c>
      <c r="B87" s="117" t="s">
        <v>364</v>
      </c>
      <c r="C87" s="117"/>
      <c r="D87" s="119" t="s">
        <v>375</v>
      </c>
      <c r="E87" s="108"/>
      <c r="F87" s="108" t="s">
        <v>589</v>
      </c>
      <c r="G87" s="138">
        <v>1</v>
      </c>
      <c r="H87" s="108" t="s">
        <v>77</v>
      </c>
      <c r="I87" s="108" t="s">
        <v>376</v>
      </c>
      <c r="J87" s="108" t="s">
        <v>36</v>
      </c>
      <c r="K87" s="108" t="s">
        <v>29</v>
      </c>
      <c r="L87" s="108" t="s">
        <v>30</v>
      </c>
      <c r="M87" s="138" t="s">
        <v>43</v>
      </c>
      <c r="N87" s="26">
        <v>40</v>
      </c>
      <c r="O87" s="11">
        <v>3</v>
      </c>
      <c r="P87" s="11">
        <v>4</v>
      </c>
      <c r="Q87" s="11">
        <v>3</v>
      </c>
      <c r="R87" s="11">
        <v>4</v>
      </c>
      <c r="S87" s="11">
        <v>3</v>
      </c>
      <c r="T87" s="11">
        <v>4</v>
      </c>
      <c r="U87" s="11">
        <v>3</v>
      </c>
      <c r="V87" s="11">
        <v>4</v>
      </c>
      <c r="W87" s="11">
        <v>3</v>
      </c>
      <c r="X87" s="11">
        <v>4</v>
      </c>
      <c r="Y87" s="11">
        <v>3</v>
      </c>
      <c r="Z87" s="11">
        <v>2</v>
      </c>
      <c r="AA87" s="26">
        <f t="shared" si="4"/>
        <v>3</v>
      </c>
      <c r="AB87" s="59"/>
      <c r="AC87" s="60"/>
      <c r="AD87" s="60"/>
      <c r="AE87" s="60"/>
      <c r="AF87" s="60"/>
      <c r="AG87" s="60"/>
      <c r="AH87" s="60"/>
      <c r="AI87" s="60"/>
      <c r="AJ87" s="60"/>
      <c r="AK87" s="60"/>
      <c r="AL87" s="60"/>
      <c r="AM87" s="60"/>
      <c r="AN87" s="94">
        <f>AB87</f>
        <v>0</v>
      </c>
      <c r="AO87" s="40">
        <f>AN87/AA87</f>
        <v>0</v>
      </c>
      <c r="AP87" s="34" t="s">
        <v>377</v>
      </c>
      <c r="AQ87" s="44" t="s">
        <v>368</v>
      </c>
      <c r="AR87" s="34" t="s">
        <v>369</v>
      </c>
      <c r="AS87" s="34"/>
      <c r="AT87" s="34">
        <v>0</v>
      </c>
    </row>
    <row r="88" spans="1:46" ht="101.25">
      <c r="A88" s="119" t="s">
        <v>324</v>
      </c>
      <c r="B88" s="117" t="s">
        <v>236</v>
      </c>
      <c r="C88" s="117"/>
      <c r="D88" s="118" t="s">
        <v>378</v>
      </c>
      <c r="E88" s="108"/>
      <c r="F88" s="108" t="s">
        <v>590</v>
      </c>
      <c r="G88" s="138">
        <v>3</v>
      </c>
      <c r="H88" s="108" t="s">
        <v>75</v>
      </c>
      <c r="I88" s="119" t="s">
        <v>488</v>
      </c>
      <c r="J88" s="108" t="s">
        <v>36</v>
      </c>
      <c r="K88" s="108" t="s">
        <v>29</v>
      </c>
      <c r="L88" s="108" t="s">
        <v>30</v>
      </c>
      <c r="M88" s="138" t="s">
        <v>43</v>
      </c>
      <c r="N88" s="26">
        <v>50000</v>
      </c>
      <c r="O88" s="11"/>
      <c r="P88" s="11"/>
      <c r="Q88" s="11">
        <v>8000</v>
      </c>
      <c r="R88" s="11">
        <v>8000</v>
      </c>
      <c r="S88" s="11"/>
      <c r="T88" s="11">
        <v>8000</v>
      </c>
      <c r="U88" s="11"/>
      <c r="V88" s="11">
        <v>8000</v>
      </c>
      <c r="W88" s="11">
        <v>6000</v>
      </c>
      <c r="X88" s="11">
        <v>6000</v>
      </c>
      <c r="Y88" s="11">
        <v>6000</v>
      </c>
      <c r="Z88" s="11"/>
      <c r="AA88" s="26">
        <f t="shared" si="4"/>
        <v>0</v>
      </c>
      <c r="AB88" s="59"/>
      <c r="AC88" s="60"/>
      <c r="AD88" s="60"/>
      <c r="AE88" s="60"/>
      <c r="AF88" s="60"/>
      <c r="AG88" s="60"/>
      <c r="AH88" s="60"/>
      <c r="AI88" s="60"/>
      <c r="AJ88" s="60"/>
      <c r="AK88" s="60"/>
      <c r="AL88" s="60"/>
      <c r="AM88" s="60"/>
      <c r="AN88" s="94">
        <f>AB88</f>
        <v>0</v>
      </c>
      <c r="AO88" s="40" t="e">
        <f>AN88/AA88</f>
        <v>#DIV/0!</v>
      </c>
      <c r="AP88" s="34" t="s">
        <v>379</v>
      </c>
      <c r="AQ88" s="44" t="s">
        <v>368</v>
      </c>
      <c r="AR88" s="34" t="s">
        <v>369</v>
      </c>
      <c r="AS88" s="34"/>
      <c r="AT88" s="34">
        <v>0</v>
      </c>
    </row>
    <row r="89" spans="1:46" ht="81">
      <c r="A89" s="119" t="s">
        <v>506</v>
      </c>
      <c r="B89" s="117" t="s">
        <v>223</v>
      </c>
      <c r="C89" s="117"/>
      <c r="D89" s="118" t="s">
        <v>380</v>
      </c>
      <c r="E89" s="108"/>
      <c r="F89" s="108" t="s">
        <v>545</v>
      </c>
      <c r="G89" s="138">
        <v>2</v>
      </c>
      <c r="H89" s="108" t="s">
        <v>75</v>
      </c>
      <c r="I89" s="108" t="s">
        <v>381</v>
      </c>
      <c r="J89" s="108" t="s">
        <v>36</v>
      </c>
      <c r="K89" s="108" t="s">
        <v>29</v>
      </c>
      <c r="L89" s="108" t="s">
        <v>30</v>
      </c>
      <c r="M89" s="138" t="s">
        <v>43</v>
      </c>
      <c r="N89" s="26">
        <f>SUM(O89:Z89)</f>
        <v>16</v>
      </c>
      <c r="O89" s="11"/>
      <c r="P89" s="11">
        <v>1</v>
      </c>
      <c r="Q89" s="11">
        <v>2</v>
      </c>
      <c r="R89" s="11">
        <v>1</v>
      </c>
      <c r="S89" s="11">
        <v>2</v>
      </c>
      <c r="T89" s="11">
        <v>1</v>
      </c>
      <c r="U89" s="11">
        <v>2</v>
      </c>
      <c r="V89" s="11">
        <v>1</v>
      </c>
      <c r="W89" s="11">
        <v>2</v>
      </c>
      <c r="X89" s="11">
        <v>1</v>
      </c>
      <c r="Y89" s="11">
        <v>2</v>
      </c>
      <c r="Z89" s="11">
        <v>1</v>
      </c>
      <c r="AA89" s="26">
        <f t="shared" si="4"/>
        <v>0</v>
      </c>
      <c r="AB89" s="59"/>
      <c r="AC89" s="60"/>
      <c r="AD89" s="60"/>
      <c r="AE89" s="60"/>
      <c r="AF89" s="60"/>
      <c r="AG89" s="60"/>
      <c r="AH89" s="60"/>
      <c r="AI89" s="60"/>
      <c r="AJ89" s="60"/>
      <c r="AK89" s="60"/>
      <c r="AL89" s="60"/>
      <c r="AM89" s="60"/>
      <c r="AN89" s="94">
        <f>AB89</f>
        <v>0</v>
      </c>
      <c r="AO89" s="40" t="e">
        <f>AN89/AA89</f>
        <v>#DIV/0!</v>
      </c>
      <c r="AP89" s="34" t="s">
        <v>382</v>
      </c>
      <c r="AQ89" s="44" t="s">
        <v>368</v>
      </c>
      <c r="AR89" s="34" t="s">
        <v>369</v>
      </c>
      <c r="AS89" s="34"/>
      <c r="AT89" s="34">
        <v>0</v>
      </c>
    </row>
    <row r="90" spans="1:46" ht="81">
      <c r="A90" s="119" t="s">
        <v>506</v>
      </c>
      <c r="B90" s="117" t="s">
        <v>223</v>
      </c>
      <c r="C90" s="117"/>
      <c r="D90" s="118" t="s">
        <v>383</v>
      </c>
      <c r="E90" s="108"/>
      <c r="F90" s="108" t="s">
        <v>544</v>
      </c>
      <c r="G90" s="138">
        <v>2</v>
      </c>
      <c r="H90" s="108" t="s">
        <v>75</v>
      </c>
      <c r="I90" s="108" t="s">
        <v>384</v>
      </c>
      <c r="J90" s="108" t="s">
        <v>36</v>
      </c>
      <c r="K90" s="108" t="s">
        <v>29</v>
      </c>
      <c r="L90" s="108" t="s">
        <v>30</v>
      </c>
      <c r="M90" s="138" t="s">
        <v>43</v>
      </c>
      <c r="N90" s="26">
        <v>66</v>
      </c>
      <c r="O90" s="11"/>
      <c r="P90" s="11">
        <v>6</v>
      </c>
      <c r="Q90" s="11">
        <v>6</v>
      </c>
      <c r="R90" s="11">
        <v>6</v>
      </c>
      <c r="S90" s="11">
        <v>6</v>
      </c>
      <c r="T90" s="11">
        <v>6</v>
      </c>
      <c r="U90" s="11">
        <v>6</v>
      </c>
      <c r="V90" s="11">
        <v>6</v>
      </c>
      <c r="W90" s="11">
        <v>6</v>
      </c>
      <c r="X90" s="11">
        <v>6</v>
      </c>
      <c r="Y90" s="11">
        <v>6</v>
      </c>
      <c r="Z90" s="11">
        <v>6</v>
      </c>
      <c r="AA90" s="26">
        <f t="shared" si="4"/>
        <v>0</v>
      </c>
      <c r="AB90" s="59"/>
      <c r="AC90" s="60"/>
      <c r="AD90" s="60"/>
      <c r="AE90" s="60"/>
      <c r="AF90" s="60"/>
      <c r="AG90" s="60"/>
      <c r="AH90" s="60"/>
      <c r="AI90" s="60"/>
      <c r="AJ90" s="60"/>
      <c r="AK90" s="60"/>
      <c r="AL90" s="60"/>
      <c r="AM90" s="60"/>
      <c r="AN90" s="94">
        <f>AB90</f>
        <v>0</v>
      </c>
      <c r="AO90" s="40" t="e">
        <f>AN90/AA90</f>
        <v>#DIV/0!</v>
      </c>
      <c r="AP90" s="34" t="s">
        <v>382</v>
      </c>
      <c r="AQ90" s="44" t="s">
        <v>368</v>
      </c>
      <c r="AR90" s="34" t="s">
        <v>369</v>
      </c>
      <c r="AS90" s="34"/>
      <c r="AT90" s="34">
        <v>0</v>
      </c>
    </row>
    <row r="91" spans="1:46" ht="60.75">
      <c r="A91" s="119" t="s">
        <v>502</v>
      </c>
      <c r="B91" s="117" t="s">
        <v>223</v>
      </c>
      <c r="C91" s="153" t="s">
        <v>385</v>
      </c>
      <c r="D91" s="118" t="s">
        <v>386</v>
      </c>
      <c r="E91" s="108"/>
      <c r="F91" s="108" t="s">
        <v>543</v>
      </c>
      <c r="G91" s="138">
        <v>2</v>
      </c>
      <c r="H91" s="108" t="s">
        <v>75</v>
      </c>
      <c r="I91" s="108" t="s">
        <v>387</v>
      </c>
      <c r="J91" s="108" t="s">
        <v>36</v>
      </c>
      <c r="K91" s="108" t="s">
        <v>29</v>
      </c>
      <c r="L91" s="108" t="s">
        <v>30</v>
      </c>
      <c r="M91" s="138" t="s">
        <v>43</v>
      </c>
      <c r="N91" s="26">
        <f>SUM(O91:Z91)</f>
        <v>5</v>
      </c>
      <c r="O91" s="11"/>
      <c r="P91" s="11">
        <v>1</v>
      </c>
      <c r="Q91" s="11">
        <v>2</v>
      </c>
      <c r="R91" s="11">
        <v>2</v>
      </c>
      <c r="S91" s="11"/>
      <c r="T91" s="11"/>
      <c r="U91" s="11"/>
      <c r="V91" s="11"/>
      <c r="W91" s="11"/>
      <c r="X91" s="11"/>
      <c r="Y91" s="11"/>
      <c r="Z91" s="11"/>
      <c r="AA91" s="26">
        <f t="shared" si="4"/>
        <v>0</v>
      </c>
      <c r="AB91" s="59"/>
      <c r="AC91" s="60"/>
      <c r="AD91" s="60"/>
      <c r="AE91" s="60"/>
      <c r="AF91" s="60"/>
      <c r="AG91" s="60"/>
      <c r="AH91" s="60"/>
      <c r="AI91" s="60"/>
      <c r="AJ91" s="60"/>
      <c r="AK91" s="60"/>
      <c r="AL91" s="60"/>
      <c r="AM91" s="60"/>
      <c r="AN91" s="94">
        <f>AB91</f>
        <v>0</v>
      </c>
      <c r="AO91" s="40" t="e">
        <f>AN91/AA91</f>
        <v>#DIV/0!</v>
      </c>
      <c r="AP91" s="34" t="s">
        <v>388</v>
      </c>
      <c r="AQ91" s="44" t="s">
        <v>368</v>
      </c>
      <c r="AR91" s="34" t="s">
        <v>369</v>
      </c>
      <c r="AS91" s="34"/>
      <c r="AT91" s="34">
        <v>0</v>
      </c>
    </row>
    <row r="92" spans="1:46" s="89" customFormat="1" ht="121.5">
      <c r="A92" s="107" t="s">
        <v>502</v>
      </c>
      <c r="B92" s="146" t="s">
        <v>223</v>
      </c>
      <c r="C92" s="146"/>
      <c r="D92" s="123" t="s">
        <v>389</v>
      </c>
      <c r="E92" s="146"/>
      <c r="F92" s="107" t="s">
        <v>542</v>
      </c>
      <c r="G92" s="110">
        <v>2</v>
      </c>
      <c r="H92" s="107" t="s">
        <v>75</v>
      </c>
      <c r="I92" s="107" t="s">
        <v>390</v>
      </c>
      <c r="J92" s="107" t="s">
        <v>36</v>
      </c>
      <c r="K92" s="107" t="s">
        <v>29</v>
      </c>
      <c r="L92" s="107" t="s">
        <v>30</v>
      </c>
      <c r="M92" s="110" t="s">
        <v>43</v>
      </c>
      <c r="N92" s="154">
        <f>SUM(O92:Z92)</f>
        <v>5</v>
      </c>
      <c r="O92" s="17"/>
      <c r="P92" s="17"/>
      <c r="Q92" s="17">
        <v>1</v>
      </c>
      <c r="R92" s="17"/>
      <c r="S92" s="17">
        <v>1</v>
      </c>
      <c r="T92" s="17"/>
      <c r="U92" s="17">
        <v>1</v>
      </c>
      <c r="V92" s="17"/>
      <c r="W92" s="17">
        <v>1</v>
      </c>
      <c r="X92" s="17"/>
      <c r="Y92" s="17">
        <v>1</v>
      </c>
      <c r="Z92" s="17"/>
      <c r="AA92" s="154">
        <f t="shared" si="4"/>
        <v>0</v>
      </c>
      <c r="AB92" s="96"/>
      <c r="AC92" s="97"/>
      <c r="AD92" s="97"/>
      <c r="AE92" s="97"/>
      <c r="AF92" s="97"/>
      <c r="AG92" s="97"/>
      <c r="AH92" s="97"/>
      <c r="AI92" s="97"/>
      <c r="AJ92" s="97"/>
      <c r="AK92" s="97"/>
      <c r="AL92" s="97"/>
      <c r="AM92" s="97"/>
      <c r="AN92" s="95">
        <f>AB92</f>
        <v>0</v>
      </c>
      <c r="AO92" s="40" t="e">
        <f>AN92/AA92</f>
        <v>#DIV/0!</v>
      </c>
      <c r="AP92" s="57" t="s">
        <v>388</v>
      </c>
      <c r="AQ92" s="61" t="s">
        <v>368</v>
      </c>
      <c r="AR92" s="57" t="s">
        <v>369</v>
      </c>
      <c r="AS92" s="57" t="s">
        <v>108</v>
      </c>
      <c r="AT92" s="57">
        <v>0</v>
      </c>
    </row>
    <row r="93" spans="1:46" ht="101.25">
      <c r="A93" s="119" t="s">
        <v>522</v>
      </c>
      <c r="B93" s="117" t="s">
        <v>273</v>
      </c>
      <c r="C93" s="117"/>
      <c r="D93" s="118" t="s">
        <v>391</v>
      </c>
      <c r="E93" s="108"/>
      <c r="F93" s="108" t="s">
        <v>392</v>
      </c>
      <c r="G93" s="138">
        <v>2</v>
      </c>
      <c r="H93" s="108" t="s">
        <v>60</v>
      </c>
      <c r="I93" s="108" t="s">
        <v>393</v>
      </c>
      <c r="J93" s="138" t="s">
        <v>36</v>
      </c>
      <c r="K93" s="108" t="s">
        <v>29</v>
      </c>
      <c r="L93" s="108" t="s">
        <v>30</v>
      </c>
      <c r="M93" s="138" t="s">
        <v>43</v>
      </c>
      <c r="N93" s="26">
        <v>6</v>
      </c>
      <c r="O93" s="11">
        <v>1</v>
      </c>
      <c r="P93" s="11"/>
      <c r="Q93" s="11">
        <v>1</v>
      </c>
      <c r="R93" s="11"/>
      <c r="S93" s="11">
        <v>1</v>
      </c>
      <c r="T93" s="11"/>
      <c r="U93" s="11">
        <v>1</v>
      </c>
      <c r="V93" s="11"/>
      <c r="W93" s="11">
        <v>1</v>
      </c>
      <c r="X93" s="11"/>
      <c r="Y93" s="11">
        <v>1</v>
      </c>
      <c r="Z93" s="11"/>
      <c r="AA93" s="26">
        <f t="shared" si="4"/>
        <v>1</v>
      </c>
      <c r="AB93" s="59"/>
      <c r="AC93" s="60"/>
      <c r="AD93" s="60"/>
      <c r="AE93" s="60"/>
      <c r="AF93" s="60"/>
      <c r="AG93" s="60"/>
      <c r="AH93" s="60"/>
      <c r="AI93" s="60"/>
      <c r="AJ93" s="60"/>
      <c r="AK93" s="60"/>
      <c r="AL93" s="60"/>
      <c r="AM93" s="60"/>
      <c r="AN93" s="94">
        <f>AB93</f>
        <v>0</v>
      </c>
      <c r="AO93" s="40">
        <f>AN93/AA93</f>
        <v>0</v>
      </c>
      <c r="AP93" s="34" t="s">
        <v>394</v>
      </c>
      <c r="AQ93" s="44" t="s">
        <v>368</v>
      </c>
      <c r="AR93" s="34" t="s">
        <v>369</v>
      </c>
      <c r="AS93" s="34" t="s">
        <v>111</v>
      </c>
      <c r="AT93" s="34">
        <v>0</v>
      </c>
    </row>
    <row r="94" spans="1:46" ht="101.25">
      <c r="A94" s="119" t="s">
        <v>537</v>
      </c>
      <c r="B94" s="117" t="s">
        <v>273</v>
      </c>
      <c r="C94" s="117"/>
      <c r="D94" s="118" t="s">
        <v>395</v>
      </c>
      <c r="E94" s="108"/>
      <c r="F94" s="108" t="s">
        <v>591</v>
      </c>
      <c r="G94" s="138">
        <v>2</v>
      </c>
      <c r="H94" s="108" t="s">
        <v>60</v>
      </c>
      <c r="I94" s="108" t="s">
        <v>396</v>
      </c>
      <c r="J94" s="138" t="s">
        <v>36</v>
      </c>
      <c r="K94" s="108" t="s">
        <v>29</v>
      </c>
      <c r="L94" s="108" t="s">
        <v>30</v>
      </c>
      <c r="M94" s="138" t="s">
        <v>43</v>
      </c>
      <c r="N94" s="26">
        <v>5</v>
      </c>
      <c r="O94" s="11">
        <v>1</v>
      </c>
      <c r="P94" s="11"/>
      <c r="Q94" s="11">
        <v>1</v>
      </c>
      <c r="R94" s="11"/>
      <c r="S94" s="11">
        <v>1</v>
      </c>
      <c r="T94" s="11"/>
      <c r="U94" s="11">
        <v>1</v>
      </c>
      <c r="V94" s="11"/>
      <c r="W94" s="11">
        <v>1</v>
      </c>
      <c r="X94" s="11"/>
      <c r="Y94" s="11"/>
      <c r="Z94" s="11"/>
      <c r="AA94" s="26">
        <f t="shared" si="4"/>
        <v>1</v>
      </c>
      <c r="AB94" s="59"/>
      <c r="AC94" s="60"/>
      <c r="AD94" s="60"/>
      <c r="AE94" s="60"/>
      <c r="AF94" s="60"/>
      <c r="AG94" s="60"/>
      <c r="AH94" s="60"/>
      <c r="AI94" s="60"/>
      <c r="AJ94" s="60"/>
      <c r="AK94" s="60"/>
      <c r="AL94" s="60"/>
      <c r="AM94" s="60"/>
      <c r="AN94" s="94">
        <f>AB94</f>
        <v>0</v>
      </c>
      <c r="AO94" s="40">
        <f>AN94/AA94</f>
        <v>0</v>
      </c>
      <c r="AP94" s="34" t="s">
        <v>397</v>
      </c>
      <c r="AQ94" s="44" t="s">
        <v>368</v>
      </c>
      <c r="AR94" s="34" t="s">
        <v>369</v>
      </c>
      <c r="AS94" s="34" t="s">
        <v>68</v>
      </c>
      <c r="AT94" s="34">
        <v>0</v>
      </c>
    </row>
    <row r="95" spans="1:46" s="43" customFormat="1" ht="101.25">
      <c r="A95" s="119" t="s">
        <v>537</v>
      </c>
      <c r="B95" s="109" t="s">
        <v>273</v>
      </c>
      <c r="C95" s="109"/>
      <c r="D95" s="118" t="s">
        <v>398</v>
      </c>
      <c r="E95" s="109"/>
      <c r="F95" s="108" t="s">
        <v>399</v>
      </c>
      <c r="G95" s="138">
        <v>2</v>
      </c>
      <c r="H95" s="108" t="s">
        <v>60</v>
      </c>
      <c r="I95" s="108" t="s">
        <v>400</v>
      </c>
      <c r="J95" s="138" t="s">
        <v>36</v>
      </c>
      <c r="K95" s="108" t="s">
        <v>29</v>
      </c>
      <c r="L95" s="108" t="s">
        <v>30</v>
      </c>
      <c r="M95" s="138" t="s">
        <v>43</v>
      </c>
      <c r="N95" s="26">
        <v>5</v>
      </c>
      <c r="O95" s="11"/>
      <c r="P95" s="11">
        <v>1</v>
      </c>
      <c r="Q95" s="11"/>
      <c r="R95" s="11">
        <v>1</v>
      </c>
      <c r="S95" s="11"/>
      <c r="T95" s="11">
        <v>1</v>
      </c>
      <c r="U95" s="11"/>
      <c r="V95" s="11">
        <v>1</v>
      </c>
      <c r="W95" s="11"/>
      <c r="X95" s="11">
        <v>1</v>
      </c>
      <c r="Y95" s="11"/>
      <c r="Z95" s="11"/>
      <c r="AA95" s="26">
        <f t="shared" si="4"/>
        <v>0</v>
      </c>
      <c r="AB95" s="59"/>
      <c r="AC95" s="60"/>
      <c r="AD95" s="60"/>
      <c r="AE95" s="60"/>
      <c r="AF95" s="60"/>
      <c r="AG95" s="60"/>
      <c r="AH95" s="60"/>
      <c r="AI95" s="60"/>
      <c r="AJ95" s="60"/>
      <c r="AK95" s="60"/>
      <c r="AL95" s="60"/>
      <c r="AM95" s="60"/>
      <c r="AN95" s="94">
        <f>AB95</f>
        <v>0</v>
      </c>
      <c r="AO95" s="40" t="e">
        <f>AN95/AA95</f>
        <v>#DIV/0!</v>
      </c>
      <c r="AP95" s="34" t="s">
        <v>401</v>
      </c>
      <c r="AQ95" s="44" t="s">
        <v>368</v>
      </c>
      <c r="AR95" s="34" t="s">
        <v>369</v>
      </c>
      <c r="AS95" s="34" t="s">
        <v>68</v>
      </c>
      <c r="AT95" s="34">
        <v>0</v>
      </c>
    </row>
    <row r="96" spans="1:46" ht="101.25">
      <c r="A96" s="119" t="s">
        <v>505</v>
      </c>
      <c r="B96" s="117" t="s">
        <v>273</v>
      </c>
      <c r="C96" s="117"/>
      <c r="D96" s="118" t="s">
        <v>402</v>
      </c>
      <c r="E96" s="108"/>
      <c r="F96" s="108" t="s">
        <v>403</v>
      </c>
      <c r="G96" s="138">
        <v>2</v>
      </c>
      <c r="H96" s="108" t="s">
        <v>60</v>
      </c>
      <c r="I96" s="108" t="s">
        <v>404</v>
      </c>
      <c r="J96" s="138" t="s">
        <v>36</v>
      </c>
      <c r="K96" s="108" t="s">
        <v>29</v>
      </c>
      <c r="L96" s="108" t="s">
        <v>30</v>
      </c>
      <c r="M96" s="138" t="s">
        <v>43</v>
      </c>
      <c r="N96" s="26">
        <v>5</v>
      </c>
      <c r="O96" s="11"/>
      <c r="P96" s="11">
        <v>1</v>
      </c>
      <c r="Q96" s="11"/>
      <c r="R96" s="11">
        <v>1</v>
      </c>
      <c r="S96" s="11"/>
      <c r="T96" s="11">
        <v>1</v>
      </c>
      <c r="U96" s="11"/>
      <c r="V96" s="11">
        <v>1</v>
      </c>
      <c r="W96" s="11"/>
      <c r="X96" s="11">
        <v>1</v>
      </c>
      <c r="Y96" s="11"/>
      <c r="Z96" s="11"/>
      <c r="AA96" s="26">
        <f t="shared" si="4"/>
        <v>0</v>
      </c>
      <c r="AB96" s="59"/>
      <c r="AC96" s="60"/>
      <c r="AD96" s="60"/>
      <c r="AE96" s="60"/>
      <c r="AF96" s="60"/>
      <c r="AG96" s="60"/>
      <c r="AH96" s="60"/>
      <c r="AI96" s="60"/>
      <c r="AJ96" s="60"/>
      <c r="AK96" s="60"/>
      <c r="AL96" s="60"/>
      <c r="AM96" s="60"/>
      <c r="AN96" s="94">
        <f>AB96</f>
        <v>0</v>
      </c>
      <c r="AO96" s="40" t="e">
        <f>AN96/AA96</f>
        <v>#DIV/0!</v>
      </c>
      <c r="AP96" s="34" t="s">
        <v>405</v>
      </c>
      <c r="AQ96" s="44" t="s">
        <v>368</v>
      </c>
      <c r="AR96" s="34" t="s">
        <v>369</v>
      </c>
      <c r="AS96" s="34" t="s">
        <v>111</v>
      </c>
      <c r="AT96" s="34">
        <v>0</v>
      </c>
    </row>
    <row r="97" spans="1:53" ht="101.25">
      <c r="A97" s="119" t="s">
        <v>508</v>
      </c>
      <c r="B97" s="117" t="s">
        <v>223</v>
      </c>
      <c r="C97" s="117"/>
      <c r="D97" s="118" t="s">
        <v>406</v>
      </c>
      <c r="E97" s="108"/>
      <c r="F97" s="108" t="s">
        <v>593</v>
      </c>
      <c r="G97" s="138">
        <v>2</v>
      </c>
      <c r="H97" s="108" t="s">
        <v>75</v>
      </c>
      <c r="I97" s="108" t="s">
        <v>407</v>
      </c>
      <c r="J97" s="108" t="s">
        <v>36</v>
      </c>
      <c r="K97" s="108" t="s">
        <v>29</v>
      </c>
      <c r="L97" s="108" t="s">
        <v>30</v>
      </c>
      <c r="M97" s="138" t="s">
        <v>43</v>
      </c>
      <c r="N97" s="26">
        <v>39</v>
      </c>
      <c r="O97" s="11"/>
      <c r="P97" s="11">
        <v>4</v>
      </c>
      <c r="Q97" s="11">
        <v>4</v>
      </c>
      <c r="R97" s="11">
        <v>4</v>
      </c>
      <c r="S97" s="11">
        <v>4</v>
      </c>
      <c r="T97" s="11">
        <v>4</v>
      </c>
      <c r="U97" s="11">
        <v>4</v>
      </c>
      <c r="V97" s="11">
        <v>4</v>
      </c>
      <c r="W97" s="11">
        <v>4</v>
      </c>
      <c r="X97" s="11">
        <v>4</v>
      </c>
      <c r="Y97" s="11">
        <v>3</v>
      </c>
      <c r="Z97" s="11"/>
      <c r="AA97" s="26">
        <f t="shared" si="4"/>
        <v>0</v>
      </c>
      <c r="AB97" s="59"/>
      <c r="AC97" s="60"/>
      <c r="AD97" s="60"/>
      <c r="AE97" s="60"/>
      <c r="AF97" s="60"/>
      <c r="AG97" s="60"/>
      <c r="AH97" s="60"/>
      <c r="AI97" s="60"/>
      <c r="AJ97" s="60"/>
      <c r="AK97" s="60"/>
      <c r="AL97" s="60"/>
      <c r="AM97" s="60"/>
      <c r="AN97" s="94">
        <f>AB97</f>
        <v>0</v>
      </c>
      <c r="AO97" s="40" t="e">
        <f>AN97/AA97</f>
        <v>#DIV/0!</v>
      </c>
      <c r="AP97" s="34" t="s">
        <v>408</v>
      </c>
      <c r="AQ97" s="44" t="s">
        <v>368</v>
      </c>
      <c r="AR97" s="34" t="s">
        <v>369</v>
      </c>
      <c r="AS97" s="34"/>
      <c r="AT97" s="34">
        <v>0</v>
      </c>
    </row>
    <row r="98" spans="1:53" ht="81">
      <c r="A98" s="119" t="s">
        <v>502</v>
      </c>
      <c r="B98" s="117" t="s">
        <v>273</v>
      </c>
      <c r="C98" s="117"/>
      <c r="D98" s="118" t="s">
        <v>409</v>
      </c>
      <c r="E98" s="108"/>
      <c r="F98" s="108" t="s">
        <v>592</v>
      </c>
      <c r="G98" s="138">
        <v>2</v>
      </c>
      <c r="H98" s="108" t="s">
        <v>75</v>
      </c>
      <c r="I98" s="108" t="s">
        <v>410</v>
      </c>
      <c r="J98" s="138" t="s">
        <v>36</v>
      </c>
      <c r="K98" s="108" t="s">
        <v>29</v>
      </c>
      <c r="L98" s="108" t="s">
        <v>30</v>
      </c>
      <c r="M98" s="138" t="s">
        <v>43</v>
      </c>
      <c r="N98" s="26">
        <v>60</v>
      </c>
      <c r="O98" s="11"/>
      <c r="P98" s="11">
        <v>10</v>
      </c>
      <c r="Q98" s="11"/>
      <c r="R98" s="11">
        <v>10</v>
      </c>
      <c r="S98" s="11"/>
      <c r="T98" s="11">
        <v>10</v>
      </c>
      <c r="U98" s="11"/>
      <c r="V98" s="11">
        <v>10</v>
      </c>
      <c r="W98" s="11"/>
      <c r="X98" s="11">
        <v>10</v>
      </c>
      <c r="Y98" s="11"/>
      <c r="Z98" s="11">
        <v>10</v>
      </c>
      <c r="AA98" s="26">
        <f t="shared" si="4"/>
        <v>0</v>
      </c>
      <c r="AB98" s="59"/>
      <c r="AC98" s="60"/>
      <c r="AD98" s="60"/>
      <c r="AE98" s="60"/>
      <c r="AF98" s="60"/>
      <c r="AG98" s="60"/>
      <c r="AH98" s="60"/>
      <c r="AI98" s="60"/>
      <c r="AJ98" s="60"/>
      <c r="AK98" s="60"/>
      <c r="AL98" s="60"/>
      <c r="AM98" s="60"/>
      <c r="AN98" s="94">
        <f>AB98</f>
        <v>0</v>
      </c>
      <c r="AO98" s="40" t="e">
        <f>AN98/AA98</f>
        <v>#DIV/0!</v>
      </c>
      <c r="AP98" s="34" t="s">
        <v>222</v>
      </c>
      <c r="AQ98" s="44" t="s">
        <v>368</v>
      </c>
      <c r="AR98" s="34" t="s">
        <v>369</v>
      </c>
      <c r="AS98" s="34" t="s">
        <v>100</v>
      </c>
      <c r="AT98" s="34">
        <v>0</v>
      </c>
    </row>
    <row r="99" spans="1:53" ht="121.5">
      <c r="A99" s="119" t="s">
        <v>522</v>
      </c>
      <c r="B99" s="117" t="s">
        <v>273</v>
      </c>
      <c r="C99" s="117"/>
      <c r="D99" s="118" t="s">
        <v>411</v>
      </c>
      <c r="E99" s="108"/>
      <c r="F99" s="108" t="s">
        <v>594</v>
      </c>
      <c r="G99" s="138">
        <v>2</v>
      </c>
      <c r="H99" s="108" t="s">
        <v>60</v>
      </c>
      <c r="I99" s="108" t="s">
        <v>412</v>
      </c>
      <c r="J99" s="138" t="s">
        <v>36</v>
      </c>
      <c r="K99" s="108" t="s">
        <v>29</v>
      </c>
      <c r="L99" s="108" t="s">
        <v>30</v>
      </c>
      <c r="M99" s="138" t="s">
        <v>43</v>
      </c>
      <c r="N99" s="26">
        <v>1000</v>
      </c>
      <c r="O99" s="11"/>
      <c r="P99" s="11">
        <v>100</v>
      </c>
      <c r="Q99" s="11">
        <v>100</v>
      </c>
      <c r="R99" s="11">
        <v>100</v>
      </c>
      <c r="S99" s="11">
        <v>100</v>
      </c>
      <c r="T99" s="11">
        <v>100</v>
      </c>
      <c r="U99" s="11">
        <v>100</v>
      </c>
      <c r="V99" s="11">
        <v>100</v>
      </c>
      <c r="W99" s="11">
        <v>100</v>
      </c>
      <c r="X99" s="11">
        <v>100</v>
      </c>
      <c r="Y99" s="11">
        <v>100</v>
      </c>
      <c r="Z99" s="11"/>
      <c r="AA99" s="26">
        <f t="shared" si="4"/>
        <v>0</v>
      </c>
      <c r="AB99" s="59"/>
      <c r="AC99" s="60"/>
      <c r="AD99" s="60"/>
      <c r="AE99" s="60"/>
      <c r="AF99" s="60"/>
      <c r="AG99" s="60"/>
      <c r="AH99" s="60"/>
      <c r="AI99" s="60"/>
      <c r="AJ99" s="60"/>
      <c r="AK99" s="60"/>
      <c r="AL99" s="60"/>
      <c r="AM99" s="60"/>
      <c r="AN99" s="94">
        <f>AB99</f>
        <v>0</v>
      </c>
      <c r="AO99" s="40" t="e">
        <f>AN99/AA99</f>
        <v>#DIV/0!</v>
      </c>
      <c r="AP99" s="34" t="s">
        <v>215</v>
      </c>
      <c r="AQ99" s="44" t="s">
        <v>368</v>
      </c>
      <c r="AR99" s="34" t="s">
        <v>369</v>
      </c>
      <c r="AS99" s="34"/>
      <c r="AT99" s="34">
        <v>0</v>
      </c>
    </row>
    <row r="100" spans="1:53" ht="101.25">
      <c r="A100" s="119" t="s">
        <v>522</v>
      </c>
      <c r="B100" s="117" t="s">
        <v>273</v>
      </c>
      <c r="C100" s="117"/>
      <c r="D100" s="118" t="s">
        <v>413</v>
      </c>
      <c r="E100" s="108"/>
      <c r="F100" s="108" t="s">
        <v>595</v>
      </c>
      <c r="G100" s="138">
        <v>2</v>
      </c>
      <c r="H100" s="108" t="s">
        <v>60</v>
      </c>
      <c r="I100" s="108" t="s">
        <v>412</v>
      </c>
      <c r="J100" s="138" t="s">
        <v>36</v>
      </c>
      <c r="K100" s="108" t="s">
        <v>29</v>
      </c>
      <c r="L100" s="108" t="s">
        <v>30</v>
      </c>
      <c r="M100" s="138" t="s">
        <v>43</v>
      </c>
      <c r="N100" s="26">
        <v>4500</v>
      </c>
      <c r="O100" s="11"/>
      <c r="P100" s="11">
        <v>450</v>
      </c>
      <c r="Q100" s="11">
        <v>450</v>
      </c>
      <c r="R100" s="11">
        <v>450</v>
      </c>
      <c r="S100" s="11">
        <v>450</v>
      </c>
      <c r="T100" s="11">
        <v>450</v>
      </c>
      <c r="U100" s="11">
        <v>450</v>
      </c>
      <c r="V100" s="11">
        <v>450</v>
      </c>
      <c r="W100" s="11">
        <v>450</v>
      </c>
      <c r="X100" s="11">
        <v>450</v>
      </c>
      <c r="Y100" s="11">
        <v>450</v>
      </c>
      <c r="Z100" s="11"/>
      <c r="AA100" s="26">
        <f t="shared" si="4"/>
        <v>0</v>
      </c>
      <c r="AB100" s="59"/>
      <c r="AC100" s="60"/>
      <c r="AD100" s="60"/>
      <c r="AE100" s="60"/>
      <c r="AF100" s="60"/>
      <c r="AG100" s="60"/>
      <c r="AH100" s="60"/>
      <c r="AI100" s="60"/>
      <c r="AJ100" s="60"/>
      <c r="AK100" s="60"/>
      <c r="AL100" s="60"/>
      <c r="AM100" s="60"/>
      <c r="AN100" s="94">
        <f>AB100</f>
        <v>0</v>
      </c>
      <c r="AO100" s="40" t="e">
        <f>AN100/AA100</f>
        <v>#DIV/0!</v>
      </c>
      <c r="AP100" s="34" t="s">
        <v>215</v>
      </c>
      <c r="AQ100" s="44" t="s">
        <v>368</v>
      </c>
      <c r="AR100" s="34" t="s">
        <v>369</v>
      </c>
      <c r="AS100" s="34"/>
      <c r="AT100" s="34">
        <v>0</v>
      </c>
    </row>
    <row r="101" spans="1:53" ht="121.5">
      <c r="A101" s="119" t="s">
        <v>522</v>
      </c>
      <c r="B101" s="117" t="s">
        <v>273</v>
      </c>
      <c r="C101" s="117"/>
      <c r="D101" s="118" t="s">
        <v>414</v>
      </c>
      <c r="E101" s="108"/>
      <c r="F101" s="108" t="s">
        <v>596</v>
      </c>
      <c r="G101" s="138">
        <v>2</v>
      </c>
      <c r="H101" s="108" t="s">
        <v>75</v>
      </c>
      <c r="I101" s="108" t="s">
        <v>415</v>
      </c>
      <c r="J101" s="138" t="s">
        <v>36</v>
      </c>
      <c r="K101" s="108" t="s">
        <v>29</v>
      </c>
      <c r="L101" s="108" t="s">
        <v>30</v>
      </c>
      <c r="M101" s="138" t="s">
        <v>43</v>
      </c>
      <c r="N101" s="26">
        <v>30</v>
      </c>
      <c r="O101" s="11"/>
      <c r="P101" s="11">
        <v>3</v>
      </c>
      <c r="Q101" s="11">
        <v>3</v>
      </c>
      <c r="R101" s="11">
        <v>3</v>
      </c>
      <c r="S101" s="11">
        <v>3</v>
      </c>
      <c r="T101" s="11">
        <v>3</v>
      </c>
      <c r="U101" s="11">
        <v>3</v>
      </c>
      <c r="V101" s="11">
        <v>3</v>
      </c>
      <c r="W101" s="11">
        <v>3</v>
      </c>
      <c r="X101" s="11">
        <v>3</v>
      </c>
      <c r="Y101" s="11">
        <v>3</v>
      </c>
      <c r="Z101" s="11"/>
      <c r="AA101" s="26">
        <f t="shared" si="4"/>
        <v>0</v>
      </c>
      <c r="AB101" s="59"/>
      <c r="AC101" s="60"/>
      <c r="AD101" s="60"/>
      <c r="AE101" s="60"/>
      <c r="AF101" s="60"/>
      <c r="AG101" s="60"/>
      <c r="AH101" s="60"/>
      <c r="AI101" s="60"/>
      <c r="AJ101" s="60"/>
      <c r="AK101" s="60"/>
      <c r="AL101" s="60"/>
      <c r="AM101" s="60"/>
      <c r="AN101" s="94">
        <f>AB101</f>
        <v>0</v>
      </c>
      <c r="AO101" s="40" t="e">
        <f>AN101/AA101</f>
        <v>#DIV/0!</v>
      </c>
      <c r="AP101" s="34" t="s">
        <v>335</v>
      </c>
      <c r="AQ101" s="44" t="s">
        <v>368</v>
      </c>
      <c r="AR101" s="34" t="s">
        <v>369</v>
      </c>
      <c r="AS101" s="34"/>
      <c r="AT101" s="34">
        <v>0</v>
      </c>
    </row>
    <row r="102" spans="1:53" ht="101.25">
      <c r="A102" s="119" t="s">
        <v>522</v>
      </c>
      <c r="B102" s="117" t="s">
        <v>273</v>
      </c>
      <c r="C102" s="117"/>
      <c r="D102" s="118" t="s">
        <v>416</v>
      </c>
      <c r="E102" s="108"/>
      <c r="F102" s="108" t="s">
        <v>597</v>
      </c>
      <c r="G102" s="138">
        <v>2</v>
      </c>
      <c r="H102" s="108" t="s">
        <v>75</v>
      </c>
      <c r="I102" s="108" t="s">
        <v>417</v>
      </c>
      <c r="J102" s="138" t="s">
        <v>36</v>
      </c>
      <c r="K102" s="108" t="s">
        <v>29</v>
      </c>
      <c r="L102" s="108" t="s">
        <v>30</v>
      </c>
      <c r="M102" s="138" t="s">
        <v>43</v>
      </c>
      <c r="N102" s="26">
        <v>60</v>
      </c>
      <c r="O102" s="11"/>
      <c r="P102" s="11">
        <v>6</v>
      </c>
      <c r="Q102" s="11">
        <v>6</v>
      </c>
      <c r="R102" s="11">
        <v>6</v>
      </c>
      <c r="S102" s="11">
        <v>6</v>
      </c>
      <c r="T102" s="11">
        <v>6</v>
      </c>
      <c r="U102" s="11">
        <v>6</v>
      </c>
      <c r="V102" s="11">
        <v>6</v>
      </c>
      <c r="W102" s="11">
        <v>6</v>
      </c>
      <c r="X102" s="11">
        <v>6</v>
      </c>
      <c r="Y102" s="11">
        <v>6</v>
      </c>
      <c r="Z102" s="11"/>
      <c r="AA102" s="26">
        <f t="shared" si="4"/>
        <v>0</v>
      </c>
      <c r="AB102" s="59"/>
      <c r="AC102" s="60"/>
      <c r="AD102" s="60"/>
      <c r="AE102" s="60"/>
      <c r="AF102" s="60"/>
      <c r="AG102" s="60"/>
      <c r="AH102" s="60"/>
      <c r="AI102" s="60"/>
      <c r="AJ102" s="60"/>
      <c r="AK102" s="60"/>
      <c r="AL102" s="60"/>
      <c r="AM102" s="60"/>
      <c r="AN102" s="94">
        <f>AB102</f>
        <v>0</v>
      </c>
      <c r="AO102" s="40" t="e">
        <f>AN102/AA102</f>
        <v>#DIV/0!</v>
      </c>
      <c r="AP102" s="34" t="s">
        <v>335</v>
      </c>
      <c r="AQ102" s="44" t="s">
        <v>368</v>
      </c>
      <c r="AR102" s="34" t="s">
        <v>369</v>
      </c>
      <c r="AS102" s="34"/>
      <c r="AT102" s="34">
        <v>0</v>
      </c>
    </row>
    <row r="103" spans="1:53" ht="121.5">
      <c r="A103" s="119" t="s">
        <v>537</v>
      </c>
      <c r="B103" s="117" t="s">
        <v>273</v>
      </c>
      <c r="C103" s="117"/>
      <c r="D103" s="118" t="s">
        <v>418</v>
      </c>
      <c r="E103" s="108"/>
      <c r="F103" s="108" t="s">
        <v>598</v>
      </c>
      <c r="G103" s="138">
        <v>3</v>
      </c>
      <c r="H103" s="108" t="s">
        <v>60</v>
      </c>
      <c r="I103" s="108" t="s">
        <v>419</v>
      </c>
      <c r="J103" s="138" t="s">
        <v>36</v>
      </c>
      <c r="K103" s="108" t="s">
        <v>29</v>
      </c>
      <c r="L103" s="108" t="s">
        <v>30</v>
      </c>
      <c r="M103" s="138" t="s">
        <v>43</v>
      </c>
      <c r="N103" s="26">
        <v>100</v>
      </c>
      <c r="O103" s="11"/>
      <c r="P103" s="11">
        <v>10</v>
      </c>
      <c r="Q103" s="11">
        <v>10</v>
      </c>
      <c r="R103" s="11">
        <v>10</v>
      </c>
      <c r="S103" s="11">
        <v>10</v>
      </c>
      <c r="T103" s="11">
        <v>10</v>
      </c>
      <c r="U103" s="11">
        <v>10</v>
      </c>
      <c r="V103" s="11">
        <v>15</v>
      </c>
      <c r="W103" s="11">
        <v>10</v>
      </c>
      <c r="X103" s="11">
        <v>7</v>
      </c>
      <c r="Y103" s="11">
        <v>8</v>
      </c>
      <c r="Z103" s="11"/>
      <c r="AA103" s="26">
        <f t="shared" si="4"/>
        <v>0</v>
      </c>
      <c r="AB103" s="59"/>
      <c r="AC103" s="60"/>
      <c r="AD103" s="60"/>
      <c r="AE103" s="60"/>
      <c r="AF103" s="60"/>
      <c r="AG103" s="60"/>
      <c r="AH103" s="60"/>
      <c r="AI103" s="60"/>
      <c r="AJ103" s="60"/>
      <c r="AK103" s="60"/>
      <c r="AL103" s="60"/>
      <c r="AM103" s="60"/>
      <c r="AN103" s="94">
        <f>AB103</f>
        <v>0</v>
      </c>
      <c r="AO103" s="40" t="e">
        <f>AN103/AA103</f>
        <v>#DIV/0!</v>
      </c>
      <c r="AP103" s="34" t="s">
        <v>420</v>
      </c>
      <c r="AQ103" s="44" t="s">
        <v>368</v>
      </c>
      <c r="AR103" s="34" t="s">
        <v>369</v>
      </c>
      <c r="AS103" s="34"/>
      <c r="AT103" s="34">
        <v>0</v>
      </c>
    </row>
    <row r="104" spans="1:53" ht="121.5">
      <c r="A104" s="119" t="s">
        <v>537</v>
      </c>
      <c r="B104" s="117" t="s">
        <v>273</v>
      </c>
      <c r="C104" s="117"/>
      <c r="D104" s="118" t="s">
        <v>421</v>
      </c>
      <c r="E104" s="108"/>
      <c r="F104" s="108" t="s">
        <v>599</v>
      </c>
      <c r="G104" s="138">
        <v>3</v>
      </c>
      <c r="H104" s="108" t="s">
        <v>60</v>
      </c>
      <c r="I104" s="108" t="s">
        <v>419</v>
      </c>
      <c r="J104" s="138" t="s">
        <v>36</v>
      </c>
      <c r="K104" s="108" t="s">
        <v>29</v>
      </c>
      <c r="L104" s="108" t="s">
        <v>30</v>
      </c>
      <c r="M104" s="138" t="s">
        <v>43</v>
      </c>
      <c r="N104" s="26">
        <v>75</v>
      </c>
      <c r="O104" s="11"/>
      <c r="P104" s="11">
        <v>5</v>
      </c>
      <c r="Q104" s="11">
        <v>10</v>
      </c>
      <c r="R104" s="11">
        <v>10</v>
      </c>
      <c r="S104" s="11">
        <v>10</v>
      </c>
      <c r="T104" s="11">
        <v>10</v>
      </c>
      <c r="U104" s="11">
        <v>10</v>
      </c>
      <c r="V104" s="11">
        <v>5</v>
      </c>
      <c r="W104" s="11">
        <v>5</v>
      </c>
      <c r="X104" s="11">
        <v>5</v>
      </c>
      <c r="Y104" s="11">
        <v>5</v>
      </c>
      <c r="Z104" s="11"/>
      <c r="AA104" s="26">
        <f t="shared" si="4"/>
        <v>0</v>
      </c>
      <c r="AB104" s="59"/>
      <c r="AC104" s="60"/>
      <c r="AD104" s="60"/>
      <c r="AE104" s="60"/>
      <c r="AF104" s="60"/>
      <c r="AG104" s="60"/>
      <c r="AH104" s="60"/>
      <c r="AI104" s="60"/>
      <c r="AJ104" s="60"/>
      <c r="AK104" s="60"/>
      <c r="AL104" s="60"/>
      <c r="AM104" s="60"/>
      <c r="AN104" s="94">
        <f>AB104</f>
        <v>0</v>
      </c>
      <c r="AO104" s="40" t="e">
        <f>AN104/AA104</f>
        <v>#DIV/0!</v>
      </c>
      <c r="AP104" s="34" t="s">
        <v>420</v>
      </c>
      <c r="AQ104" s="44" t="s">
        <v>368</v>
      </c>
      <c r="AR104" s="34" t="s">
        <v>369</v>
      </c>
      <c r="AS104" s="34"/>
      <c r="AT104" s="34">
        <v>0</v>
      </c>
    </row>
    <row r="105" spans="1:53" ht="121.5">
      <c r="A105" s="119" t="s">
        <v>508</v>
      </c>
      <c r="B105" s="117" t="s">
        <v>422</v>
      </c>
      <c r="C105" s="117"/>
      <c r="D105" s="118" t="s">
        <v>489</v>
      </c>
      <c r="E105" s="108"/>
      <c r="F105" s="108" t="s">
        <v>600</v>
      </c>
      <c r="G105" s="138">
        <v>3</v>
      </c>
      <c r="H105" s="108" t="s">
        <v>69</v>
      </c>
      <c r="I105" s="108" t="s">
        <v>490</v>
      </c>
      <c r="J105" s="108" t="s">
        <v>36</v>
      </c>
      <c r="K105" s="108" t="s">
        <v>29</v>
      </c>
      <c r="L105" s="108" t="s">
        <v>30</v>
      </c>
      <c r="M105" s="138" t="s">
        <v>43</v>
      </c>
      <c r="N105" s="26">
        <v>30</v>
      </c>
      <c r="O105" s="11">
        <v>0</v>
      </c>
      <c r="P105" s="11">
        <v>3</v>
      </c>
      <c r="Q105" s="11">
        <v>3</v>
      </c>
      <c r="R105" s="11">
        <v>3</v>
      </c>
      <c r="S105" s="11">
        <v>3</v>
      </c>
      <c r="T105" s="11">
        <v>3</v>
      </c>
      <c r="U105" s="11">
        <v>3</v>
      </c>
      <c r="V105" s="11">
        <v>3</v>
      </c>
      <c r="W105" s="11">
        <v>3</v>
      </c>
      <c r="X105" s="11">
        <v>3</v>
      </c>
      <c r="Y105" s="11">
        <v>3</v>
      </c>
      <c r="Z105" s="11">
        <v>0</v>
      </c>
      <c r="AA105" s="26">
        <f t="shared" si="4"/>
        <v>0</v>
      </c>
      <c r="AB105" s="59"/>
      <c r="AC105" s="60"/>
      <c r="AD105" s="60"/>
      <c r="AE105" s="60"/>
      <c r="AF105" s="60"/>
      <c r="AG105" s="60"/>
      <c r="AH105" s="60"/>
      <c r="AI105" s="60"/>
      <c r="AJ105" s="60"/>
      <c r="AK105" s="60"/>
      <c r="AL105" s="60"/>
      <c r="AM105" s="60"/>
      <c r="AN105" s="94">
        <f>AB105</f>
        <v>0</v>
      </c>
      <c r="AO105" s="40" t="e">
        <f>AN105/AA105</f>
        <v>#DIV/0!</v>
      </c>
      <c r="AP105" s="34" t="s">
        <v>423</v>
      </c>
      <c r="AQ105" s="44" t="s">
        <v>368</v>
      </c>
      <c r="AR105" s="34" t="s">
        <v>369</v>
      </c>
      <c r="AS105" s="34"/>
      <c r="AT105" s="34">
        <v>0</v>
      </c>
    </row>
    <row r="106" spans="1:53" ht="141.75">
      <c r="A106" s="119" t="s">
        <v>521</v>
      </c>
      <c r="B106" s="117" t="s">
        <v>236</v>
      </c>
      <c r="C106" s="117"/>
      <c r="D106" s="118" t="s">
        <v>491</v>
      </c>
      <c r="E106" s="108"/>
      <c r="F106" s="108" t="s">
        <v>601</v>
      </c>
      <c r="G106" s="138">
        <v>3</v>
      </c>
      <c r="H106" s="108" t="s">
        <v>72</v>
      </c>
      <c r="I106" s="108" t="s">
        <v>490</v>
      </c>
      <c r="J106" s="108" t="s">
        <v>36</v>
      </c>
      <c r="K106" s="108" t="s">
        <v>29</v>
      </c>
      <c r="L106" s="108" t="s">
        <v>30</v>
      </c>
      <c r="M106" s="138" t="s">
        <v>43</v>
      </c>
      <c r="N106" s="26">
        <v>10</v>
      </c>
      <c r="O106" s="11"/>
      <c r="P106" s="11">
        <v>1</v>
      </c>
      <c r="Q106" s="11">
        <v>1</v>
      </c>
      <c r="R106" s="11">
        <v>1</v>
      </c>
      <c r="S106" s="11">
        <v>1</v>
      </c>
      <c r="T106" s="11">
        <v>1</v>
      </c>
      <c r="U106" s="11">
        <v>1</v>
      </c>
      <c r="V106" s="11">
        <v>1</v>
      </c>
      <c r="W106" s="11">
        <v>1</v>
      </c>
      <c r="X106" s="11">
        <v>1</v>
      </c>
      <c r="Y106" s="11">
        <v>1</v>
      </c>
      <c r="Z106" s="11"/>
      <c r="AA106" s="26">
        <f t="shared" si="4"/>
        <v>0</v>
      </c>
      <c r="AB106" s="59"/>
      <c r="AC106" s="60"/>
      <c r="AD106" s="60"/>
      <c r="AE106" s="60"/>
      <c r="AF106" s="60"/>
      <c r="AG106" s="60"/>
      <c r="AH106" s="60"/>
      <c r="AI106" s="60"/>
      <c r="AJ106" s="60"/>
      <c r="AK106" s="60"/>
      <c r="AL106" s="60"/>
      <c r="AM106" s="60"/>
      <c r="AN106" s="94">
        <f>AB106</f>
        <v>0</v>
      </c>
      <c r="AO106" s="40" t="e">
        <f>AN106/AA106</f>
        <v>#DIV/0!</v>
      </c>
      <c r="AP106" s="34" t="s">
        <v>424</v>
      </c>
      <c r="AQ106" s="44" t="s">
        <v>368</v>
      </c>
      <c r="AR106" s="34" t="s">
        <v>369</v>
      </c>
      <c r="AS106" s="34"/>
      <c r="AT106" s="34">
        <v>0</v>
      </c>
    </row>
    <row r="107" spans="1:53" ht="141.75">
      <c r="A107" s="146" t="s">
        <v>502</v>
      </c>
      <c r="B107" s="117" t="s">
        <v>223</v>
      </c>
      <c r="C107" s="117"/>
      <c r="D107" s="118" t="s">
        <v>425</v>
      </c>
      <c r="E107" s="108"/>
      <c r="F107" s="108" t="s">
        <v>602</v>
      </c>
      <c r="G107" s="138">
        <v>1</v>
      </c>
      <c r="H107" s="108" t="s">
        <v>48</v>
      </c>
      <c r="I107" s="108" t="s">
        <v>426</v>
      </c>
      <c r="J107" s="108" t="s">
        <v>36</v>
      </c>
      <c r="K107" s="108" t="s">
        <v>29</v>
      </c>
      <c r="L107" s="108" t="s">
        <v>30</v>
      </c>
      <c r="M107" s="138" t="s">
        <v>43</v>
      </c>
      <c r="N107" s="26">
        <v>14</v>
      </c>
      <c r="O107" s="11"/>
      <c r="P107" s="11">
        <v>1</v>
      </c>
      <c r="Q107" s="11">
        <v>1</v>
      </c>
      <c r="R107" s="11">
        <v>2</v>
      </c>
      <c r="S107" s="11">
        <v>1</v>
      </c>
      <c r="T107" s="11">
        <v>2</v>
      </c>
      <c r="U107" s="11">
        <v>2</v>
      </c>
      <c r="V107" s="11">
        <v>1</v>
      </c>
      <c r="W107" s="11">
        <v>2</v>
      </c>
      <c r="X107" s="11">
        <v>1</v>
      </c>
      <c r="Y107" s="11">
        <v>1</v>
      </c>
      <c r="Z107" s="11"/>
      <c r="AA107" s="26">
        <f t="shared" si="4"/>
        <v>0</v>
      </c>
      <c r="AB107" s="59"/>
      <c r="AC107" s="60"/>
      <c r="AD107" s="60"/>
      <c r="AE107" s="60"/>
      <c r="AF107" s="60"/>
      <c r="AG107" s="60"/>
      <c r="AH107" s="60"/>
      <c r="AI107" s="60"/>
      <c r="AJ107" s="60"/>
      <c r="AK107" s="60"/>
      <c r="AL107" s="60"/>
      <c r="AM107" s="60"/>
      <c r="AN107" s="94">
        <f>AB107</f>
        <v>0</v>
      </c>
      <c r="AO107" s="40" t="e">
        <f>AN107/AA107</f>
        <v>#DIV/0!</v>
      </c>
      <c r="AP107" s="34" t="s">
        <v>427</v>
      </c>
      <c r="AQ107" s="44" t="s">
        <v>368</v>
      </c>
      <c r="AR107" s="34" t="s">
        <v>369</v>
      </c>
      <c r="AS107" s="34"/>
      <c r="AT107" s="34">
        <v>0</v>
      </c>
    </row>
    <row r="108" spans="1:53" ht="141.75">
      <c r="A108" s="146" t="s">
        <v>502</v>
      </c>
      <c r="B108" s="117" t="s">
        <v>273</v>
      </c>
      <c r="C108" s="117"/>
      <c r="D108" s="118" t="s">
        <v>428</v>
      </c>
      <c r="E108" s="108"/>
      <c r="F108" s="108" t="s">
        <v>603</v>
      </c>
      <c r="G108" s="138">
        <v>1</v>
      </c>
      <c r="H108" s="108" t="s">
        <v>48</v>
      </c>
      <c r="I108" s="108" t="s">
        <v>429</v>
      </c>
      <c r="J108" s="138" t="s">
        <v>36</v>
      </c>
      <c r="K108" s="108" t="s">
        <v>29</v>
      </c>
      <c r="L108" s="108" t="s">
        <v>30</v>
      </c>
      <c r="M108" s="138" t="s">
        <v>43</v>
      </c>
      <c r="N108" s="26">
        <v>116</v>
      </c>
      <c r="O108" s="11"/>
      <c r="P108" s="11"/>
      <c r="Q108" s="11"/>
      <c r="R108" s="11">
        <v>116</v>
      </c>
      <c r="S108" s="11"/>
      <c r="T108" s="11"/>
      <c r="U108" s="11"/>
      <c r="V108" s="11"/>
      <c r="W108" s="11"/>
      <c r="X108" s="11"/>
      <c r="Y108" s="11"/>
      <c r="Z108" s="11"/>
      <c r="AA108" s="26">
        <f t="shared" si="4"/>
        <v>0</v>
      </c>
      <c r="AB108" s="59"/>
      <c r="AC108" s="60"/>
      <c r="AD108" s="60"/>
      <c r="AE108" s="60"/>
      <c r="AF108" s="60"/>
      <c r="AG108" s="60"/>
      <c r="AH108" s="60"/>
      <c r="AI108" s="60"/>
      <c r="AJ108" s="60"/>
      <c r="AK108" s="60"/>
      <c r="AL108" s="60"/>
      <c r="AM108" s="60"/>
      <c r="AN108" s="94">
        <f>AB108</f>
        <v>0</v>
      </c>
      <c r="AO108" s="40" t="e">
        <f>AN108/AA108</f>
        <v>#DIV/0!</v>
      </c>
      <c r="AP108" s="34" t="s">
        <v>430</v>
      </c>
      <c r="AQ108" s="44" t="s">
        <v>368</v>
      </c>
      <c r="AR108" s="34" t="s">
        <v>369</v>
      </c>
      <c r="AS108" s="34" t="s">
        <v>47</v>
      </c>
      <c r="AT108" s="34">
        <v>0</v>
      </c>
    </row>
    <row r="109" spans="1:53" s="89" customFormat="1" ht="141.75">
      <c r="A109" s="107" t="s">
        <v>502</v>
      </c>
      <c r="B109" s="147" t="s">
        <v>223</v>
      </c>
      <c r="C109" s="147"/>
      <c r="D109" s="107" t="s">
        <v>431</v>
      </c>
      <c r="E109" s="147"/>
      <c r="F109" s="107" t="s">
        <v>604</v>
      </c>
      <c r="G109" s="110">
        <v>2</v>
      </c>
      <c r="H109" s="107" t="s">
        <v>75</v>
      </c>
      <c r="I109" s="107" t="s">
        <v>492</v>
      </c>
      <c r="J109" s="107" t="s">
        <v>36</v>
      </c>
      <c r="K109" s="107" t="s">
        <v>29</v>
      </c>
      <c r="L109" s="107" t="s">
        <v>30</v>
      </c>
      <c r="M109" s="110" t="s">
        <v>43</v>
      </c>
      <c r="N109" s="154">
        <v>110</v>
      </c>
      <c r="O109" s="17"/>
      <c r="P109" s="17"/>
      <c r="Q109" s="17"/>
      <c r="R109" s="17"/>
      <c r="S109" s="17">
        <v>18</v>
      </c>
      <c r="T109" s="17">
        <v>17</v>
      </c>
      <c r="U109" s="17"/>
      <c r="V109" s="17">
        <v>24</v>
      </c>
      <c r="W109" s="17"/>
      <c r="X109" s="17">
        <v>26</v>
      </c>
      <c r="Y109" s="17">
        <v>25</v>
      </c>
      <c r="Z109" s="17"/>
      <c r="AA109" s="154">
        <f t="shared" si="4"/>
        <v>0</v>
      </c>
      <c r="AB109" s="96"/>
      <c r="AC109" s="97"/>
      <c r="AD109" s="97"/>
      <c r="AE109" s="97"/>
      <c r="AF109" s="97"/>
      <c r="AG109" s="97"/>
      <c r="AH109" s="97"/>
      <c r="AI109" s="97"/>
      <c r="AJ109" s="97"/>
      <c r="AK109" s="97"/>
      <c r="AL109" s="97"/>
      <c r="AM109" s="97"/>
      <c r="AN109" s="95">
        <f>AB109</f>
        <v>0</v>
      </c>
      <c r="AO109" s="40" t="e">
        <f>AN109/AA109</f>
        <v>#DIV/0!</v>
      </c>
      <c r="AP109" s="57" t="s">
        <v>433</v>
      </c>
      <c r="AQ109" s="61" t="s">
        <v>368</v>
      </c>
      <c r="AR109" s="57" t="s">
        <v>369</v>
      </c>
      <c r="AS109" s="86" t="s">
        <v>108</v>
      </c>
      <c r="AT109" s="98">
        <v>150000</v>
      </c>
    </row>
    <row r="110" spans="1:53" ht="141.75">
      <c r="A110" s="146" t="s">
        <v>502</v>
      </c>
      <c r="B110" s="117" t="s">
        <v>223</v>
      </c>
      <c r="C110" s="117"/>
      <c r="D110" s="118" t="s">
        <v>434</v>
      </c>
      <c r="E110" s="108"/>
      <c r="F110" s="108" t="s">
        <v>605</v>
      </c>
      <c r="G110" s="138">
        <v>3</v>
      </c>
      <c r="H110" s="108" t="s">
        <v>72</v>
      </c>
      <c r="I110" s="108" t="s">
        <v>435</v>
      </c>
      <c r="J110" s="108" t="s">
        <v>36</v>
      </c>
      <c r="K110" s="108" t="s">
        <v>29</v>
      </c>
      <c r="L110" s="108" t="s">
        <v>30</v>
      </c>
      <c r="M110" s="138" t="s">
        <v>43</v>
      </c>
      <c r="N110" s="26">
        <v>5</v>
      </c>
      <c r="O110" s="11"/>
      <c r="P110" s="11"/>
      <c r="Q110" s="11">
        <v>1</v>
      </c>
      <c r="R110" s="11"/>
      <c r="S110" s="11">
        <v>1</v>
      </c>
      <c r="T110" s="11"/>
      <c r="U110" s="11">
        <v>2</v>
      </c>
      <c r="V110" s="11"/>
      <c r="W110" s="11">
        <v>1</v>
      </c>
      <c r="X110" s="11"/>
      <c r="Y110" s="11"/>
      <c r="Z110" s="11"/>
      <c r="AA110" s="26">
        <f t="shared" si="4"/>
        <v>0</v>
      </c>
      <c r="AB110" s="59"/>
      <c r="AC110" s="60"/>
      <c r="AD110" s="60"/>
      <c r="AE110" s="60"/>
      <c r="AF110" s="60"/>
      <c r="AG110" s="60"/>
      <c r="AH110" s="60"/>
      <c r="AI110" s="60"/>
      <c r="AJ110" s="60"/>
      <c r="AK110" s="60"/>
      <c r="AL110" s="60"/>
      <c r="AM110" s="60"/>
      <c r="AN110" s="94">
        <f>AB110</f>
        <v>0</v>
      </c>
      <c r="AO110" s="40" t="e">
        <f>AN110/AA110</f>
        <v>#DIV/0!</v>
      </c>
      <c r="AP110" s="34" t="s">
        <v>436</v>
      </c>
      <c r="AQ110" s="44" t="s">
        <v>368</v>
      </c>
      <c r="AR110" s="34" t="s">
        <v>369</v>
      </c>
      <c r="AS110" s="34"/>
      <c r="AT110" s="34">
        <v>0</v>
      </c>
    </row>
    <row r="111" spans="1:53" ht="121.5">
      <c r="A111" s="146" t="s">
        <v>502</v>
      </c>
      <c r="B111" s="117" t="s">
        <v>223</v>
      </c>
      <c r="C111" s="117"/>
      <c r="D111" s="118" t="s">
        <v>437</v>
      </c>
      <c r="E111" s="108"/>
      <c r="F111" s="108" t="s">
        <v>606</v>
      </c>
      <c r="G111" s="138">
        <v>2</v>
      </c>
      <c r="H111" s="108" t="s">
        <v>75</v>
      </c>
      <c r="I111" s="108" t="s">
        <v>432</v>
      </c>
      <c r="J111" s="108" t="s">
        <v>36</v>
      </c>
      <c r="K111" s="108" t="s">
        <v>29</v>
      </c>
      <c r="L111" s="108" t="s">
        <v>30</v>
      </c>
      <c r="M111" s="138" t="s">
        <v>43</v>
      </c>
      <c r="N111" s="130">
        <v>15</v>
      </c>
      <c r="O111" s="132"/>
      <c r="P111" s="132">
        <v>2</v>
      </c>
      <c r="Q111" s="132">
        <v>3</v>
      </c>
      <c r="R111" s="132">
        <v>1</v>
      </c>
      <c r="S111" s="132">
        <v>3</v>
      </c>
      <c r="T111" s="132">
        <v>3</v>
      </c>
      <c r="U111" s="132">
        <v>2</v>
      </c>
      <c r="V111" s="132">
        <v>1</v>
      </c>
      <c r="W111" s="132"/>
      <c r="X111" s="132"/>
      <c r="Y111" s="132"/>
      <c r="Z111" s="132"/>
      <c r="AA111" s="130">
        <f t="shared" si="4"/>
        <v>0</v>
      </c>
      <c r="AB111" s="62"/>
      <c r="AC111" s="63"/>
      <c r="AD111" s="63"/>
      <c r="AE111" s="63"/>
      <c r="AF111" s="63"/>
      <c r="AG111" s="63"/>
      <c r="AH111" s="63"/>
      <c r="AI111" s="63"/>
      <c r="AJ111" s="63"/>
      <c r="AK111" s="63"/>
      <c r="AL111" s="63"/>
      <c r="AM111" s="63"/>
      <c r="AN111" s="58">
        <f>AB111</f>
        <v>0</v>
      </c>
      <c r="AO111" s="40" t="e">
        <f>AN111/AA111</f>
        <v>#DIV/0!</v>
      </c>
      <c r="AP111" s="34" t="s">
        <v>438</v>
      </c>
      <c r="AQ111" s="44" t="s">
        <v>368</v>
      </c>
      <c r="AR111" s="34" t="s">
        <v>369</v>
      </c>
      <c r="AS111" s="34" t="s">
        <v>78</v>
      </c>
      <c r="AT111" s="73">
        <v>50000</v>
      </c>
    </row>
    <row r="112" spans="1:53" s="104" customFormat="1" ht="81">
      <c r="A112" s="155"/>
      <c r="B112" s="156"/>
      <c r="C112" s="156"/>
      <c r="D112" s="118" t="s">
        <v>496</v>
      </c>
      <c r="E112" s="12"/>
      <c r="F112" s="108" t="s">
        <v>497</v>
      </c>
      <c r="G112" s="14">
        <v>2</v>
      </c>
      <c r="H112" s="13" t="s">
        <v>75</v>
      </c>
      <c r="I112" s="13" t="s">
        <v>498</v>
      </c>
      <c r="J112" s="14" t="s">
        <v>70</v>
      </c>
      <c r="K112" s="14" t="s">
        <v>29</v>
      </c>
      <c r="L112" s="14" t="s">
        <v>30</v>
      </c>
      <c r="M112" s="14" t="s">
        <v>43</v>
      </c>
      <c r="N112" s="130">
        <f>SUM(O112:Z112)</f>
        <v>1</v>
      </c>
      <c r="O112" s="15"/>
      <c r="P112" s="15"/>
      <c r="Q112" s="15"/>
      <c r="R112" s="15"/>
      <c r="S112" s="15"/>
      <c r="T112" s="15"/>
      <c r="U112" s="15"/>
      <c r="V112" s="15"/>
      <c r="W112" s="15"/>
      <c r="X112" s="16">
        <v>0.75</v>
      </c>
      <c r="Y112" s="16">
        <v>0.25</v>
      </c>
      <c r="Z112" s="15"/>
      <c r="AA112" s="130">
        <f t="shared" si="4"/>
        <v>0</v>
      </c>
      <c r="AB112" s="99"/>
      <c r="AC112" s="100"/>
      <c r="AD112" s="100"/>
      <c r="AE112" s="100"/>
      <c r="AF112" s="100"/>
      <c r="AG112" s="100"/>
      <c r="AH112" s="100"/>
      <c r="AI112" s="100"/>
      <c r="AJ112" s="100"/>
      <c r="AK112" s="100"/>
      <c r="AL112" s="100"/>
      <c r="AM112" s="100"/>
      <c r="AN112" s="58">
        <f>AB112</f>
        <v>0</v>
      </c>
      <c r="AO112" s="40" t="e">
        <f>AN112/AA112</f>
        <v>#DIV/0!</v>
      </c>
      <c r="AP112" s="101" t="s">
        <v>499</v>
      </c>
      <c r="AQ112" s="44" t="s">
        <v>368</v>
      </c>
      <c r="AR112" s="34" t="s">
        <v>369</v>
      </c>
      <c r="AS112" s="101"/>
      <c r="AT112" s="102">
        <v>0</v>
      </c>
      <c r="AU112" s="103"/>
      <c r="AV112" s="103"/>
      <c r="AW112" s="103"/>
      <c r="AX112" s="103"/>
      <c r="AY112" s="103"/>
      <c r="AZ112" s="103"/>
      <c r="BA112" s="103"/>
    </row>
    <row r="113" spans="1:53" s="104" customFormat="1" ht="81">
      <c r="A113" s="155"/>
      <c r="B113" s="156"/>
      <c r="C113" s="156"/>
      <c r="D113" s="118" t="s">
        <v>496</v>
      </c>
      <c r="E113" s="12"/>
      <c r="F113" s="108" t="s">
        <v>497</v>
      </c>
      <c r="G113" s="14">
        <v>2</v>
      </c>
      <c r="H113" s="13" t="s">
        <v>75</v>
      </c>
      <c r="I113" s="13" t="s">
        <v>498</v>
      </c>
      <c r="J113" s="14" t="s">
        <v>70</v>
      </c>
      <c r="K113" s="14" t="s">
        <v>29</v>
      </c>
      <c r="L113" s="14" t="s">
        <v>30</v>
      </c>
      <c r="M113" s="14" t="s">
        <v>43</v>
      </c>
      <c r="N113" s="130">
        <f>SUM(O113:Z113)</f>
        <v>1</v>
      </c>
      <c r="O113" s="15"/>
      <c r="P113" s="15"/>
      <c r="Q113" s="15"/>
      <c r="R113" s="15"/>
      <c r="S113" s="15"/>
      <c r="T113" s="15"/>
      <c r="U113" s="15"/>
      <c r="V113" s="15"/>
      <c r="W113" s="15"/>
      <c r="X113" s="16">
        <v>0.75</v>
      </c>
      <c r="Y113" s="16">
        <v>0.25</v>
      </c>
      <c r="Z113" s="15"/>
      <c r="AA113" s="130">
        <f t="shared" si="4"/>
        <v>0</v>
      </c>
      <c r="AB113" s="99"/>
      <c r="AC113" s="100"/>
      <c r="AD113" s="100"/>
      <c r="AE113" s="100"/>
      <c r="AF113" s="100"/>
      <c r="AG113" s="100"/>
      <c r="AH113" s="100"/>
      <c r="AI113" s="100"/>
      <c r="AJ113" s="100"/>
      <c r="AK113" s="100"/>
      <c r="AL113" s="100"/>
      <c r="AM113" s="100"/>
      <c r="AN113" s="58">
        <f>AB113</f>
        <v>0</v>
      </c>
      <c r="AO113" s="40" t="e">
        <f>AN113/AA113</f>
        <v>#DIV/0!</v>
      </c>
      <c r="AP113" s="101" t="s">
        <v>499</v>
      </c>
      <c r="AQ113" s="44" t="s">
        <v>327</v>
      </c>
      <c r="AR113" s="34" t="s">
        <v>318</v>
      </c>
      <c r="AS113" s="101"/>
      <c r="AT113" s="34">
        <v>0</v>
      </c>
      <c r="AU113" s="103"/>
      <c r="AV113" s="103"/>
      <c r="AW113" s="103"/>
      <c r="AX113" s="103"/>
      <c r="AY113" s="103"/>
      <c r="AZ113" s="103"/>
      <c r="BA113" s="103"/>
    </row>
    <row r="114" spans="1:53" s="104" customFormat="1" ht="66.75" customHeight="1">
      <c r="A114" s="155"/>
      <c r="B114" s="156"/>
      <c r="C114" s="156"/>
      <c r="D114" s="118" t="s">
        <v>496</v>
      </c>
      <c r="E114" s="12"/>
      <c r="F114" s="108" t="s">
        <v>497</v>
      </c>
      <c r="G114" s="14">
        <v>2</v>
      </c>
      <c r="H114" s="13" t="s">
        <v>75</v>
      </c>
      <c r="I114" s="13" t="s">
        <v>498</v>
      </c>
      <c r="J114" s="14" t="s">
        <v>70</v>
      </c>
      <c r="K114" s="14" t="s">
        <v>29</v>
      </c>
      <c r="L114" s="14" t="s">
        <v>30</v>
      </c>
      <c r="M114" s="14" t="s">
        <v>43</v>
      </c>
      <c r="N114" s="130">
        <f>SUM(O114:Z114)</f>
        <v>1</v>
      </c>
      <c r="O114" s="15"/>
      <c r="P114" s="15"/>
      <c r="Q114" s="15"/>
      <c r="R114" s="15"/>
      <c r="S114" s="15"/>
      <c r="T114" s="15"/>
      <c r="U114" s="15"/>
      <c r="V114" s="15"/>
      <c r="W114" s="15"/>
      <c r="X114" s="16">
        <v>0.75</v>
      </c>
      <c r="Y114" s="16">
        <v>0.25</v>
      </c>
      <c r="Z114" s="15"/>
      <c r="AA114" s="130">
        <f t="shared" si="4"/>
        <v>0</v>
      </c>
      <c r="AB114" s="99"/>
      <c r="AC114" s="100"/>
      <c r="AD114" s="100"/>
      <c r="AE114" s="100"/>
      <c r="AF114" s="100"/>
      <c r="AG114" s="100"/>
      <c r="AH114" s="100"/>
      <c r="AI114" s="100"/>
      <c r="AJ114" s="100"/>
      <c r="AK114" s="100"/>
      <c r="AL114" s="100"/>
      <c r="AM114" s="100"/>
      <c r="AN114" s="58">
        <f>AB114</f>
        <v>0</v>
      </c>
      <c r="AO114" s="40" t="e">
        <f>AN114/AA114</f>
        <v>#DIV/0!</v>
      </c>
      <c r="AP114" s="101" t="s">
        <v>499</v>
      </c>
      <c r="AQ114" s="44" t="s">
        <v>352</v>
      </c>
      <c r="AR114" s="34" t="s">
        <v>442</v>
      </c>
      <c r="AS114" s="101"/>
      <c r="AT114" s="102">
        <v>0</v>
      </c>
      <c r="AU114" s="103"/>
      <c r="AV114" s="103"/>
      <c r="AW114" s="103"/>
      <c r="AX114" s="103"/>
      <c r="AY114" s="103"/>
      <c r="AZ114" s="103"/>
      <c r="BA114" s="103"/>
    </row>
    <row r="115" spans="1:53" ht="66.75" customHeight="1">
      <c r="L115" s="105"/>
      <c r="M115" s="106"/>
    </row>
    <row r="116" spans="1:53" ht="66.75" customHeight="1">
      <c r="L116" s="105"/>
      <c r="M116" s="106"/>
    </row>
    <row r="117" spans="1:53" ht="66.75" customHeight="1">
      <c r="L117" s="105"/>
      <c r="M117" s="106"/>
    </row>
    <row r="118" spans="1:53" ht="66.75" customHeight="1">
      <c r="L118" s="105"/>
      <c r="M118" s="106"/>
    </row>
    <row r="119" spans="1:53" ht="66.75" customHeight="1">
      <c r="L119" s="105"/>
      <c r="M119" s="106"/>
    </row>
    <row r="120" spans="1:53" ht="66.75" customHeight="1">
      <c r="L120" s="105"/>
      <c r="M120" s="106"/>
    </row>
    <row r="121" spans="1:53" ht="66.75" customHeight="1">
      <c r="L121" s="105"/>
      <c r="M121" s="106"/>
    </row>
    <row r="122" spans="1:53" ht="66.75" customHeight="1">
      <c r="L122" s="105"/>
      <c r="M122" s="106"/>
    </row>
    <row r="123" spans="1:53" ht="66.75" customHeight="1">
      <c r="L123" s="105"/>
      <c r="M123" s="106"/>
    </row>
    <row r="124" spans="1:53" ht="66.75" customHeight="1">
      <c r="L124" s="105"/>
      <c r="M124" s="106"/>
    </row>
    <row r="125" spans="1:53" ht="66.75" customHeight="1">
      <c r="L125" s="105"/>
      <c r="M125" s="106"/>
    </row>
    <row r="126" spans="1:53" ht="66.75" customHeight="1">
      <c r="L126" s="105"/>
      <c r="M126" s="106"/>
    </row>
    <row r="127" spans="1:53" ht="66.75" customHeight="1">
      <c r="L127" s="105"/>
      <c r="M127" s="106"/>
    </row>
    <row r="128" spans="1:53" ht="66.75" customHeight="1">
      <c r="L128" s="105"/>
      <c r="M128" s="106"/>
    </row>
    <row r="129" spans="12:13" ht="66.75" customHeight="1">
      <c r="L129" s="105"/>
      <c r="M129" s="106"/>
    </row>
    <row r="130" spans="12:13" ht="66.75" customHeight="1">
      <c r="L130" s="105"/>
      <c r="M130" s="106"/>
    </row>
    <row r="131" spans="12:13" ht="66.75" customHeight="1">
      <c r="L131" s="105"/>
      <c r="M131" s="106"/>
    </row>
    <row r="132" spans="12:13" ht="66.75" customHeight="1">
      <c r="L132" s="105"/>
      <c r="M132" s="106"/>
    </row>
    <row r="133" spans="12:13" ht="66.75" customHeight="1">
      <c r="L133" s="105"/>
      <c r="M133" s="106"/>
    </row>
    <row r="134" spans="12:13" ht="66.75" customHeight="1">
      <c r="L134" s="105"/>
      <c r="M134" s="106"/>
    </row>
    <row r="135" spans="12:13" ht="66.75" customHeight="1">
      <c r="L135" s="105"/>
      <c r="M135" s="106"/>
    </row>
    <row r="136" spans="12:13" ht="66.75" customHeight="1">
      <c r="L136" s="105"/>
      <c r="M136" s="106"/>
    </row>
    <row r="137" spans="12:13" ht="66.75" customHeight="1">
      <c r="L137" s="105"/>
      <c r="M137" s="106"/>
    </row>
    <row r="138" spans="12:13" ht="66.75" customHeight="1">
      <c r="L138" s="105"/>
      <c r="M138" s="106"/>
    </row>
    <row r="139" spans="12:13" ht="66.75" customHeight="1">
      <c r="L139" s="105"/>
      <c r="M139" s="106"/>
    </row>
    <row r="140" spans="12:13" ht="66.75" customHeight="1">
      <c r="L140" s="105"/>
      <c r="M140" s="106"/>
    </row>
    <row r="141" spans="12:13" ht="66.75" customHeight="1">
      <c r="L141" s="105"/>
      <c r="M141" s="106"/>
    </row>
    <row r="142" spans="12:13" ht="66.75" customHeight="1">
      <c r="L142" s="105"/>
      <c r="M142" s="106"/>
    </row>
    <row r="143" spans="12:13" ht="66.75" customHeight="1">
      <c r="L143" s="105"/>
      <c r="M143" s="106"/>
    </row>
    <row r="144" spans="12:13" ht="66.75" customHeight="1">
      <c r="L144" s="105"/>
      <c r="M144" s="106"/>
    </row>
    <row r="145" spans="12:13" ht="66.75" customHeight="1">
      <c r="L145" s="105"/>
      <c r="M145" s="106"/>
    </row>
    <row r="146" spans="12:13" ht="66.75" customHeight="1">
      <c r="L146" s="105"/>
      <c r="M146" s="106"/>
    </row>
    <row r="147" spans="12:13" ht="66.75" customHeight="1">
      <c r="L147" s="105"/>
      <c r="M147" s="106"/>
    </row>
    <row r="148" spans="12:13" ht="66.75" customHeight="1">
      <c r="L148" s="105"/>
      <c r="M148" s="106"/>
    </row>
    <row r="149" spans="12:13" ht="66.75" customHeight="1">
      <c r="L149" s="105"/>
      <c r="M149" s="106"/>
    </row>
    <row r="150" spans="12:13" ht="66.75" customHeight="1">
      <c r="L150" s="105"/>
      <c r="M150" s="106"/>
    </row>
    <row r="151" spans="12:13" ht="66.75" customHeight="1">
      <c r="L151" s="105"/>
      <c r="M151" s="106"/>
    </row>
    <row r="152" spans="12:13" ht="66.75" customHeight="1">
      <c r="L152" s="105"/>
      <c r="M152" s="106"/>
    </row>
    <row r="153" spans="12:13" ht="66.75" customHeight="1">
      <c r="L153" s="105"/>
      <c r="M153" s="106"/>
    </row>
    <row r="154" spans="12:13" ht="66.75" customHeight="1">
      <c r="L154" s="105"/>
      <c r="M154" s="106"/>
    </row>
    <row r="155" spans="12:13" ht="66.75" customHeight="1">
      <c r="L155" s="105"/>
      <c r="M155" s="106"/>
    </row>
    <row r="156" spans="12:13" ht="66.75" customHeight="1">
      <c r="L156" s="105"/>
      <c r="M156" s="106"/>
    </row>
    <row r="157" spans="12:13" ht="66.75" customHeight="1">
      <c r="L157" s="105"/>
      <c r="M157" s="106"/>
    </row>
    <row r="158" spans="12:13" ht="66.75" customHeight="1">
      <c r="L158" s="105"/>
      <c r="M158" s="106"/>
    </row>
    <row r="159" spans="12:13" ht="66.75" customHeight="1">
      <c r="L159" s="105"/>
      <c r="M159" s="106"/>
    </row>
    <row r="160" spans="12:13" ht="66.75" customHeight="1">
      <c r="L160" s="105"/>
      <c r="M160" s="106"/>
    </row>
    <row r="161" spans="12:13" ht="66.75" customHeight="1">
      <c r="L161" s="105"/>
      <c r="M161" s="106"/>
    </row>
    <row r="162" spans="12:13" ht="66.75" customHeight="1">
      <c r="L162" s="105"/>
      <c r="M162" s="106"/>
    </row>
    <row r="163" spans="12:13" ht="66.75" customHeight="1">
      <c r="L163" s="105"/>
      <c r="M163" s="106"/>
    </row>
    <row r="164" spans="12:13" ht="66.75" customHeight="1">
      <c r="L164" s="105"/>
      <c r="M164" s="106"/>
    </row>
    <row r="165" spans="12:13" ht="66.75" customHeight="1">
      <c r="L165" s="105"/>
      <c r="M165" s="106"/>
    </row>
    <row r="166" spans="12:13" ht="66.75" customHeight="1">
      <c r="L166" s="105"/>
      <c r="M166" s="106"/>
    </row>
    <row r="167" spans="12:13" ht="66.75" customHeight="1">
      <c r="L167" s="105"/>
      <c r="M167" s="106"/>
    </row>
    <row r="168" spans="12:13" ht="66.75" customHeight="1">
      <c r="L168" s="105"/>
      <c r="M168" s="106"/>
    </row>
    <row r="169" spans="12:13" ht="66.75" customHeight="1">
      <c r="L169" s="105"/>
      <c r="M169" s="106"/>
    </row>
    <row r="170" spans="12:13" ht="66.75" customHeight="1">
      <c r="L170" s="105"/>
      <c r="M170" s="106"/>
    </row>
    <row r="171" spans="12:13" ht="66.75" customHeight="1">
      <c r="L171" s="105"/>
      <c r="M171" s="106"/>
    </row>
    <row r="172" spans="12:13" ht="66.75" customHeight="1">
      <c r="L172" s="105"/>
      <c r="M172" s="106"/>
    </row>
    <row r="173" spans="12:13" ht="66.75" customHeight="1">
      <c r="L173" s="105"/>
      <c r="M173" s="106"/>
    </row>
    <row r="174" spans="12:13" ht="66.75" customHeight="1">
      <c r="L174" s="105"/>
      <c r="M174" s="106"/>
    </row>
    <row r="175" spans="12:13" ht="66.75" customHeight="1">
      <c r="L175" s="105"/>
      <c r="M175" s="106"/>
    </row>
    <row r="176" spans="12:13" ht="66.75" customHeight="1">
      <c r="L176" s="105"/>
      <c r="M176" s="106"/>
    </row>
    <row r="177" spans="12:13" ht="66.75" customHeight="1">
      <c r="L177" s="105"/>
      <c r="M177" s="106"/>
    </row>
    <row r="178" spans="12:13" ht="66.75" customHeight="1">
      <c r="L178" s="105"/>
      <c r="M178" s="106"/>
    </row>
    <row r="179" spans="12:13" ht="66.75" customHeight="1">
      <c r="L179" s="105"/>
      <c r="M179" s="106"/>
    </row>
    <row r="180" spans="12:13" ht="66.75" customHeight="1">
      <c r="L180" s="105"/>
      <c r="M180" s="106"/>
    </row>
    <row r="181" spans="12:13" ht="66.75" customHeight="1">
      <c r="L181" s="105"/>
      <c r="M181" s="106"/>
    </row>
    <row r="182" spans="12:13" ht="66.75" customHeight="1">
      <c r="L182" s="105"/>
      <c r="M182" s="106"/>
    </row>
    <row r="183" spans="12:13" ht="66.75" customHeight="1">
      <c r="L183" s="105"/>
      <c r="M183" s="106"/>
    </row>
    <row r="184" spans="12:13" ht="66.75" customHeight="1">
      <c r="L184" s="105"/>
      <c r="M184" s="106"/>
    </row>
    <row r="185" spans="12:13" ht="66.75" customHeight="1">
      <c r="L185" s="105"/>
      <c r="M185" s="106"/>
    </row>
    <row r="186" spans="12:13" ht="66.75" customHeight="1">
      <c r="L186" s="105"/>
      <c r="M186" s="106"/>
    </row>
    <row r="187" spans="12:13" ht="66.75" customHeight="1">
      <c r="L187" s="105"/>
      <c r="M187" s="106"/>
    </row>
    <row r="188" spans="12:13" ht="66.75" customHeight="1">
      <c r="L188" s="105"/>
      <c r="M188" s="106"/>
    </row>
    <row r="189" spans="12:13" ht="66.75" customHeight="1">
      <c r="L189" s="105"/>
      <c r="M189" s="106"/>
    </row>
    <row r="190" spans="12:13" ht="66.75" customHeight="1">
      <c r="L190" s="105"/>
      <c r="M190" s="106"/>
    </row>
    <row r="191" spans="12:13" ht="66.75" customHeight="1">
      <c r="L191" s="105"/>
      <c r="M191" s="106"/>
    </row>
    <row r="192" spans="12:13" ht="66.75" customHeight="1">
      <c r="L192" s="105"/>
      <c r="M192" s="106"/>
    </row>
    <row r="193" spans="12:13" ht="66.75" customHeight="1">
      <c r="L193" s="105"/>
      <c r="M193" s="106"/>
    </row>
    <row r="194" spans="12:13" ht="66.75" customHeight="1">
      <c r="L194" s="105"/>
      <c r="M194" s="106"/>
    </row>
    <row r="195" spans="12:13" ht="66.75" customHeight="1">
      <c r="L195" s="105"/>
      <c r="M195" s="106"/>
    </row>
    <row r="196" spans="12:13" ht="66.75" customHeight="1">
      <c r="L196" s="105"/>
      <c r="M196" s="106"/>
    </row>
    <row r="197" spans="12:13" ht="66.75" customHeight="1">
      <c r="L197" s="105"/>
      <c r="M197" s="106"/>
    </row>
    <row r="198" spans="12:13" ht="66.75" customHeight="1">
      <c r="L198" s="105"/>
      <c r="M198" s="106"/>
    </row>
    <row r="199" spans="12:13" ht="66.75" customHeight="1">
      <c r="L199" s="105"/>
      <c r="M199" s="106"/>
    </row>
    <row r="200" spans="12:13" ht="66.75" customHeight="1">
      <c r="L200" s="105"/>
      <c r="M200" s="106"/>
    </row>
    <row r="201" spans="12:13" ht="66.75" customHeight="1">
      <c r="L201" s="105"/>
      <c r="M201" s="106"/>
    </row>
    <row r="202" spans="12:13" ht="66.75" customHeight="1">
      <c r="L202" s="105"/>
      <c r="M202" s="106"/>
    </row>
  </sheetData>
  <sheetProtection algorithmName="SHA-512" hashValue="Mm5J45CL248gF54i9T/Jp30YfWRp2O+ymiaK2QyDy5+DueJ9VlBA4Txsmr8qFRRuEdylyKy90tATxHpNPabMHA==" saltValue="hdFvyuRRzejVBZIRO+lJbg==" spinCount="100000" sheet="1" objects="1" scenarios="1" autoFilter="0"/>
  <autoFilter ref="A5:AT114"/>
  <mergeCells count="26">
    <mergeCell ref="AN4:AN5"/>
    <mergeCell ref="AO4:AO5"/>
    <mergeCell ref="B2:E2"/>
    <mergeCell ref="B3:E3"/>
    <mergeCell ref="AT4:AT5"/>
    <mergeCell ref="AS4:AS5"/>
    <mergeCell ref="AR4:AR5"/>
    <mergeCell ref="AQ4:AQ5"/>
    <mergeCell ref="AP4:AP5"/>
    <mergeCell ref="J4:J5"/>
    <mergeCell ref="I4:I5"/>
    <mergeCell ref="O4:Z4"/>
    <mergeCell ref="N4:N5"/>
    <mergeCell ref="M4:M5"/>
    <mergeCell ref="L4:L5"/>
    <mergeCell ref="K4:K5"/>
    <mergeCell ref="AB4:AM4"/>
    <mergeCell ref="AA4:AA5"/>
    <mergeCell ref="H4:H5"/>
    <mergeCell ref="A4:A5"/>
    <mergeCell ref="B4:B5"/>
    <mergeCell ref="C4:C5"/>
    <mergeCell ref="G4:G5"/>
    <mergeCell ref="D4:D5"/>
    <mergeCell ref="F4:F5"/>
    <mergeCell ref="E4:E5"/>
  </mergeCells>
  <pageMargins left="0.19685039370078741" right="0.19685039370078741" top="0.19685039370078741" bottom="0.19685039370078741" header="0.31496062992125984" footer="0.31496062992125984"/>
  <pageSetup scale="20" orientation="landscape" r:id="rId1"/>
  <drawing r:id="rId2"/>
  <legacyDrawing r:id="rId3"/>
  <extLst>
    <ext xmlns:x14="http://schemas.microsoft.com/office/spreadsheetml/2009/9/main" uri="{CCE6A557-97BC-4b89-ADB6-D9C93CAAB3DF}">
      <x14:dataValidations xmlns:xm="http://schemas.microsoft.com/office/excel/2006/main" count="9">
        <x14:dataValidation type="list" allowBlank="1" showInputMessage="1" showErrorMessage="1">
          <x14:formula1>
            <xm:f>Hoja1!$C$4:$C$15</xm:f>
          </x14:formula1>
          <xm:sqref>J6:J69 J71:J79 J82:J111</xm:sqref>
        </x14:dataValidation>
        <x14:dataValidation type="list" allowBlank="1" showInputMessage="1" showErrorMessage="1">
          <x14:formula1>
            <xm:f>Hoja1!$K$4:$K$54</xm:f>
          </x14:formula1>
          <xm:sqref>AS6:AS69 AS71:AS79 AS82:AS111</xm:sqref>
        </x14:dataValidation>
        <x14:dataValidation type="list" allowBlank="1" showInputMessage="1" showErrorMessage="1">
          <x14:formula1>
            <xm:f>Hoja1!$I$4:$I$5</xm:f>
          </x14:formula1>
          <xm:sqref>M6:M69 M71:M79 M82:M111</xm:sqref>
        </x14:dataValidation>
        <x14:dataValidation type="list" allowBlank="1" showInputMessage="1" showErrorMessage="1">
          <x14:formula1>
            <xm:f>Hoja1!$G$4:$G$5</xm:f>
          </x14:formula1>
          <xm:sqref>L6:L69 L71:L79 L82:L111</xm:sqref>
        </x14:dataValidation>
        <x14:dataValidation type="list" allowBlank="1" showInputMessage="1" showErrorMessage="1">
          <x14:formula1>
            <xm:f>Hoja1!$E$4:$E$5</xm:f>
          </x14:formula1>
          <xm:sqref>K6:K69 K71:K79 K82:K111</xm:sqref>
        </x14:dataValidation>
        <x14:dataValidation type="list" allowBlank="1" showInputMessage="1" showErrorMessage="1">
          <x14:formula1>
            <xm:f>Hoja1!$B$4:$B$20</xm:f>
          </x14:formula1>
          <xm:sqref>H6:H69 H71:H79 H82:H111</xm:sqref>
        </x14:dataValidation>
        <x14:dataValidation type="list" allowBlank="1" showInputMessage="1" showErrorMessage="1">
          <x14:formula1>
            <xm:f>Hoja1!$A$4:$A$6</xm:f>
          </x14:formula1>
          <xm:sqref>G6:G69 G71:G79 G82:G111</xm:sqref>
        </x14:dataValidation>
        <x14:dataValidation type="list" allowBlank="1" showInputMessage="1" showErrorMessage="1">
          <x14:formula1>
            <xm:f>'D:\PLANIFICACION Y PRESUPUESTO 2020\[Plan Operativo 2020 - DCE - copia.xlsx]Hoja1'!#REF!</xm:f>
          </x14:formula1>
          <xm:sqref>J112:M114 AS112:AS114 G112:H114</xm:sqref>
        </x14:dataValidation>
        <x14:dataValidation type="list" allowBlank="1" showInputMessage="1" showErrorMessage="1">
          <x14:formula1>
            <xm:f>'C:\Users\ltejadar\AppData\Local\Microsoft\Windows\INetCache\Content.Outlook\CGWG3OJG\[B. Planilla Plan Operativo Anual 2020 - DC v3.xlsx]Hoja1'!#REF!</xm:f>
          </x14:formula1>
          <xm:sqref>AS70 AS80:AS81 J70:M70 J80:M81 G70:H70 G80:H81</xm:sqref>
        </x14:dataValidation>
      </x14:dataValidations>
    </ext>
  </extLs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L112"/>
  <sheetViews>
    <sheetView showGridLines="0" topLeftCell="B1" zoomScale="40" zoomScaleNormal="40" zoomScaleSheetLayoutView="50" workbookViewId="0">
      <selection activeCell="E11" sqref="E11"/>
    </sheetView>
  </sheetViews>
  <sheetFormatPr baseColWidth="10" defaultColWidth="11.42578125" defaultRowHeight="16.5"/>
  <cols>
    <col min="1" max="1" width="40.5703125" style="833" hidden="1" customWidth="1"/>
    <col min="2" max="2" width="39.28515625" style="833" customWidth="1"/>
    <col min="3" max="3" width="40" style="833" customWidth="1"/>
    <col min="4" max="4" width="53.85546875" style="833" customWidth="1"/>
    <col min="5" max="5" width="70" style="833" customWidth="1"/>
    <col min="6" max="6" width="64.42578125" style="833" customWidth="1"/>
    <col min="7" max="7" width="27.85546875" style="834" customWidth="1"/>
    <col min="8" max="8" width="59.42578125" style="833" customWidth="1"/>
    <col min="9" max="9" width="51.28515625" style="833" customWidth="1"/>
    <col min="10" max="12" width="29" style="833" customWidth="1"/>
    <col min="13" max="13" width="25" style="833" customWidth="1"/>
    <col min="14" max="14" width="20.140625" style="833" customWidth="1"/>
    <col min="15" max="24" width="12.42578125" style="833" customWidth="1"/>
    <col min="25" max="25" width="16.140625" style="833" customWidth="1"/>
    <col min="26" max="26" width="12.42578125" style="833" customWidth="1"/>
    <col min="27" max="27" width="33.5703125" style="834" customWidth="1"/>
    <col min="28" max="28" width="39" style="833" customWidth="1"/>
    <col min="29" max="29" width="41" style="833" customWidth="1"/>
    <col min="30" max="30" width="32.140625" style="833" customWidth="1"/>
    <col min="31" max="31" width="30.28515625" style="835" customWidth="1"/>
    <col min="32" max="32" width="42.85546875" style="835" customWidth="1"/>
    <col min="33" max="38" width="11.42578125" style="835"/>
    <col min="39" max="39" width="5" style="833" customWidth="1"/>
    <col min="40" max="16384" width="11.42578125" style="833"/>
  </cols>
  <sheetData>
    <row r="1" spans="1:38" ht="26.25" customHeight="1"/>
    <row r="2" spans="1:38" ht="45.75">
      <c r="C2" s="836" t="s">
        <v>121</v>
      </c>
      <c r="D2" s="837"/>
      <c r="E2" s="837"/>
      <c r="F2" s="837"/>
      <c r="G2" s="838"/>
      <c r="H2" s="837"/>
      <c r="I2" s="837"/>
      <c r="J2" s="837"/>
      <c r="K2" s="837"/>
      <c r="L2" s="837"/>
      <c r="M2" s="837"/>
      <c r="N2" s="837"/>
      <c r="O2" s="837"/>
      <c r="P2" s="837"/>
      <c r="Q2" s="837"/>
      <c r="R2" s="837"/>
      <c r="S2" s="837"/>
      <c r="T2" s="837"/>
      <c r="U2" s="837"/>
      <c r="V2" s="837"/>
      <c r="W2" s="837"/>
      <c r="X2" s="837"/>
      <c r="Y2" s="837"/>
      <c r="Z2" s="837"/>
      <c r="AA2" s="838"/>
      <c r="AB2" s="837"/>
    </row>
    <row r="3" spans="1:38" ht="24" customHeight="1">
      <c r="C3" s="839" t="s">
        <v>3364</v>
      </c>
    </row>
    <row r="6" spans="1:38" s="841" customFormat="1" ht="29.25" customHeight="1">
      <c r="A6" s="1388" t="s">
        <v>631</v>
      </c>
      <c r="B6" s="1388" t="s">
        <v>120</v>
      </c>
      <c r="C6" s="1388" t="s">
        <v>0</v>
      </c>
      <c r="D6" s="1388" t="s">
        <v>1</v>
      </c>
      <c r="E6" s="1388" t="s">
        <v>2</v>
      </c>
      <c r="F6" s="1388" t="s">
        <v>3</v>
      </c>
      <c r="G6" s="1388" t="s">
        <v>4</v>
      </c>
      <c r="H6" s="1388" t="s">
        <v>5</v>
      </c>
      <c r="I6" s="1388" t="s">
        <v>6</v>
      </c>
      <c r="J6" s="1388" t="s">
        <v>7</v>
      </c>
      <c r="K6" s="1388" t="s">
        <v>8</v>
      </c>
      <c r="L6" s="1388" t="s">
        <v>9</v>
      </c>
      <c r="M6" s="1388" t="s">
        <v>10</v>
      </c>
      <c r="N6" s="1388" t="s">
        <v>119</v>
      </c>
      <c r="O6" s="1388" t="s">
        <v>11</v>
      </c>
      <c r="P6" s="1388"/>
      <c r="Q6" s="1388"/>
      <c r="R6" s="1388"/>
      <c r="S6" s="1388"/>
      <c r="T6" s="1388"/>
      <c r="U6" s="1388"/>
      <c r="V6" s="1388"/>
      <c r="W6" s="1388"/>
      <c r="X6" s="1388"/>
      <c r="Y6" s="1388"/>
      <c r="Z6" s="1388"/>
      <c r="AA6" s="1388" t="s">
        <v>12</v>
      </c>
      <c r="AB6" s="1388" t="s">
        <v>13</v>
      </c>
      <c r="AC6" s="1388" t="s">
        <v>14</v>
      </c>
      <c r="AD6" s="1388" t="s">
        <v>15</v>
      </c>
      <c r="AE6" s="1388" t="s">
        <v>16</v>
      </c>
      <c r="AF6" s="840"/>
      <c r="AG6" s="840"/>
      <c r="AH6" s="840"/>
      <c r="AI6" s="840"/>
      <c r="AJ6" s="840"/>
      <c r="AK6" s="840"/>
      <c r="AL6" s="840"/>
    </row>
    <row r="7" spans="1:38" s="841" customFormat="1" ht="47.25" customHeight="1">
      <c r="A7" s="1388"/>
      <c r="B7" s="1388"/>
      <c r="C7" s="1388"/>
      <c r="D7" s="1388"/>
      <c r="E7" s="1388"/>
      <c r="F7" s="1388"/>
      <c r="G7" s="1388"/>
      <c r="H7" s="1388"/>
      <c r="I7" s="1388"/>
      <c r="J7" s="1388"/>
      <c r="K7" s="1388"/>
      <c r="L7" s="1388"/>
      <c r="M7" s="1388"/>
      <c r="N7" s="1388"/>
      <c r="O7" s="842" t="s">
        <v>17</v>
      </c>
      <c r="P7" s="842" t="s">
        <v>18</v>
      </c>
      <c r="Q7" s="842" t="s">
        <v>19</v>
      </c>
      <c r="R7" s="842" t="s">
        <v>20</v>
      </c>
      <c r="S7" s="842" t="s">
        <v>21</v>
      </c>
      <c r="T7" s="842" t="s">
        <v>22</v>
      </c>
      <c r="U7" s="842" t="s">
        <v>23</v>
      </c>
      <c r="V7" s="842" t="s">
        <v>24</v>
      </c>
      <c r="W7" s="842" t="s">
        <v>25</v>
      </c>
      <c r="X7" s="842" t="s">
        <v>26</v>
      </c>
      <c r="Y7" s="842" t="s">
        <v>27</v>
      </c>
      <c r="Z7" s="842" t="s">
        <v>28</v>
      </c>
      <c r="AA7" s="1388"/>
      <c r="AB7" s="1388"/>
      <c r="AC7" s="1388"/>
      <c r="AD7" s="1388"/>
      <c r="AE7" s="1388"/>
      <c r="AF7" s="840"/>
      <c r="AG7" s="840"/>
      <c r="AH7" s="840"/>
      <c r="AI7" s="840"/>
      <c r="AJ7" s="840"/>
      <c r="AK7" s="840"/>
      <c r="AL7" s="840"/>
    </row>
    <row r="8" spans="1:38" s="841" customFormat="1" ht="91.5" customHeight="1">
      <c r="A8" s="843"/>
      <c r="B8" s="844"/>
      <c r="C8" s="844"/>
      <c r="D8" s="1387" t="s">
        <v>1933</v>
      </c>
      <c r="E8" s="843" t="s">
        <v>1934</v>
      </c>
      <c r="F8" s="843" t="s">
        <v>1935</v>
      </c>
      <c r="G8" s="845">
        <v>2</v>
      </c>
      <c r="H8" s="843" t="s">
        <v>75</v>
      </c>
      <c r="I8" s="843" t="s">
        <v>1936</v>
      </c>
      <c r="J8" s="843" t="s">
        <v>70</v>
      </c>
      <c r="K8" s="843" t="s">
        <v>29</v>
      </c>
      <c r="L8" s="843" t="s">
        <v>42</v>
      </c>
      <c r="M8" s="843" t="s">
        <v>43</v>
      </c>
      <c r="N8" s="846">
        <f>AVERAGE(O8:Z8)</f>
        <v>1</v>
      </c>
      <c r="O8" s="847">
        <v>1</v>
      </c>
      <c r="P8" s="848">
        <v>1</v>
      </c>
      <c r="Q8" s="848">
        <v>1</v>
      </c>
      <c r="R8" s="848">
        <v>1</v>
      </c>
      <c r="S8" s="848">
        <v>1</v>
      </c>
      <c r="T8" s="848">
        <v>1</v>
      </c>
      <c r="U8" s="848">
        <v>1</v>
      </c>
      <c r="V8" s="848">
        <v>1</v>
      </c>
      <c r="W8" s="848">
        <v>1</v>
      </c>
      <c r="X8" s="848">
        <v>1</v>
      </c>
      <c r="Y8" s="848">
        <v>1</v>
      </c>
      <c r="Z8" s="849">
        <v>1</v>
      </c>
      <c r="AA8" s="843" t="s">
        <v>906</v>
      </c>
      <c r="AB8" s="850" t="s">
        <v>1937</v>
      </c>
      <c r="AC8" s="843" t="s">
        <v>1938</v>
      </c>
      <c r="AD8" s="843"/>
      <c r="AE8" s="851"/>
      <c r="AF8" s="840"/>
      <c r="AG8" s="840"/>
      <c r="AH8" s="840"/>
      <c r="AI8" s="840"/>
      <c r="AJ8" s="840"/>
      <c r="AK8" s="840"/>
      <c r="AL8" s="840"/>
    </row>
    <row r="9" spans="1:38" s="841" customFormat="1" ht="69.75">
      <c r="A9" s="852"/>
      <c r="B9" s="844"/>
      <c r="C9" s="844"/>
      <c r="D9" s="1387"/>
      <c r="E9" s="843" t="s">
        <v>1939</v>
      </c>
      <c r="F9" s="843" t="s">
        <v>1940</v>
      </c>
      <c r="G9" s="845">
        <v>2</v>
      </c>
      <c r="H9" s="843" t="s">
        <v>75</v>
      </c>
      <c r="I9" s="843" t="s">
        <v>1941</v>
      </c>
      <c r="J9" s="843" t="s">
        <v>70</v>
      </c>
      <c r="K9" s="843" t="s">
        <v>29</v>
      </c>
      <c r="L9" s="843" t="s">
        <v>30</v>
      </c>
      <c r="M9" s="843" t="s">
        <v>43</v>
      </c>
      <c r="N9" s="846">
        <f>+O9</f>
        <v>1</v>
      </c>
      <c r="O9" s="847">
        <v>1</v>
      </c>
      <c r="P9" s="848"/>
      <c r="Q9" s="848"/>
      <c r="R9" s="848"/>
      <c r="S9" s="848"/>
      <c r="T9" s="848"/>
      <c r="U9" s="848"/>
      <c r="V9" s="848"/>
      <c r="W9" s="848"/>
      <c r="X9" s="848"/>
      <c r="Y9" s="848"/>
      <c r="Z9" s="849"/>
      <c r="AA9" s="843" t="s">
        <v>906</v>
      </c>
      <c r="AB9" s="850" t="s">
        <v>1937</v>
      </c>
      <c r="AC9" s="843" t="s">
        <v>1938</v>
      </c>
      <c r="AD9" s="843"/>
      <c r="AE9" s="851"/>
      <c r="AF9" s="840"/>
      <c r="AG9" s="840"/>
      <c r="AH9" s="840"/>
      <c r="AI9" s="840"/>
      <c r="AJ9" s="840"/>
      <c r="AK9" s="840"/>
      <c r="AL9" s="840"/>
    </row>
    <row r="10" spans="1:38" s="841" customFormat="1" ht="69.75">
      <c r="A10" s="852"/>
      <c r="B10" s="844"/>
      <c r="C10" s="844"/>
      <c r="D10" s="1387"/>
      <c r="E10" s="843" t="s">
        <v>1942</v>
      </c>
      <c r="F10" s="843" t="s">
        <v>1943</v>
      </c>
      <c r="G10" s="845">
        <v>2</v>
      </c>
      <c r="H10" s="843" t="s">
        <v>75</v>
      </c>
      <c r="I10" s="843" t="s">
        <v>1944</v>
      </c>
      <c r="J10" s="843" t="s">
        <v>70</v>
      </c>
      <c r="K10" s="843" t="s">
        <v>29</v>
      </c>
      <c r="L10" s="843" t="s">
        <v>30</v>
      </c>
      <c r="M10" s="843" t="s">
        <v>43</v>
      </c>
      <c r="N10" s="846">
        <f>+SUM(O10:Z10)</f>
        <v>1</v>
      </c>
      <c r="O10" s="847"/>
      <c r="P10" s="848"/>
      <c r="Q10" s="848">
        <v>0.5</v>
      </c>
      <c r="R10" s="848">
        <v>0.5</v>
      </c>
      <c r="S10" s="848"/>
      <c r="T10" s="848"/>
      <c r="U10" s="848"/>
      <c r="V10" s="848"/>
      <c r="W10" s="848"/>
      <c r="X10" s="848"/>
      <c r="Y10" s="848"/>
      <c r="Z10" s="849"/>
      <c r="AA10" s="843" t="s">
        <v>906</v>
      </c>
      <c r="AB10" s="850" t="s">
        <v>1937</v>
      </c>
      <c r="AC10" s="843" t="s">
        <v>1938</v>
      </c>
      <c r="AD10" s="843"/>
      <c r="AE10" s="851"/>
      <c r="AF10" s="840"/>
      <c r="AG10" s="840"/>
      <c r="AH10" s="840"/>
      <c r="AI10" s="840"/>
      <c r="AJ10" s="840"/>
      <c r="AK10" s="840"/>
      <c r="AL10" s="840"/>
    </row>
    <row r="11" spans="1:38" s="841" customFormat="1" ht="133.5" customHeight="1">
      <c r="A11" s="852"/>
      <c r="B11" s="844"/>
      <c r="C11" s="844"/>
      <c r="D11" s="1386"/>
      <c r="E11" s="843" t="s">
        <v>1945</v>
      </c>
      <c r="F11" s="843" t="s">
        <v>1946</v>
      </c>
      <c r="G11" s="845">
        <v>2</v>
      </c>
      <c r="H11" s="843" t="s">
        <v>75</v>
      </c>
      <c r="I11" s="843" t="s">
        <v>1947</v>
      </c>
      <c r="J11" s="843" t="s">
        <v>70</v>
      </c>
      <c r="K11" s="843" t="s">
        <v>29</v>
      </c>
      <c r="L11" s="843" t="s">
        <v>30</v>
      </c>
      <c r="M11" s="843" t="s">
        <v>43</v>
      </c>
      <c r="N11" s="846">
        <f>+SUM(O11:Z11)</f>
        <v>1</v>
      </c>
      <c r="O11" s="847"/>
      <c r="P11" s="847"/>
      <c r="Q11" s="847"/>
      <c r="R11" s="847"/>
      <c r="S11" s="847">
        <v>0.1</v>
      </c>
      <c r="T11" s="847">
        <v>0.1</v>
      </c>
      <c r="U11" s="847">
        <v>0.1</v>
      </c>
      <c r="V11" s="847">
        <v>0.1</v>
      </c>
      <c r="W11" s="847">
        <v>0.1</v>
      </c>
      <c r="X11" s="847">
        <v>0.1</v>
      </c>
      <c r="Y11" s="847">
        <v>0.2</v>
      </c>
      <c r="Z11" s="847">
        <v>0.2</v>
      </c>
      <c r="AA11" s="843" t="s">
        <v>906</v>
      </c>
      <c r="AB11" s="850" t="s">
        <v>1937</v>
      </c>
      <c r="AC11" s="843" t="s">
        <v>1938</v>
      </c>
      <c r="AD11" s="843"/>
      <c r="AE11" s="851"/>
      <c r="AF11" s="840"/>
      <c r="AG11" s="840"/>
      <c r="AH11" s="840"/>
      <c r="AI11" s="840"/>
      <c r="AJ11" s="840"/>
      <c r="AK11" s="840"/>
      <c r="AL11" s="840"/>
    </row>
    <row r="12" spans="1:38" s="841" customFormat="1" ht="89.25" customHeight="1">
      <c r="A12" s="852"/>
      <c r="B12" s="844"/>
      <c r="C12" s="844"/>
      <c r="D12" s="853" t="s">
        <v>1948</v>
      </c>
      <c r="E12" s="843"/>
      <c r="F12" s="843" t="s">
        <v>1949</v>
      </c>
      <c r="G12" s="845">
        <v>2</v>
      </c>
      <c r="H12" s="843" t="s">
        <v>75</v>
      </c>
      <c r="I12" s="843" t="s">
        <v>300</v>
      </c>
      <c r="J12" s="843" t="s">
        <v>36</v>
      </c>
      <c r="K12" s="843" t="s">
        <v>29</v>
      </c>
      <c r="L12" s="843" t="s">
        <v>30</v>
      </c>
      <c r="M12" s="843" t="s">
        <v>43</v>
      </c>
      <c r="N12" s="854">
        <f>SUM(O12:Z12)</f>
        <v>8</v>
      </c>
      <c r="O12" s="855"/>
      <c r="P12" s="847"/>
      <c r="Q12" s="856">
        <v>3</v>
      </c>
      <c r="R12" s="856">
        <v>2</v>
      </c>
      <c r="S12" s="856">
        <v>1</v>
      </c>
      <c r="T12" s="856">
        <v>2</v>
      </c>
      <c r="U12" s="857"/>
      <c r="V12" s="857"/>
      <c r="W12" s="857"/>
      <c r="X12" s="857"/>
      <c r="Y12" s="857"/>
      <c r="Z12" s="858"/>
      <c r="AA12" s="843" t="s">
        <v>906</v>
      </c>
      <c r="AB12" s="850" t="s">
        <v>1937</v>
      </c>
      <c r="AC12" s="843" t="s">
        <v>1938</v>
      </c>
      <c r="AD12" s="843"/>
      <c r="AE12" s="851"/>
      <c r="AF12" s="840"/>
      <c r="AG12" s="840"/>
      <c r="AH12" s="840"/>
      <c r="AI12" s="840"/>
      <c r="AJ12" s="840"/>
      <c r="AK12" s="840"/>
      <c r="AL12" s="840"/>
    </row>
    <row r="13" spans="1:38" s="841" customFormat="1" ht="111.75" customHeight="1">
      <c r="A13" s="852"/>
      <c r="B13" s="844"/>
      <c r="C13" s="844"/>
      <c r="D13" s="1385" t="s">
        <v>1950</v>
      </c>
      <c r="E13" s="843" t="s">
        <v>1951</v>
      </c>
      <c r="F13" s="843" t="s">
        <v>1952</v>
      </c>
      <c r="G13" s="845">
        <v>1</v>
      </c>
      <c r="H13" s="843" t="s">
        <v>75</v>
      </c>
      <c r="I13" s="843" t="s">
        <v>1953</v>
      </c>
      <c r="J13" s="843" t="s">
        <v>70</v>
      </c>
      <c r="K13" s="843" t="s">
        <v>29</v>
      </c>
      <c r="L13" s="843" t="s">
        <v>30</v>
      </c>
      <c r="M13" s="843" t="s">
        <v>43</v>
      </c>
      <c r="N13" s="846">
        <f>+SUM(O13:Z13)</f>
        <v>1</v>
      </c>
      <c r="O13" s="847"/>
      <c r="P13" s="848"/>
      <c r="Q13" s="859"/>
      <c r="R13" s="859"/>
      <c r="S13" s="859"/>
      <c r="T13" s="859"/>
      <c r="U13" s="859">
        <v>0.25</v>
      </c>
      <c r="V13" s="859">
        <v>0.25</v>
      </c>
      <c r="W13" s="859">
        <v>0.5</v>
      </c>
      <c r="X13" s="859"/>
      <c r="Y13" s="859"/>
      <c r="Z13" s="860"/>
      <c r="AA13" s="843" t="s">
        <v>906</v>
      </c>
      <c r="AB13" s="850" t="s">
        <v>1937</v>
      </c>
      <c r="AC13" s="843" t="s">
        <v>1938</v>
      </c>
      <c r="AD13" s="843"/>
      <c r="AE13" s="851"/>
      <c r="AF13" s="840"/>
      <c r="AG13" s="840"/>
      <c r="AH13" s="840"/>
      <c r="AI13" s="840"/>
      <c r="AJ13" s="840"/>
      <c r="AK13" s="840"/>
      <c r="AL13" s="840"/>
    </row>
    <row r="14" spans="1:38" s="841" customFormat="1" ht="111.75" customHeight="1">
      <c r="A14" s="852"/>
      <c r="B14" s="844"/>
      <c r="C14" s="844"/>
      <c r="D14" s="1387"/>
      <c r="E14" s="843" t="s">
        <v>1954</v>
      </c>
      <c r="F14" s="843" t="s">
        <v>1955</v>
      </c>
      <c r="G14" s="845">
        <v>2</v>
      </c>
      <c r="H14" s="843" t="s">
        <v>75</v>
      </c>
      <c r="I14" s="843" t="s">
        <v>1956</v>
      </c>
      <c r="J14" s="843" t="s">
        <v>70</v>
      </c>
      <c r="K14" s="843" t="s">
        <v>29</v>
      </c>
      <c r="L14" s="843" t="s">
        <v>30</v>
      </c>
      <c r="M14" s="843" t="s">
        <v>43</v>
      </c>
      <c r="N14" s="846">
        <f>+SUM(O14:Z14)</f>
        <v>1</v>
      </c>
      <c r="O14" s="847"/>
      <c r="P14" s="848"/>
      <c r="Q14" s="859"/>
      <c r="R14" s="859"/>
      <c r="S14" s="859"/>
      <c r="T14" s="859"/>
      <c r="U14" s="859"/>
      <c r="V14" s="859"/>
      <c r="W14" s="859">
        <v>0.5</v>
      </c>
      <c r="X14" s="859">
        <v>0.5</v>
      </c>
      <c r="Y14" s="859"/>
      <c r="Z14" s="860"/>
      <c r="AA14" s="843" t="s">
        <v>906</v>
      </c>
      <c r="AB14" s="850" t="s">
        <v>1937</v>
      </c>
      <c r="AC14" s="843" t="s">
        <v>1938</v>
      </c>
      <c r="AD14" s="843"/>
      <c r="AE14" s="851"/>
      <c r="AF14" s="840"/>
      <c r="AG14" s="840"/>
      <c r="AH14" s="840"/>
      <c r="AI14" s="840"/>
      <c r="AJ14" s="840"/>
      <c r="AK14" s="840"/>
      <c r="AL14" s="840"/>
    </row>
    <row r="15" spans="1:38" s="841" customFormat="1" ht="111.75" customHeight="1">
      <c r="A15" s="852"/>
      <c r="B15" s="844"/>
      <c r="C15" s="844"/>
      <c r="D15" s="1386"/>
      <c r="E15" s="843" t="s">
        <v>1957</v>
      </c>
      <c r="F15" s="843" t="s">
        <v>1958</v>
      </c>
      <c r="G15" s="845">
        <v>2</v>
      </c>
      <c r="H15" s="843" t="s">
        <v>75</v>
      </c>
      <c r="I15" s="843" t="s">
        <v>1959</v>
      </c>
      <c r="J15" s="843" t="s">
        <v>70</v>
      </c>
      <c r="K15" s="843" t="s">
        <v>29</v>
      </c>
      <c r="L15" s="843" t="s">
        <v>30</v>
      </c>
      <c r="M15" s="843" t="s">
        <v>43</v>
      </c>
      <c r="N15" s="846">
        <f>+SUM(O15:Z15)</f>
        <v>1</v>
      </c>
      <c r="O15" s="847"/>
      <c r="P15" s="848"/>
      <c r="Q15" s="859"/>
      <c r="R15" s="859"/>
      <c r="S15" s="859"/>
      <c r="T15" s="859"/>
      <c r="U15" s="859"/>
      <c r="V15" s="859"/>
      <c r="W15" s="859"/>
      <c r="X15" s="859"/>
      <c r="Y15" s="859">
        <v>0.5</v>
      </c>
      <c r="Z15" s="860">
        <v>0.5</v>
      </c>
      <c r="AA15" s="843" t="s">
        <v>906</v>
      </c>
      <c r="AB15" s="850" t="s">
        <v>1937</v>
      </c>
      <c r="AC15" s="843" t="s">
        <v>1938</v>
      </c>
      <c r="AD15" s="843"/>
      <c r="AE15" s="851"/>
      <c r="AF15" s="840"/>
      <c r="AG15" s="840"/>
      <c r="AH15" s="840"/>
      <c r="AI15" s="840"/>
      <c r="AJ15" s="840"/>
      <c r="AK15" s="840"/>
      <c r="AL15" s="840"/>
    </row>
    <row r="16" spans="1:38" s="841" customFormat="1" ht="93">
      <c r="A16" s="852"/>
      <c r="B16" s="844"/>
      <c r="C16" s="844"/>
      <c r="D16" s="1389" t="s">
        <v>1960</v>
      </c>
      <c r="E16" s="861" t="s">
        <v>1961</v>
      </c>
      <c r="F16" s="861" t="s">
        <v>1962</v>
      </c>
      <c r="G16" s="845">
        <v>1</v>
      </c>
      <c r="H16" s="843" t="s">
        <v>57</v>
      </c>
      <c r="I16" s="843" t="s">
        <v>1963</v>
      </c>
      <c r="J16" s="843" t="s">
        <v>36</v>
      </c>
      <c r="K16" s="843" t="s">
        <v>29</v>
      </c>
      <c r="L16" s="843" t="s">
        <v>42</v>
      </c>
      <c r="M16" s="843" t="s">
        <v>43</v>
      </c>
      <c r="N16" s="854">
        <f>SUM(O16:Z16)</f>
        <v>1</v>
      </c>
      <c r="O16" s="862"/>
      <c r="P16" s="862">
        <v>1</v>
      </c>
      <c r="Q16" s="862"/>
      <c r="R16" s="862"/>
      <c r="S16" s="862"/>
      <c r="T16" s="862"/>
      <c r="U16" s="862"/>
      <c r="V16" s="862"/>
      <c r="W16" s="862"/>
      <c r="X16" s="862"/>
      <c r="Y16" s="862"/>
      <c r="Z16" s="862"/>
      <c r="AA16" s="843" t="s">
        <v>1964</v>
      </c>
      <c r="AB16" s="850" t="s">
        <v>1937</v>
      </c>
      <c r="AC16" s="843" t="s">
        <v>1938</v>
      </c>
      <c r="AD16" s="843"/>
      <c r="AE16" s="863"/>
      <c r="AF16" s="840"/>
      <c r="AG16" s="840"/>
      <c r="AH16" s="840"/>
      <c r="AI16" s="840"/>
      <c r="AJ16" s="840"/>
      <c r="AK16" s="840"/>
      <c r="AL16" s="840"/>
    </row>
    <row r="17" spans="1:38" s="841" customFormat="1" ht="90.75" customHeight="1">
      <c r="A17" s="852"/>
      <c r="B17" s="844"/>
      <c r="C17" s="844"/>
      <c r="D17" s="1390"/>
      <c r="E17" s="864" t="s">
        <v>1965</v>
      </c>
      <c r="F17" s="861" t="s">
        <v>1966</v>
      </c>
      <c r="G17" s="845">
        <v>1</v>
      </c>
      <c r="H17" s="843" t="s">
        <v>57</v>
      </c>
      <c r="I17" s="843" t="s">
        <v>1967</v>
      </c>
      <c r="J17" s="843" t="s">
        <v>36</v>
      </c>
      <c r="K17" s="843" t="s">
        <v>29</v>
      </c>
      <c r="L17" s="843" t="s">
        <v>42</v>
      </c>
      <c r="M17" s="843" t="s">
        <v>43</v>
      </c>
      <c r="N17" s="854">
        <f>SUM(O17:Z17)</f>
        <v>4</v>
      </c>
      <c r="O17" s="862">
        <v>1</v>
      </c>
      <c r="P17" s="862"/>
      <c r="Q17" s="862"/>
      <c r="R17" s="862">
        <v>1</v>
      </c>
      <c r="S17" s="862"/>
      <c r="T17" s="862"/>
      <c r="U17" s="862">
        <v>1</v>
      </c>
      <c r="V17" s="862"/>
      <c r="W17" s="862"/>
      <c r="X17" s="862">
        <v>1</v>
      </c>
      <c r="Y17" s="862"/>
      <c r="Z17" s="862"/>
      <c r="AA17" s="843" t="s">
        <v>1968</v>
      </c>
      <c r="AB17" s="850" t="s">
        <v>1937</v>
      </c>
      <c r="AC17" s="843" t="s">
        <v>1938</v>
      </c>
      <c r="AD17" s="843"/>
      <c r="AE17" s="863"/>
      <c r="AF17" s="840"/>
      <c r="AG17" s="840"/>
      <c r="AH17" s="840"/>
      <c r="AI17" s="840"/>
      <c r="AJ17" s="840"/>
      <c r="AK17" s="840"/>
      <c r="AL17" s="840"/>
    </row>
    <row r="18" spans="1:38" s="841" customFormat="1" ht="123" customHeight="1">
      <c r="A18" s="852"/>
      <c r="B18" s="844"/>
      <c r="C18" s="844"/>
      <c r="D18" s="1382" t="s">
        <v>1969</v>
      </c>
      <c r="E18" s="843" t="s">
        <v>1970</v>
      </c>
      <c r="F18" s="843" t="s">
        <v>1971</v>
      </c>
      <c r="G18" s="845">
        <v>2</v>
      </c>
      <c r="H18" s="843" t="s">
        <v>57</v>
      </c>
      <c r="I18" s="843" t="s">
        <v>1972</v>
      </c>
      <c r="J18" s="843" t="s">
        <v>36</v>
      </c>
      <c r="K18" s="843" t="s">
        <v>29</v>
      </c>
      <c r="L18" s="843" t="s">
        <v>42</v>
      </c>
      <c r="M18" s="843" t="s">
        <v>43</v>
      </c>
      <c r="N18" s="854">
        <f>SUM(O18:Z18)</f>
        <v>1</v>
      </c>
      <c r="O18" s="862"/>
      <c r="P18" s="862"/>
      <c r="Q18" s="862"/>
      <c r="R18" s="862"/>
      <c r="S18" s="862"/>
      <c r="T18" s="862"/>
      <c r="U18" s="862"/>
      <c r="V18" s="862"/>
      <c r="W18" s="862"/>
      <c r="X18" s="862"/>
      <c r="Y18" s="862"/>
      <c r="Z18" s="862">
        <v>1</v>
      </c>
      <c r="AA18" s="843" t="s">
        <v>1973</v>
      </c>
      <c r="AB18" s="850" t="s">
        <v>1937</v>
      </c>
      <c r="AC18" s="843" t="s">
        <v>1938</v>
      </c>
      <c r="AD18" s="843"/>
      <c r="AE18" s="863"/>
      <c r="AF18" s="840"/>
      <c r="AG18" s="840"/>
      <c r="AH18" s="840"/>
      <c r="AI18" s="840"/>
      <c r="AJ18" s="840"/>
      <c r="AK18" s="840"/>
      <c r="AL18" s="840"/>
    </row>
    <row r="19" spans="1:38" s="841" customFormat="1" ht="93">
      <c r="A19" s="852"/>
      <c r="B19" s="844"/>
      <c r="C19" s="844"/>
      <c r="D19" s="1384"/>
      <c r="E19" s="843" t="s">
        <v>1974</v>
      </c>
      <c r="F19" s="843" t="s">
        <v>1975</v>
      </c>
      <c r="G19" s="845">
        <v>2</v>
      </c>
      <c r="H19" s="843" t="s">
        <v>57</v>
      </c>
      <c r="I19" s="843" t="s">
        <v>1972</v>
      </c>
      <c r="J19" s="843" t="s">
        <v>36</v>
      </c>
      <c r="K19" s="843" t="s">
        <v>29</v>
      </c>
      <c r="L19" s="843" t="s">
        <v>42</v>
      </c>
      <c r="M19" s="843" t="s">
        <v>43</v>
      </c>
      <c r="N19" s="854">
        <f>SUM(O19:Z19)</f>
        <v>1</v>
      </c>
      <c r="O19" s="862"/>
      <c r="P19" s="862">
        <v>1</v>
      </c>
      <c r="Q19" s="862"/>
      <c r="R19" s="862"/>
      <c r="S19" s="862"/>
      <c r="T19" s="862"/>
      <c r="U19" s="862"/>
      <c r="V19" s="862"/>
      <c r="W19" s="862"/>
      <c r="X19" s="862"/>
      <c r="Y19" s="862"/>
      <c r="Z19" s="862"/>
      <c r="AA19" s="843" t="s">
        <v>1973</v>
      </c>
      <c r="AB19" s="850" t="s">
        <v>1937</v>
      </c>
      <c r="AC19" s="843" t="s">
        <v>1938</v>
      </c>
      <c r="AD19" s="843"/>
      <c r="AE19" s="863"/>
      <c r="AF19" s="840"/>
      <c r="AG19" s="840"/>
      <c r="AH19" s="840"/>
      <c r="AI19" s="840"/>
      <c r="AJ19" s="840"/>
      <c r="AK19" s="840"/>
      <c r="AL19" s="840"/>
    </row>
    <row r="20" spans="1:38" s="841" customFormat="1" ht="69.75">
      <c r="A20" s="852"/>
      <c r="B20" s="865"/>
      <c r="C20" s="865"/>
      <c r="D20" s="1382" t="s">
        <v>1976</v>
      </c>
      <c r="E20" s="852" t="s">
        <v>1977</v>
      </c>
      <c r="F20" s="852" t="s">
        <v>1978</v>
      </c>
      <c r="G20" s="845">
        <v>3</v>
      </c>
      <c r="H20" s="843"/>
      <c r="I20" s="852" t="s">
        <v>1979</v>
      </c>
      <c r="J20" s="843" t="s">
        <v>70</v>
      </c>
      <c r="K20" s="843" t="s">
        <v>29</v>
      </c>
      <c r="L20" s="843" t="s">
        <v>30</v>
      </c>
      <c r="M20" s="843" t="s">
        <v>43</v>
      </c>
      <c r="N20" s="846">
        <f>+SUM(O20:Z20)</f>
        <v>1</v>
      </c>
      <c r="O20" s="866"/>
      <c r="P20" s="867">
        <v>0.5</v>
      </c>
      <c r="Q20" s="867">
        <v>0.5</v>
      </c>
      <c r="R20" s="866"/>
      <c r="S20" s="866"/>
      <c r="T20" s="866"/>
      <c r="U20" s="866"/>
      <c r="V20" s="866"/>
      <c r="W20" s="866"/>
      <c r="X20" s="866"/>
      <c r="Y20" s="866"/>
      <c r="Z20" s="866"/>
      <c r="AA20" s="843" t="s">
        <v>1973</v>
      </c>
      <c r="AB20" s="850" t="s">
        <v>1937</v>
      </c>
      <c r="AC20" s="843" t="s">
        <v>1938</v>
      </c>
      <c r="AD20" s="843"/>
      <c r="AE20" s="852"/>
    </row>
    <row r="21" spans="1:38" s="841" customFormat="1" ht="69.75">
      <c r="A21" s="852"/>
      <c r="B21" s="865"/>
      <c r="C21" s="865"/>
      <c r="D21" s="1383"/>
      <c r="E21" s="852" t="s">
        <v>1980</v>
      </c>
      <c r="F21" s="852" t="s">
        <v>1981</v>
      </c>
      <c r="G21" s="845">
        <v>3</v>
      </c>
      <c r="H21" s="843"/>
      <c r="I21" s="852" t="s">
        <v>1982</v>
      </c>
      <c r="J21" s="843" t="s">
        <v>70</v>
      </c>
      <c r="K21" s="843" t="s">
        <v>29</v>
      </c>
      <c r="L21" s="843" t="s">
        <v>30</v>
      </c>
      <c r="M21" s="843" t="s">
        <v>43</v>
      </c>
      <c r="N21" s="846">
        <f>+SUM(O21:Z21)</f>
        <v>1</v>
      </c>
      <c r="O21" s="866"/>
      <c r="P21" s="866"/>
      <c r="Q21" s="867">
        <v>0.25</v>
      </c>
      <c r="R21" s="867">
        <v>0.25</v>
      </c>
      <c r="S21" s="867">
        <v>0.25</v>
      </c>
      <c r="T21" s="867">
        <v>0.25</v>
      </c>
      <c r="U21" s="866"/>
      <c r="V21" s="866"/>
      <c r="W21" s="866"/>
      <c r="X21" s="866"/>
      <c r="Y21" s="866"/>
      <c r="Z21" s="866"/>
      <c r="AA21" s="843" t="s">
        <v>1973</v>
      </c>
      <c r="AB21" s="850" t="s">
        <v>1937</v>
      </c>
      <c r="AC21" s="843" t="s">
        <v>1938</v>
      </c>
      <c r="AD21" s="843"/>
      <c r="AE21" s="852"/>
    </row>
    <row r="22" spans="1:38" s="841" customFormat="1" ht="69.75">
      <c r="A22" s="852"/>
      <c r="B22" s="865"/>
      <c r="C22" s="865"/>
      <c r="D22" s="1384"/>
      <c r="E22" s="852" t="s">
        <v>1983</v>
      </c>
      <c r="F22" s="852" t="s">
        <v>1984</v>
      </c>
      <c r="G22" s="845">
        <v>1</v>
      </c>
      <c r="H22" s="843"/>
      <c r="I22" s="852" t="s">
        <v>1985</v>
      </c>
      <c r="J22" s="843" t="s">
        <v>70</v>
      </c>
      <c r="K22" s="843" t="s">
        <v>29</v>
      </c>
      <c r="L22" s="843" t="s">
        <v>30</v>
      </c>
      <c r="M22" s="843" t="s">
        <v>37</v>
      </c>
      <c r="N22" s="846">
        <f>+SUM(O22:Z22)</f>
        <v>1</v>
      </c>
      <c r="O22" s="866"/>
      <c r="P22" s="866"/>
      <c r="Q22" s="866"/>
      <c r="R22" s="867">
        <v>0.25</v>
      </c>
      <c r="S22" s="867">
        <v>0.25</v>
      </c>
      <c r="T22" s="867">
        <v>0.25</v>
      </c>
      <c r="U22" s="867">
        <v>0.25</v>
      </c>
      <c r="V22" s="866"/>
      <c r="W22" s="866"/>
      <c r="X22" s="866"/>
      <c r="Y22" s="866"/>
      <c r="Z22" s="866"/>
      <c r="AA22" s="843" t="s">
        <v>1973</v>
      </c>
      <c r="AB22" s="850" t="s">
        <v>1937</v>
      </c>
      <c r="AC22" s="843" t="s">
        <v>1938</v>
      </c>
      <c r="AD22" s="843"/>
      <c r="AE22" s="868">
        <v>500000</v>
      </c>
      <c r="AF22" s="841" t="s">
        <v>1986</v>
      </c>
    </row>
    <row r="23" spans="1:38" s="841" customFormat="1" ht="116.25">
      <c r="A23" s="852"/>
      <c r="B23" s="865"/>
      <c r="C23" s="865"/>
      <c r="D23" s="1382" t="s">
        <v>1987</v>
      </c>
      <c r="E23" s="852" t="s">
        <v>1988</v>
      </c>
      <c r="F23" s="852" t="s">
        <v>1989</v>
      </c>
      <c r="G23" s="845">
        <v>2</v>
      </c>
      <c r="H23" s="843" t="s">
        <v>48</v>
      </c>
      <c r="I23" s="852" t="s">
        <v>1990</v>
      </c>
      <c r="J23" s="843" t="s">
        <v>70</v>
      </c>
      <c r="K23" s="843" t="s">
        <v>29</v>
      </c>
      <c r="L23" s="843" t="s">
        <v>30</v>
      </c>
      <c r="M23" s="843" t="s">
        <v>43</v>
      </c>
      <c r="N23" s="846">
        <f>+SUM(O23:Z23)</f>
        <v>1</v>
      </c>
      <c r="O23" s="866"/>
      <c r="P23" s="866"/>
      <c r="Q23" s="866"/>
      <c r="R23" s="866"/>
      <c r="S23" s="866"/>
      <c r="T23" s="866"/>
      <c r="U23" s="867">
        <v>0.5</v>
      </c>
      <c r="V23" s="867">
        <v>0.5</v>
      </c>
      <c r="W23" s="866"/>
      <c r="X23" s="866"/>
      <c r="Y23" s="866"/>
      <c r="Z23" s="866"/>
      <c r="AA23" s="852" t="s">
        <v>1991</v>
      </c>
      <c r="AB23" s="850" t="s">
        <v>1937</v>
      </c>
      <c r="AC23" s="843" t="s">
        <v>1938</v>
      </c>
      <c r="AD23" s="843"/>
      <c r="AE23" s="852"/>
    </row>
    <row r="24" spans="1:38" s="841" customFormat="1" ht="96" customHeight="1">
      <c r="A24" s="852"/>
      <c r="B24" s="865"/>
      <c r="C24" s="865"/>
      <c r="D24" s="1384"/>
      <c r="E24" s="852" t="s">
        <v>1992</v>
      </c>
      <c r="F24" s="852" t="s">
        <v>1993</v>
      </c>
      <c r="G24" s="845">
        <v>2</v>
      </c>
      <c r="H24" s="843" t="s">
        <v>48</v>
      </c>
      <c r="I24" s="852" t="s">
        <v>1994</v>
      </c>
      <c r="J24" s="843" t="s">
        <v>36</v>
      </c>
      <c r="K24" s="843" t="s">
        <v>29</v>
      </c>
      <c r="L24" s="843" t="s">
        <v>30</v>
      </c>
      <c r="M24" s="843" t="s">
        <v>43</v>
      </c>
      <c r="N24" s="869"/>
      <c r="O24" s="866"/>
      <c r="P24" s="866"/>
      <c r="Q24" s="866"/>
      <c r="R24" s="866"/>
      <c r="S24" s="866"/>
      <c r="T24" s="866"/>
      <c r="U24" s="866"/>
      <c r="V24" s="866"/>
      <c r="W24" s="866">
        <v>1</v>
      </c>
      <c r="X24" s="866"/>
      <c r="Y24" s="866"/>
      <c r="Z24" s="866"/>
      <c r="AA24" s="852" t="s">
        <v>1995</v>
      </c>
      <c r="AB24" s="850" t="s">
        <v>1937</v>
      </c>
      <c r="AC24" s="843" t="s">
        <v>1938</v>
      </c>
      <c r="AD24" s="843"/>
      <c r="AE24" s="852"/>
    </row>
    <row r="25" spans="1:38" s="841" customFormat="1" ht="93" customHeight="1">
      <c r="A25" s="852"/>
      <c r="B25" s="865"/>
      <c r="C25" s="865"/>
      <c r="D25" s="1385" t="s">
        <v>1996</v>
      </c>
      <c r="E25" s="852" t="s">
        <v>1997</v>
      </c>
      <c r="F25" s="852" t="s">
        <v>1998</v>
      </c>
      <c r="G25" s="845">
        <v>2</v>
      </c>
      <c r="H25" s="843" t="s">
        <v>75</v>
      </c>
      <c r="I25" s="852" t="s">
        <v>1999</v>
      </c>
      <c r="J25" s="843" t="s">
        <v>70</v>
      </c>
      <c r="K25" s="843" t="s">
        <v>29</v>
      </c>
      <c r="L25" s="843" t="s">
        <v>30</v>
      </c>
      <c r="M25" s="843" t="s">
        <v>43</v>
      </c>
      <c r="N25" s="846">
        <f>+SUM(O25:Z25)</f>
        <v>1</v>
      </c>
      <c r="O25" s="867">
        <v>0.25</v>
      </c>
      <c r="P25" s="867">
        <v>0.5</v>
      </c>
      <c r="Q25" s="867">
        <v>0.25</v>
      </c>
      <c r="R25" s="866"/>
      <c r="S25" s="866"/>
      <c r="T25" s="866"/>
      <c r="U25" s="866"/>
      <c r="V25" s="866"/>
      <c r="W25" s="866"/>
      <c r="X25" s="866"/>
      <c r="Y25" s="866"/>
      <c r="Z25" s="866"/>
      <c r="AA25" s="852" t="s">
        <v>1995</v>
      </c>
      <c r="AB25" s="850" t="s">
        <v>1937</v>
      </c>
      <c r="AC25" s="843" t="s">
        <v>1938</v>
      </c>
      <c r="AD25" s="843"/>
      <c r="AE25" s="852"/>
    </row>
    <row r="26" spans="1:38" s="841" customFormat="1" ht="43.5" customHeight="1">
      <c r="A26" s="852"/>
      <c r="B26" s="865"/>
      <c r="C26" s="865"/>
      <c r="D26" s="1386"/>
      <c r="E26" s="852" t="s">
        <v>2000</v>
      </c>
      <c r="F26" s="852" t="s">
        <v>2001</v>
      </c>
      <c r="G26" s="845">
        <v>2</v>
      </c>
      <c r="H26" s="843" t="s">
        <v>75</v>
      </c>
      <c r="I26" s="852" t="s">
        <v>2002</v>
      </c>
      <c r="J26" s="843" t="s">
        <v>70</v>
      </c>
      <c r="K26" s="843" t="s">
        <v>29</v>
      </c>
      <c r="L26" s="843" t="s">
        <v>30</v>
      </c>
      <c r="M26" s="843" t="s">
        <v>43</v>
      </c>
      <c r="N26" s="846">
        <f>+AVERAGE(R26:Z26)</f>
        <v>1</v>
      </c>
      <c r="O26" s="866"/>
      <c r="P26" s="866"/>
      <c r="Q26" s="867"/>
      <c r="R26" s="867">
        <v>1</v>
      </c>
      <c r="S26" s="867">
        <v>1</v>
      </c>
      <c r="T26" s="867">
        <v>1</v>
      </c>
      <c r="U26" s="867">
        <v>1</v>
      </c>
      <c r="V26" s="867">
        <v>1</v>
      </c>
      <c r="W26" s="867">
        <v>1</v>
      </c>
      <c r="X26" s="867">
        <v>1</v>
      </c>
      <c r="Y26" s="867">
        <v>1</v>
      </c>
      <c r="Z26" s="867">
        <v>1</v>
      </c>
      <c r="AA26" s="852" t="s">
        <v>1995</v>
      </c>
      <c r="AB26" s="850" t="s">
        <v>1937</v>
      </c>
      <c r="AC26" s="843" t="s">
        <v>1938</v>
      </c>
      <c r="AD26" s="843"/>
      <c r="AE26" s="852"/>
    </row>
    <row r="27" spans="1:38" s="841" customFormat="1" ht="51.75" customHeight="1">
      <c r="A27" s="852"/>
      <c r="B27" s="865"/>
      <c r="C27" s="865"/>
      <c r="D27" s="1385" t="s">
        <v>2003</v>
      </c>
      <c r="E27" s="841" t="s">
        <v>2004</v>
      </c>
      <c r="F27" s="852" t="s">
        <v>2005</v>
      </c>
      <c r="G27" s="845">
        <v>2</v>
      </c>
      <c r="H27" s="843" t="s">
        <v>75</v>
      </c>
      <c r="I27" s="852" t="s">
        <v>2006</v>
      </c>
      <c r="J27" s="843" t="s">
        <v>36</v>
      </c>
      <c r="K27" s="843" t="s">
        <v>29</v>
      </c>
      <c r="L27" s="843" t="s">
        <v>30</v>
      </c>
      <c r="M27" s="843" t="s">
        <v>43</v>
      </c>
      <c r="N27" s="869">
        <f>SUM(O27:Z27)</f>
        <v>1</v>
      </c>
      <c r="O27" s="866">
        <v>0.5</v>
      </c>
      <c r="P27" s="866">
        <v>0.5</v>
      </c>
      <c r="Q27" s="866"/>
      <c r="R27" s="866"/>
      <c r="S27" s="866"/>
      <c r="T27" s="866"/>
      <c r="U27" s="866"/>
      <c r="V27" s="866"/>
      <c r="W27" s="866"/>
      <c r="X27" s="866"/>
      <c r="Y27" s="866"/>
      <c r="Z27" s="866"/>
      <c r="AA27" s="852" t="s">
        <v>1995</v>
      </c>
      <c r="AB27" s="850" t="s">
        <v>1937</v>
      </c>
      <c r="AC27" s="843" t="s">
        <v>1938</v>
      </c>
      <c r="AD27" s="843"/>
      <c r="AE27" s="852"/>
    </row>
    <row r="28" spans="1:38" s="841" customFormat="1" ht="51.75" customHeight="1">
      <c r="A28" s="852"/>
      <c r="B28" s="865"/>
      <c r="C28" s="865"/>
      <c r="D28" s="1387"/>
      <c r="E28" s="870" t="s">
        <v>2007</v>
      </c>
      <c r="F28" s="852" t="s">
        <v>2008</v>
      </c>
      <c r="G28" s="845">
        <v>1</v>
      </c>
      <c r="H28" s="843" t="s">
        <v>75</v>
      </c>
      <c r="I28" s="852" t="s">
        <v>2006</v>
      </c>
      <c r="J28" s="843" t="s">
        <v>36</v>
      </c>
      <c r="K28" s="843" t="s">
        <v>29</v>
      </c>
      <c r="L28" s="843" t="s">
        <v>42</v>
      </c>
      <c r="M28" s="843" t="s">
        <v>43</v>
      </c>
      <c r="N28" s="869">
        <f>SUM(O28:Z28)</f>
        <v>8</v>
      </c>
      <c r="O28" s="866"/>
      <c r="P28" s="866">
        <v>1</v>
      </c>
      <c r="Q28" s="866">
        <v>1</v>
      </c>
      <c r="R28" s="866"/>
      <c r="S28" s="866">
        <v>1</v>
      </c>
      <c r="T28" s="866">
        <v>1</v>
      </c>
      <c r="U28" s="866"/>
      <c r="V28" s="866">
        <v>1</v>
      </c>
      <c r="W28" s="866">
        <v>1</v>
      </c>
      <c r="X28" s="866"/>
      <c r="Y28" s="866">
        <v>1</v>
      </c>
      <c r="Z28" s="866">
        <v>1</v>
      </c>
      <c r="AA28" s="852" t="s">
        <v>1995</v>
      </c>
      <c r="AB28" s="850" t="s">
        <v>1937</v>
      </c>
      <c r="AC28" s="843" t="s">
        <v>1938</v>
      </c>
      <c r="AD28" s="843"/>
      <c r="AE28" s="852"/>
    </row>
    <row r="29" spans="1:38" s="841" customFormat="1" ht="51.75" customHeight="1">
      <c r="A29" s="852"/>
      <c r="B29" s="865"/>
      <c r="C29" s="865"/>
      <c r="D29" s="1386"/>
      <c r="E29" s="864" t="s">
        <v>2009</v>
      </c>
      <c r="F29" s="852" t="s">
        <v>2010</v>
      </c>
      <c r="G29" s="845">
        <v>2</v>
      </c>
      <c r="H29" s="843" t="s">
        <v>75</v>
      </c>
      <c r="I29" s="852" t="s">
        <v>2006</v>
      </c>
      <c r="J29" s="843" t="s">
        <v>36</v>
      </c>
      <c r="K29" s="843" t="s">
        <v>29</v>
      </c>
      <c r="L29" s="843" t="s">
        <v>42</v>
      </c>
      <c r="M29" s="843" t="s">
        <v>43</v>
      </c>
      <c r="N29" s="869">
        <f>SUM(O29:Z29)</f>
        <v>4</v>
      </c>
      <c r="O29" s="866">
        <v>1</v>
      </c>
      <c r="P29" s="866"/>
      <c r="Q29" s="866"/>
      <c r="R29" s="866">
        <v>1</v>
      </c>
      <c r="S29" s="866"/>
      <c r="T29" s="866"/>
      <c r="U29" s="866">
        <v>1</v>
      </c>
      <c r="V29" s="866"/>
      <c r="W29" s="866"/>
      <c r="X29" s="866">
        <v>1</v>
      </c>
      <c r="Y29" s="866"/>
      <c r="Z29" s="866"/>
      <c r="AA29" s="852" t="s">
        <v>1995</v>
      </c>
      <c r="AB29" s="850" t="s">
        <v>1937</v>
      </c>
      <c r="AC29" s="843" t="s">
        <v>1938</v>
      </c>
      <c r="AD29" s="843"/>
      <c r="AE29" s="852"/>
    </row>
    <row r="30" spans="1:38" s="841" customFormat="1" ht="69.75">
      <c r="A30" s="852"/>
      <c r="B30" s="865"/>
      <c r="C30" s="865"/>
      <c r="D30" s="852" t="s">
        <v>2011</v>
      </c>
      <c r="E30" s="852"/>
      <c r="F30" s="852" t="s">
        <v>2012</v>
      </c>
      <c r="G30" s="845">
        <v>2</v>
      </c>
      <c r="H30" s="843" t="s">
        <v>75</v>
      </c>
      <c r="I30" s="852" t="s">
        <v>2006</v>
      </c>
      <c r="J30" s="843" t="s">
        <v>70</v>
      </c>
      <c r="K30" s="843" t="s">
        <v>29</v>
      </c>
      <c r="L30" s="843" t="s">
        <v>30</v>
      </c>
      <c r="M30" s="843" t="s">
        <v>43</v>
      </c>
      <c r="N30" s="846">
        <f>+AVERAGE(O30:Z30)</f>
        <v>1</v>
      </c>
      <c r="O30" s="867">
        <v>1</v>
      </c>
      <c r="P30" s="867">
        <v>1</v>
      </c>
      <c r="Q30" s="867">
        <v>1</v>
      </c>
      <c r="R30" s="867">
        <v>1</v>
      </c>
      <c r="S30" s="867">
        <v>1</v>
      </c>
      <c r="T30" s="867">
        <v>1</v>
      </c>
      <c r="U30" s="867">
        <v>1</v>
      </c>
      <c r="V30" s="867">
        <v>1</v>
      </c>
      <c r="W30" s="867">
        <v>1</v>
      </c>
      <c r="X30" s="867">
        <v>1</v>
      </c>
      <c r="Y30" s="867">
        <v>1</v>
      </c>
      <c r="Z30" s="867">
        <v>1</v>
      </c>
      <c r="AA30" s="852" t="s">
        <v>1995</v>
      </c>
      <c r="AB30" s="850" t="s">
        <v>1937</v>
      </c>
      <c r="AC30" s="843" t="s">
        <v>1938</v>
      </c>
      <c r="AD30" s="843"/>
      <c r="AE30" s="852"/>
    </row>
    <row r="31" spans="1:38" ht="122.25" customHeight="1">
      <c r="A31" s="871"/>
      <c r="B31" s="872" t="s">
        <v>2013</v>
      </c>
      <c r="C31" s="873" t="s">
        <v>1224</v>
      </c>
      <c r="D31" s="870" t="s">
        <v>2014</v>
      </c>
      <c r="E31" s="873" t="s">
        <v>1224</v>
      </c>
      <c r="F31" s="870" t="s">
        <v>2015</v>
      </c>
      <c r="G31" s="874">
        <v>1</v>
      </c>
      <c r="H31" s="875" t="s">
        <v>75</v>
      </c>
      <c r="I31" s="876" t="s">
        <v>1557</v>
      </c>
      <c r="J31" s="877" t="s">
        <v>70</v>
      </c>
      <c r="K31" s="877" t="s">
        <v>29</v>
      </c>
      <c r="L31" s="877" t="s">
        <v>30</v>
      </c>
      <c r="M31" s="877" t="s">
        <v>43</v>
      </c>
      <c r="N31" s="878">
        <v>1</v>
      </c>
      <c r="O31" s="879">
        <v>1</v>
      </c>
      <c r="P31" s="880"/>
      <c r="Q31" s="880"/>
      <c r="R31" s="880"/>
      <c r="S31" s="880"/>
      <c r="T31" s="880"/>
      <c r="U31" s="880"/>
      <c r="V31" s="880"/>
      <c r="W31" s="880"/>
      <c r="X31" s="880"/>
      <c r="Y31" s="880"/>
      <c r="Z31" s="880"/>
      <c r="AA31" s="877" t="s">
        <v>222</v>
      </c>
      <c r="AB31" s="875" t="s">
        <v>2016</v>
      </c>
      <c r="AC31" s="877" t="s">
        <v>2017</v>
      </c>
      <c r="AD31" s="881" t="s">
        <v>2018</v>
      </c>
      <c r="AE31" s="881" t="s">
        <v>2018</v>
      </c>
      <c r="AF31" s="833"/>
      <c r="AG31" s="833"/>
      <c r="AH31" s="833"/>
      <c r="AI31" s="833"/>
      <c r="AJ31" s="833"/>
      <c r="AK31" s="833"/>
      <c r="AL31" s="833"/>
    </row>
    <row r="32" spans="1:38" ht="116.25">
      <c r="A32" s="871"/>
      <c r="B32" s="872" t="s">
        <v>2013</v>
      </c>
      <c r="C32" s="873" t="s">
        <v>1224</v>
      </c>
      <c r="D32" s="882" t="s">
        <v>2019</v>
      </c>
      <c r="E32" s="873" t="s">
        <v>1224</v>
      </c>
      <c r="F32" s="882" t="s">
        <v>2020</v>
      </c>
      <c r="G32" s="874">
        <v>3</v>
      </c>
      <c r="H32" s="875" t="s">
        <v>75</v>
      </c>
      <c r="I32" s="876" t="s">
        <v>265</v>
      </c>
      <c r="J32" s="877" t="s">
        <v>36</v>
      </c>
      <c r="K32" s="877" t="s">
        <v>29</v>
      </c>
      <c r="L32" s="877" t="s">
        <v>42</v>
      </c>
      <c r="M32" s="877" t="s">
        <v>43</v>
      </c>
      <c r="N32" s="878">
        <v>15</v>
      </c>
      <c r="O32" s="883">
        <v>15</v>
      </c>
      <c r="P32" s="883">
        <v>15</v>
      </c>
      <c r="Q32" s="883">
        <v>15</v>
      </c>
      <c r="R32" s="883">
        <v>15</v>
      </c>
      <c r="S32" s="883">
        <v>15</v>
      </c>
      <c r="T32" s="883">
        <v>15</v>
      </c>
      <c r="U32" s="883">
        <v>15</v>
      </c>
      <c r="V32" s="883">
        <v>15</v>
      </c>
      <c r="W32" s="883">
        <v>15</v>
      </c>
      <c r="X32" s="883">
        <v>15</v>
      </c>
      <c r="Y32" s="883">
        <v>15</v>
      </c>
      <c r="Z32" s="883">
        <v>15</v>
      </c>
      <c r="AA32" s="877" t="s">
        <v>1328</v>
      </c>
      <c r="AB32" s="875" t="s">
        <v>2016</v>
      </c>
      <c r="AC32" s="877" t="s">
        <v>2017</v>
      </c>
      <c r="AD32" s="881" t="s">
        <v>2018</v>
      </c>
      <c r="AE32" s="881" t="s">
        <v>2018</v>
      </c>
      <c r="AF32" s="833"/>
      <c r="AG32" s="833"/>
      <c r="AH32" s="833"/>
      <c r="AI32" s="833"/>
      <c r="AJ32" s="833"/>
      <c r="AK32" s="833"/>
      <c r="AL32" s="833"/>
    </row>
    <row r="33" spans="1:38" ht="116.25">
      <c r="A33" s="871"/>
      <c r="B33" s="872" t="s">
        <v>2021</v>
      </c>
      <c r="C33" s="873" t="s">
        <v>1224</v>
      </c>
      <c r="D33" s="870" t="s">
        <v>2022</v>
      </c>
      <c r="E33" s="873" t="s">
        <v>1224</v>
      </c>
      <c r="F33" s="852" t="s">
        <v>2020</v>
      </c>
      <c r="G33" s="874">
        <v>1</v>
      </c>
      <c r="H33" s="875" t="s">
        <v>75</v>
      </c>
      <c r="I33" s="876" t="s">
        <v>1557</v>
      </c>
      <c r="J33" s="877" t="s">
        <v>70</v>
      </c>
      <c r="K33" s="877" t="s">
        <v>29</v>
      </c>
      <c r="L33" s="877" t="s">
        <v>42</v>
      </c>
      <c r="M33" s="877" t="s">
        <v>43</v>
      </c>
      <c r="N33" s="878">
        <v>15</v>
      </c>
      <c r="O33" s="884"/>
      <c r="P33" s="884"/>
      <c r="Q33" s="884"/>
      <c r="R33" s="884">
        <v>15</v>
      </c>
      <c r="S33" s="884">
        <v>15</v>
      </c>
      <c r="T33" s="884">
        <v>15</v>
      </c>
      <c r="U33" s="884">
        <v>15</v>
      </c>
      <c r="V33" s="884">
        <v>15</v>
      </c>
      <c r="W33" s="884">
        <v>15</v>
      </c>
      <c r="X33" s="884">
        <v>15</v>
      </c>
      <c r="Y33" s="884">
        <v>15</v>
      </c>
      <c r="Z33" s="884">
        <v>15</v>
      </c>
      <c r="AA33" s="877" t="s">
        <v>1328</v>
      </c>
      <c r="AB33" s="875" t="s">
        <v>2016</v>
      </c>
      <c r="AC33" s="877" t="s">
        <v>2017</v>
      </c>
      <c r="AD33" s="881" t="s">
        <v>2018</v>
      </c>
      <c r="AE33" s="881" t="s">
        <v>2018</v>
      </c>
      <c r="AF33" s="833"/>
      <c r="AG33" s="833"/>
      <c r="AH33" s="833"/>
      <c r="AI33" s="833"/>
      <c r="AJ33" s="833"/>
      <c r="AK33" s="833"/>
      <c r="AL33" s="833"/>
    </row>
    <row r="34" spans="1:38" ht="63.75" customHeight="1">
      <c r="A34" s="871"/>
      <c r="B34" s="872" t="s">
        <v>2013</v>
      </c>
      <c r="C34" s="873" t="s">
        <v>1224</v>
      </c>
      <c r="D34" s="870" t="s">
        <v>2023</v>
      </c>
      <c r="E34" s="873" t="s">
        <v>1224</v>
      </c>
      <c r="F34" s="852" t="s">
        <v>2024</v>
      </c>
      <c r="G34" s="874">
        <v>1</v>
      </c>
      <c r="H34" s="875" t="s">
        <v>75</v>
      </c>
      <c r="I34" s="876" t="s">
        <v>265</v>
      </c>
      <c r="J34" s="877" t="s">
        <v>36</v>
      </c>
      <c r="K34" s="877" t="s">
        <v>29</v>
      </c>
      <c r="L34" s="877" t="s">
        <v>42</v>
      </c>
      <c r="M34" s="877" t="s">
        <v>43</v>
      </c>
      <c r="N34" s="878">
        <v>12</v>
      </c>
      <c r="O34" s="884">
        <v>1</v>
      </c>
      <c r="P34" s="884">
        <v>1</v>
      </c>
      <c r="Q34" s="884">
        <v>1</v>
      </c>
      <c r="R34" s="884">
        <v>1</v>
      </c>
      <c r="S34" s="884">
        <v>1</v>
      </c>
      <c r="T34" s="884">
        <v>1</v>
      </c>
      <c r="U34" s="884">
        <v>1</v>
      </c>
      <c r="V34" s="884">
        <v>1</v>
      </c>
      <c r="W34" s="884">
        <v>1</v>
      </c>
      <c r="X34" s="884">
        <v>1</v>
      </c>
      <c r="Y34" s="884">
        <v>1</v>
      </c>
      <c r="Z34" s="884">
        <v>1</v>
      </c>
      <c r="AA34" s="877" t="s">
        <v>221</v>
      </c>
      <c r="AB34" s="875" t="s">
        <v>2016</v>
      </c>
      <c r="AC34" s="877" t="s">
        <v>2017</v>
      </c>
      <c r="AD34" s="881" t="s">
        <v>2018</v>
      </c>
      <c r="AE34" s="881" t="s">
        <v>2018</v>
      </c>
      <c r="AF34" s="833"/>
      <c r="AG34" s="833"/>
      <c r="AH34" s="833"/>
      <c r="AI34" s="833"/>
      <c r="AJ34" s="833"/>
      <c r="AK34" s="833"/>
      <c r="AL34" s="833"/>
    </row>
    <row r="35" spans="1:38" ht="46.5">
      <c r="A35" s="871"/>
      <c r="B35" s="872" t="s">
        <v>2013</v>
      </c>
      <c r="C35" s="873" t="s">
        <v>1224</v>
      </c>
      <c r="D35" s="870" t="s">
        <v>2025</v>
      </c>
      <c r="E35" s="873" t="s">
        <v>1224</v>
      </c>
      <c r="F35" s="870" t="s">
        <v>2026</v>
      </c>
      <c r="G35" s="874">
        <v>2</v>
      </c>
      <c r="H35" s="875" t="s">
        <v>75</v>
      </c>
      <c r="I35" s="876" t="s">
        <v>265</v>
      </c>
      <c r="J35" s="877" t="s">
        <v>36</v>
      </c>
      <c r="K35" s="877" t="s">
        <v>29</v>
      </c>
      <c r="L35" s="877" t="s">
        <v>42</v>
      </c>
      <c r="M35" s="877" t="s">
        <v>43</v>
      </c>
      <c r="N35" s="878">
        <v>3</v>
      </c>
      <c r="O35" s="883"/>
      <c r="P35" s="883">
        <v>1</v>
      </c>
      <c r="Q35" s="883"/>
      <c r="R35" s="883">
        <v>1</v>
      </c>
      <c r="S35" s="883"/>
      <c r="T35" s="883">
        <v>1</v>
      </c>
      <c r="U35" s="883"/>
      <c r="V35" s="883">
        <v>1</v>
      </c>
      <c r="W35" s="883"/>
      <c r="X35" s="883">
        <v>1</v>
      </c>
      <c r="Y35" s="883"/>
      <c r="Z35" s="883"/>
      <c r="AA35" s="877" t="s">
        <v>1328</v>
      </c>
      <c r="AB35" s="875" t="s">
        <v>2016</v>
      </c>
      <c r="AC35" s="877" t="s">
        <v>2017</v>
      </c>
      <c r="AD35" s="881" t="s">
        <v>2018</v>
      </c>
      <c r="AE35" s="881" t="s">
        <v>2018</v>
      </c>
    </row>
    <row r="36" spans="1:38" ht="80.25" customHeight="1">
      <c r="A36" s="871"/>
      <c r="B36" s="872" t="s">
        <v>2013</v>
      </c>
      <c r="C36" s="873" t="s">
        <v>1224</v>
      </c>
      <c r="D36" s="870" t="s">
        <v>2027</v>
      </c>
      <c r="E36" s="873" t="s">
        <v>1224</v>
      </c>
      <c r="F36" s="870" t="s">
        <v>2028</v>
      </c>
      <c r="G36" s="874">
        <v>2</v>
      </c>
      <c r="H36" s="875" t="s">
        <v>75</v>
      </c>
      <c r="I36" s="876" t="s">
        <v>2029</v>
      </c>
      <c r="J36" s="877" t="s">
        <v>36</v>
      </c>
      <c r="K36" s="877" t="s">
        <v>29</v>
      </c>
      <c r="L36" s="877" t="s">
        <v>30</v>
      </c>
      <c r="M36" s="877" t="s">
        <v>43</v>
      </c>
      <c r="N36" s="878">
        <v>1</v>
      </c>
      <c r="O36" s="883">
        <v>1</v>
      </c>
      <c r="P36" s="883"/>
      <c r="Q36" s="883"/>
      <c r="R36" s="883"/>
      <c r="S36" s="883"/>
      <c r="T36" s="883"/>
      <c r="U36" s="883">
        <v>1</v>
      </c>
      <c r="V36" s="883"/>
      <c r="W36" s="883"/>
      <c r="X36" s="883"/>
      <c r="Y36" s="883"/>
      <c r="Z36" s="883"/>
      <c r="AA36" s="877" t="s">
        <v>222</v>
      </c>
      <c r="AB36" s="875" t="s">
        <v>2016</v>
      </c>
      <c r="AC36" s="877" t="s">
        <v>2017</v>
      </c>
      <c r="AD36" s="881" t="s">
        <v>2018</v>
      </c>
      <c r="AE36" s="881" t="s">
        <v>2018</v>
      </c>
      <c r="AF36" s="833"/>
      <c r="AG36" s="833"/>
      <c r="AH36" s="833"/>
      <c r="AI36" s="833"/>
      <c r="AJ36" s="833"/>
      <c r="AK36" s="833"/>
      <c r="AL36" s="833"/>
    </row>
    <row r="37" spans="1:38" ht="181.5" customHeight="1">
      <c r="A37" s="871"/>
      <c r="B37" s="872" t="s">
        <v>2013</v>
      </c>
      <c r="C37" s="873" t="s">
        <v>1224</v>
      </c>
      <c r="D37" s="870" t="s">
        <v>2030</v>
      </c>
      <c r="E37" s="873" t="s">
        <v>1224</v>
      </c>
      <c r="F37" s="870" t="s">
        <v>2031</v>
      </c>
      <c r="G37" s="874">
        <v>1</v>
      </c>
      <c r="H37" s="875" t="s">
        <v>75</v>
      </c>
      <c r="I37" s="876" t="s">
        <v>290</v>
      </c>
      <c r="J37" s="877" t="s">
        <v>36</v>
      </c>
      <c r="K37" s="877" t="s">
        <v>29</v>
      </c>
      <c r="L37" s="877" t="s">
        <v>42</v>
      </c>
      <c r="M37" s="877" t="s">
        <v>43</v>
      </c>
      <c r="N37" s="878">
        <v>11</v>
      </c>
      <c r="O37" s="884">
        <v>1</v>
      </c>
      <c r="P37" s="884">
        <v>1</v>
      </c>
      <c r="Q37" s="884">
        <v>1</v>
      </c>
      <c r="R37" s="884">
        <v>1</v>
      </c>
      <c r="S37" s="884">
        <v>1</v>
      </c>
      <c r="T37" s="884">
        <v>1</v>
      </c>
      <c r="U37" s="884">
        <v>1</v>
      </c>
      <c r="V37" s="884">
        <v>1</v>
      </c>
      <c r="W37" s="884">
        <v>1</v>
      </c>
      <c r="X37" s="884">
        <v>1</v>
      </c>
      <c r="Y37" s="884">
        <v>1</v>
      </c>
      <c r="Z37" s="884"/>
      <c r="AA37" s="877" t="s">
        <v>2032</v>
      </c>
      <c r="AB37" s="875" t="s">
        <v>2016</v>
      </c>
      <c r="AC37" s="877" t="s">
        <v>2017</v>
      </c>
      <c r="AD37" s="881" t="s">
        <v>2018</v>
      </c>
      <c r="AE37" s="881" t="s">
        <v>2018</v>
      </c>
      <c r="AF37" s="833"/>
      <c r="AG37" s="833"/>
      <c r="AH37" s="833"/>
      <c r="AI37" s="833"/>
      <c r="AJ37" s="833"/>
      <c r="AK37" s="833"/>
      <c r="AL37" s="833"/>
    </row>
    <row r="38" spans="1:38" ht="144.75" customHeight="1">
      <c r="A38" s="871"/>
      <c r="B38" s="872" t="s">
        <v>2013</v>
      </c>
      <c r="C38" s="873" t="s">
        <v>1224</v>
      </c>
      <c r="D38" s="870" t="s">
        <v>2033</v>
      </c>
      <c r="E38" s="873" t="s">
        <v>1224</v>
      </c>
      <c r="F38" s="870" t="s">
        <v>2034</v>
      </c>
      <c r="G38" s="874">
        <v>2</v>
      </c>
      <c r="H38" s="875" t="s">
        <v>75</v>
      </c>
      <c r="I38" s="876" t="s">
        <v>755</v>
      </c>
      <c r="J38" s="877" t="s">
        <v>36</v>
      </c>
      <c r="K38" s="877" t="s">
        <v>29</v>
      </c>
      <c r="L38" s="877" t="s">
        <v>30</v>
      </c>
      <c r="M38" s="877" t="s">
        <v>43</v>
      </c>
      <c r="N38" s="878">
        <v>2</v>
      </c>
      <c r="O38" s="884"/>
      <c r="P38" s="884">
        <v>1</v>
      </c>
      <c r="Q38" s="884"/>
      <c r="R38" s="884"/>
      <c r="S38" s="884"/>
      <c r="T38" s="884"/>
      <c r="U38" s="884">
        <v>1</v>
      </c>
      <c r="V38" s="884"/>
      <c r="W38" s="884"/>
      <c r="X38" s="884"/>
      <c r="Y38" s="884"/>
      <c r="Z38" s="884"/>
      <c r="AA38" s="877" t="s">
        <v>262</v>
      </c>
      <c r="AB38" s="875" t="s">
        <v>2016</v>
      </c>
      <c r="AC38" s="877" t="s">
        <v>2017</v>
      </c>
      <c r="AD38" s="881" t="s">
        <v>2018</v>
      </c>
      <c r="AE38" s="881" t="s">
        <v>2018</v>
      </c>
      <c r="AF38" s="833"/>
      <c r="AG38" s="833"/>
      <c r="AH38" s="833"/>
      <c r="AI38" s="833"/>
      <c r="AJ38" s="833"/>
      <c r="AK38" s="833"/>
      <c r="AL38" s="833"/>
    </row>
    <row r="39" spans="1:38" ht="77.25" customHeight="1">
      <c r="A39" s="871"/>
      <c r="B39" s="872" t="s">
        <v>2035</v>
      </c>
      <c r="C39" s="885" t="s">
        <v>2036</v>
      </c>
      <c r="D39" s="870" t="s">
        <v>2037</v>
      </c>
      <c r="E39" s="870" t="s">
        <v>2038</v>
      </c>
      <c r="F39" s="870" t="s">
        <v>2039</v>
      </c>
      <c r="G39" s="874">
        <v>3</v>
      </c>
      <c r="H39" s="875" t="s">
        <v>75</v>
      </c>
      <c r="I39" s="876" t="s">
        <v>1557</v>
      </c>
      <c r="J39" s="877" t="s">
        <v>70</v>
      </c>
      <c r="K39" s="877" t="s">
        <v>29</v>
      </c>
      <c r="L39" s="877" t="s">
        <v>30</v>
      </c>
      <c r="M39" s="877" t="s">
        <v>43</v>
      </c>
      <c r="N39" s="886">
        <v>1</v>
      </c>
      <c r="O39" s="884"/>
      <c r="P39" s="884"/>
      <c r="Q39" s="884"/>
      <c r="R39" s="884"/>
      <c r="S39" s="884"/>
      <c r="T39" s="887">
        <v>0.25</v>
      </c>
      <c r="U39" s="887">
        <v>0.75</v>
      </c>
      <c r="V39" s="887"/>
      <c r="W39" s="884"/>
      <c r="X39" s="884"/>
      <c r="Y39" s="884"/>
      <c r="Z39" s="884"/>
      <c r="AA39" s="877" t="s">
        <v>2040</v>
      </c>
      <c r="AB39" s="875" t="s">
        <v>2016</v>
      </c>
      <c r="AC39" s="877" t="s">
        <v>2017</v>
      </c>
      <c r="AD39" s="881" t="s">
        <v>2018</v>
      </c>
      <c r="AE39" s="881" t="s">
        <v>2018</v>
      </c>
      <c r="AF39" s="833"/>
      <c r="AG39" s="833"/>
      <c r="AH39" s="833"/>
      <c r="AI39" s="833"/>
      <c r="AJ39" s="833"/>
      <c r="AK39" s="833"/>
      <c r="AL39" s="833"/>
    </row>
    <row r="40" spans="1:38" ht="46.5">
      <c r="A40" s="871"/>
      <c r="B40" s="872" t="s">
        <v>2013</v>
      </c>
      <c r="C40" s="885" t="s">
        <v>2036</v>
      </c>
      <c r="D40" s="870" t="s">
        <v>2037</v>
      </c>
      <c r="E40" s="870" t="s">
        <v>2041</v>
      </c>
      <c r="F40" s="870" t="s">
        <v>2042</v>
      </c>
      <c r="G40" s="874">
        <v>1</v>
      </c>
      <c r="H40" s="875" t="s">
        <v>75</v>
      </c>
      <c r="I40" s="876" t="s">
        <v>290</v>
      </c>
      <c r="J40" s="877" t="s">
        <v>36</v>
      </c>
      <c r="K40" s="877" t="s">
        <v>29</v>
      </c>
      <c r="L40" s="877" t="s">
        <v>30</v>
      </c>
      <c r="M40" s="877" t="s">
        <v>43</v>
      </c>
      <c r="N40" s="878">
        <v>1</v>
      </c>
      <c r="O40" s="884"/>
      <c r="P40" s="884"/>
      <c r="Q40" s="884"/>
      <c r="R40" s="884"/>
      <c r="S40" s="884"/>
      <c r="T40" s="884"/>
      <c r="U40" s="884">
        <v>1</v>
      </c>
      <c r="V40" s="884"/>
      <c r="W40" s="884"/>
      <c r="X40" s="884"/>
      <c r="Y40" s="884"/>
      <c r="Z40" s="884"/>
      <c r="AA40" s="877" t="s">
        <v>2043</v>
      </c>
      <c r="AB40" s="875" t="s">
        <v>2016</v>
      </c>
      <c r="AC40" s="877" t="s">
        <v>2017</v>
      </c>
      <c r="AD40" s="881" t="s">
        <v>2018</v>
      </c>
      <c r="AE40" s="881" t="s">
        <v>2018</v>
      </c>
    </row>
    <row r="41" spans="1:38" ht="60" customHeight="1">
      <c r="A41" s="871"/>
      <c r="B41" s="872" t="s">
        <v>2013</v>
      </c>
      <c r="C41" s="885" t="s">
        <v>2036</v>
      </c>
      <c r="D41" s="870" t="s">
        <v>2037</v>
      </c>
      <c r="E41" s="870" t="s">
        <v>2044</v>
      </c>
      <c r="F41" s="870" t="s">
        <v>2045</v>
      </c>
      <c r="G41" s="874">
        <v>1</v>
      </c>
      <c r="H41" s="875" t="s">
        <v>75</v>
      </c>
      <c r="I41" s="876" t="s">
        <v>290</v>
      </c>
      <c r="J41" s="877" t="s">
        <v>36</v>
      </c>
      <c r="K41" s="877" t="s">
        <v>29</v>
      </c>
      <c r="L41" s="877" t="s">
        <v>30</v>
      </c>
      <c r="M41" s="877" t="s">
        <v>43</v>
      </c>
      <c r="N41" s="878">
        <v>1</v>
      </c>
      <c r="O41" s="884"/>
      <c r="P41" s="884"/>
      <c r="Q41" s="884"/>
      <c r="R41" s="884"/>
      <c r="S41" s="884"/>
      <c r="T41" s="884"/>
      <c r="U41" s="884">
        <v>1</v>
      </c>
      <c r="V41" s="884"/>
      <c r="W41" s="884"/>
      <c r="X41" s="884"/>
      <c r="Y41" s="884"/>
      <c r="Z41" s="884"/>
      <c r="AA41" s="877" t="s">
        <v>2043</v>
      </c>
      <c r="AB41" s="875" t="s">
        <v>2016</v>
      </c>
      <c r="AC41" s="877" t="s">
        <v>2017</v>
      </c>
      <c r="AD41" s="881" t="s">
        <v>2018</v>
      </c>
      <c r="AE41" s="881" t="s">
        <v>2018</v>
      </c>
    </row>
    <row r="42" spans="1:38" ht="73.5" customHeight="1">
      <c r="A42" s="871"/>
      <c r="B42" s="872" t="s">
        <v>2013</v>
      </c>
      <c r="C42" s="885" t="s">
        <v>2036</v>
      </c>
      <c r="D42" s="870" t="s">
        <v>2037</v>
      </c>
      <c r="E42" s="870" t="s">
        <v>2046</v>
      </c>
      <c r="F42" s="870" t="s">
        <v>2047</v>
      </c>
      <c r="G42" s="874">
        <v>3</v>
      </c>
      <c r="H42" s="875" t="s">
        <v>75</v>
      </c>
      <c r="I42" s="876" t="s">
        <v>290</v>
      </c>
      <c r="J42" s="877" t="s">
        <v>36</v>
      </c>
      <c r="K42" s="877" t="s">
        <v>29</v>
      </c>
      <c r="L42" s="877" t="s">
        <v>30</v>
      </c>
      <c r="M42" s="877" t="s">
        <v>43</v>
      </c>
      <c r="N42" s="878">
        <v>3</v>
      </c>
      <c r="O42" s="884"/>
      <c r="P42" s="884"/>
      <c r="Q42" s="884"/>
      <c r="R42" s="884"/>
      <c r="S42" s="884"/>
      <c r="T42" s="884"/>
      <c r="U42" s="884"/>
      <c r="V42" s="884">
        <v>3</v>
      </c>
      <c r="W42" s="884"/>
      <c r="X42" s="884"/>
      <c r="Y42" s="884"/>
      <c r="Z42" s="884"/>
      <c r="AA42" s="877" t="s">
        <v>2032</v>
      </c>
      <c r="AB42" s="875" t="s">
        <v>2016</v>
      </c>
      <c r="AC42" s="877" t="s">
        <v>2017</v>
      </c>
      <c r="AD42" s="881" t="s">
        <v>2018</v>
      </c>
      <c r="AE42" s="881" t="s">
        <v>2018</v>
      </c>
    </row>
    <row r="43" spans="1:38" ht="93">
      <c r="A43" s="871"/>
      <c r="B43" s="872" t="s">
        <v>2013</v>
      </c>
      <c r="C43" s="885" t="s">
        <v>2036</v>
      </c>
      <c r="D43" s="870" t="s">
        <v>2048</v>
      </c>
      <c r="E43" s="864" t="s">
        <v>2049</v>
      </c>
      <c r="F43" s="864" t="s">
        <v>2050</v>
      </c>
      <c r="G43" s="874">
        <v>2</v>
      </c>
      <c r="H43" s="875" t="s">
        <v>72</v>
      </c>
      <c r="I43" s="876" t="s">
        <v>290</v>
      </c>
      <c r="J43" s="877" t="s">
        <v>36</v>
      </c>
      <c r="K43" s="877" t="s">
        <v>29</v>
      </c>
      <c r="L43" s="877" t="s">
        <v>30</v>
      </c>
      <c r="M43" s="877" t="s">
        <v>43</v>
      </c>
      <c r="N43" s="878">
        <v>1</v>
      </c>
      <c r="O43" s="884"/>
      <c r="P43" s="884"/>
      <c r="Q43" s="884"/>
      <c r="R43" s="884"/>
      <c r="S43" s="884"/>
      <c r="T43" s="884"/>
      <c r="U43" s="884"/>
      <c r="V43" s="884">
        <v>1</v>
      </c>
      <c r="W43" s="884"/>
      <c r="X43" s="884"/>
      <c r="Y43" s="884"/>
      <c r="Z43" s="884"/>
      <c r="AA43" s="877" t="s">
        <v>2043</v>
      </c>
      <c r="AB43" s="875" t="s">
        <v>2016</v>
      </c>
      <c r="AC43" s="877" t="s">
        <v>2017</v>
      </c>
      <c r="AD43" s="881" t="s">
        <v>2018</v>
      </c>
      <c r="AE43" s="881" t="s">
        <v>2018</v>
      </c>
    </row>
    <row r="44" spans="1:38" ht="93">
      <c r="A44" s="871"/>
      <c r="B44" s="872" t="s">
        <v>2013</v>
      </c>
      <c r="C44" s="885" t="s">
        <v>2036</v>
      </c>
      <c r="D44" s="870" t="s">
        <v>2048</v>
      </c>
      <c r="E44" s="864" t="s">
        <v>2051</v>
      </c>
      <c r="F44" s="864" t="s">
        <v>2052</v>
      </c>
      <c r="G44" s="874">
        <v>2</v>
      </c>
      <c r="H44" s="875" t="s">
        <v>72</v>
      </c>
      <c r="I44" s="876" t="s">
        <v>1557</v>
      </c>
      <c r="J44" s="877" t="s">
        <v>70</v>
      </c>
      <c r="K44" s="877" t="s">
        <v>29</v>
      </c>
      <c r="L44" s="877" t="s">
        <v>30</v>
      </c>
      <c r="M44" s="877" t="s">
        <v>43</v>
      </c>
      <c r="N44" s="886">
        <v>1</v>
      </c>
      <c r="O44" s="884"/>
      <c r="P44" s="884"/>
      <c r="Q44" s="884"/>
      <c r="R44" s="884"/>
      <c r="S44" s="884"/>
      <c r="T44" s="884"/>
      <c r="U44" s="884"/>
      <c r="V44" s="884"/>
      <c r="W44" s="884"/>
      <c r="X44" s="884"/>
      <c r="Y44" s="887">
        <v>1</v>
      </c>
      <c r="Z44" s="884"/>
      <c r="AA44" s="877" t="s">
        <v>2053</v>
      </c>
      <c r="AB44" s="875" t="s">
        <v>2016</v>
      </c>
      <c r="AC44" s="877" t="s">
        <v>2017</v>
      </c>
      <c r="AD44" s="881" t="s">
        <v>2018</v>
      </c>
      <c r="AE44" s="881" t="s">
        <v>2018</v>
      </c>
    </row>
    <row r="45" spans="1:38" ht="93">
      <c r="A45" s="871"/>
      <c r="B45" s="872" t="s">
        <v>2013</v>
      </c>
      <c r="C45" s="885" t="s">
        <v>2036</v>
      </c>
      <c r="D45" s="870" t="s">
        <v>2054</v>
      </c>
      <c r="E45" s="870" t="s">
        <v>2055</v>
      </c>
      <c r="F45" s="870" t="s">
        <v>2056</v>
      </c>
      <c r="G45" s="874">
        <v>3</v>
      </c>
      <c r="H45" s="875" t="s">
        <v>72</v>
      </c>
      <c r="I45" s="876" t="s">
        <v>755</v>
      </c>
      <c r="J45" s="877" t="s">
        <v>36</v>
      </c>
      <c r="K45" s="877" t="s">
        <v>29</v>
      </c>
      <c r="L45" s="877" t="s">
        <v>30</v>
      </c>
      <c r="M45" s="877" t="s">
        <v>43</v>
      </c>
      <c r="N45" s="878">
        <v>1</v>
      </c>
      <c r="O45" s="884"/>
      <c r="P45" s="884"/>
      <c r="Q45" s="884"/>
      <c r="R45" s="884"/>
      <c r="S45" s="884"/>
      <c r="T45" s="884"/>
      <c r="U45" s="884"/>
      <c r="V45" s="884"/>
      <c r="W45" s="884"/>
      <c r="X45" s="884"/>
      <c r="Y45" s="884">
        <v>1</v>
      </c>
      <c r="Z45" s="884"/>
      <c r="AA45" s="877" t="s">
        <v>262</v>
      </c>
      <c r="AB45" s="875" t="s">
        <v>2016</v>
      </c>
      <c r="AC45" s="877" t="s">
        <v>2017</v>
      </c>
      <c r="AD45" s="881" t="s">
        <v>2018</v>
      </c>
      <c r="AE45" s="881" t="s">
        <v>2018</v>
      </c>
    </row>
    <row r="46" spans="1:38" ht="119.25" customHeight="1">
      <c r="A46" s="871"/>
      <c r="B46" s="872" t="s">
        <v>2013</v>
      </c>
      <c r="C46" s="885" t="s">
        <v>2036</v>
      </c>
      <c r="D46" s="870" t="s">
        <v>2057</v>
      </c>
      <c r="E46" s="870" t="s">
        <v>2058</v>
      </c>
      <c r="F46" s="870" t="s">
        <v>2059</v>
      </c>
      <c r="G46" s="874">
        <v>2</v>
      </c>
      <c r="H46" s="875" t="s">
        <v>72</v>
      </c>
      <c r="I46" s="876" t="s">
        <v>1557</v>
      </c>
      <c r="J46" s="877" t="s">
        <v>70</v>
      </c>
      <c r="K46" s="877" t="s">
        <v>29</v>
      </c>
      <c r="L46" s="877" t="s">
        <v>30</v>
      </c>
      <c r="M46" s="877" t="s">
        <v>43</v>
      </c>
      <c r="N46" s="886">
        <v>1</v>
      </c>
      <c r="O46" s="884"/>
      <c r="P46" s="884"/>
      <c r="Q46" s="884"/>
      <c r="R46" s="884"/>
      <c r="S46" s="884"/>
      <c r="T46" s="884"/>
      <c r="U46" s="884"/>
      <c r="V46" s="884"/>
      <c r="W46" s="884"/>
      <c r="X46" s="884"/>
      <c r="Y46" s="884"/>
      <c r="Z46" s="887">
        <v>1</v>
      </c>
      <c r="AA46" s="877" t="s">
        <v>2060</v>
      </c>
      <c r="AB46" s="875" t="s">
        <v>2016</v>
      </c>
      <c r="AC46" s="877" t="s">
        <v>2017</v>
      </c>
      <c r="AD46" s="881" t="s">
        <v>2018</v>
      </c>
      <c r="AE46" s="881" t="s">
        <v>2018</v>
      </c>
      <c r="AF46" s="833"/>
      <c r="AG46" s="833"/>
      <c r="AH46" s="833"/>
      <c r="AI46" s="833"/>
      <c r="AJ46" s="833"/>
      <c r="AK46" s="833"/>
      <c r="AL46" s="833"/>
    </row>
    <row r="47" spans="1:38" ht="93">
      <c r="A47" s="871"/>
      <c r="B47" s="872" t="s">
        <v>2013</v>
      </c>
      <c r="C47" s="885" t="s">
        <v>2036</v>
      </c>
      <c r="D47" s="870" t="s">
        <v>2061</v>
      </c>
      <c r="E47" s="870" t="s">
        <v>2062</v>
      </c>
      <c r="F47" s="870" t="s">
        <v>2063</v>
      </c>
      <c r="G47" s="874">
        <v>3</v>
      </c>
      <c r="H47" s="875" t="s">
        <v>72</v>
      </c>
      <c r="I47" s="876" t="s">
        <v>2064</v>
      </c>
      <c r="J47" s="877" t="s">
        <v>36</v>
      </c>
      <c r="K47" s="877" t="s">
        <v>29</v>
      </c>
      <c r="L47" s="877" t="s">
        <v>42</v>
      </c>
      <c r="M47" s="877" t="s">
        <v>43</v>
      </c>
      <c r="N47" s="878">
        <v>1</v>
      </c>
      <c r="O47" s="884"/>
      <c r="P47" s="884"/>
      <c r="Q47" s="884"/>
      <c r="R47" s="884"/>
      <c r="S47" s="884"/>
      <c r="T47" s="884"/>
      <c r="U47" s="884"/>
      <c r="V47" s="884"/>
      <c r="W47" s="884"/>
      <c r="X47" s="884"/>
      <c r="Y47" s="884"/>
      <c r="Z47" s="884">
        <v>1</v>
      </c>
      <c r="AA47" s="877" t="s">
        <v>2065</v>
      </c>
      <c r="AB47" s="875" t="s">
        <v>2016</v>
      </c>
      <c r="AC47" s="877" t="s">
        <v>2017</v>
      </c>
      <c r="AD47" s="881" t="s">
        <v>2018</v>
      </c>
      <c r="AE47" s="881" t="s">
        <v>2018</v>
      </c>
    </row>
    <row r="48" spans="1:38" ht="93">
      <c r="A48" s="871"/>
      <c r="B48" s="872" t="s">
        <v>2035</v>
      </c>
      <c r="C48" s="873" t="s">
        <v>1224</v>
      </c>
      <c r="D48" s="870" t="s">
        <v>2066</v>
      </c>
      <c r="E48" s="873" t="s">
        <v>1224</v>
      </c>
      <c r="F48" s="870" t="s">
        <v>2067</v>
      </c>
      <c r="G48" s="874">
        <v>2</v>
      </c>
      <c r="H48" s="875" t="s">
        <v>72</v>
      </c>
      <c r="I48" s="876" t="s">
        <v>1557</v>
      </c>
      <c r="J48" s="877" t="s">
        <v>36</v>
      </c>
      <c r="K48" s="877" t="s">
        <v>29</v>
      </c>
      <c r="L48" s="877" t="s">
        <v>42</v>
      </c>
      <c r="M48" s="877" t="s">
        <v>43</v>
      </c>
      <c r="N48" s="878">
        <v>12</v>
      </c>
      <c r="O48" s="884">
        <v>1</v>
      </c>
      <c r="P48" s="884">
        <v>1</v>
      </c>
      <c r="Q48" s="884">
        <v>1</v>
      </c>
      <c r="R48" s="884">
        <v>1</v>
      </c>
      <c r="S48" s="884">
        <v>1</v>
      </c>
      <c r="T48" s="884">
        <v>1</v>
      </c>
      <c r="U48" s="884">
        <v>1</v>
      </c>
      <c r="V48" s="884">
        <v>1</v>
      </c>
      <c r="W48" s="884">
        <v>1</v>
      </c>
      <c r="X48" s="884">
        <v>1</v>
      </c>
      <c r="Y48" s="884">
        <v>1</v>
      </c>
      <c r="Z48" s="884">
        <v>1</v>
      </c>
      <c r="AA48" s="877" t="s">
        <v>1328</v>
      </c>
      <c r="AB48" s="875" t="s">
        <v>2016</v>
      </c>
      <c r="AC48" s="877" t="s">
        <v>2017</v>
      </c>
      <c r="AD48" s="881" t="s">
        <v>2018</v>
      </c>
      <c r="AE48" s="881" t="s">
        <v>2018</v>
      </c>
    </row>
    <row r="49" spans="1:31" ht="150" customHeight="1">
      <c r="A49" s="871"/>
      <c r="B49" s="872" t="s">
        <v>2035</v>
      </c>
      <c r="C49" s="873" t="s">
        <v>1224</v>
      </c>
      <c r="D49" s="864" t="s">
        <v>2068</v>
      </c>
      <c r="E49" s="888" t="s">
        <v>2069</v>
      </c>
      <c r="F49" s="861" t="s">
        <v>2070</v>
      </c>
      <c r="G49" s="888">
        <v>2</v>
      </c>
      <c r="H49" s="861" t="s">
        <v>75</v>
      </c>
      <c r="I49" s="861" t="s">
        <v>265</v>
      </c>
      <c r="J49" s="888" t="s">
        <v>36</v>
      </c>
      <c r="K49" s="888" t="s">
        <v>29</v>
      </c>
      <c r="L49" s="888" t="s">
        <v>30</v>
      </c>
      <c r="M49" s="888" t="s">
        <v>43</v>
      </c>
      <c r="N49" s="878">
        <v>3</v>
      </c>
      <c r="O49" s="884"/>
      <c r="P49" s="884"/>
      <c r="Q49" s="884">
        <v>1</v>
      </c>
      <c r="R49" s="884"/>
      <c r="S49" s="884"/>
      <c r="T49" s="884">
        <v>1</v>
      </c>
      <c r="U49" s="884"/>
      <c r="V49" s="884"/>
      <c r="W49" s="884">
        <v>1</v>
      </c>
      <c r="X49" s="884"/>
      <c r="Y49" s="884"/>
      <c r="Z49" s="884"/>
      <c r="AA49" s="877" t="s">
        <v>1328</v>
      </c>
      <c r="AB49" s="875" t="s">
        <v>2016</v>
      </c>
      <c r="AC49" s="877" t="s">
        <v>2017</v>
      </c>
      <c r="AD49" s="881" t="s">
        <v>2018</v>
      </c>
      <c r="AE49" s="881" t="s">
        <v>2018</v>
      </c>
    </row>
    <row r="50" spans="1:31" ht="93">
      <c r="A50" s="871"/>
      <c r="B50" s="872" t="s">
        <v>2035</v>
      </c>
      <c r="C50" s="873" t="s">
        <v>1224</v>
      </c>
      <c r="D50" s="864" t="s">
        <v>2071</v>
      </c>
      <c r="E50" s="873" t="s">
        <v>1224</v>
      </c>
      <c r="F50" s="870" t="s">
        <v>2072</v>
      </c>
      <c r="G50" s="874">
        <v>2</v>
      </c>
      <c r="H50" s="875" t="s">
        <v>72</v>
      </c>
      <c r="I50" s="876" t="s">
        <v>2073</v>
      </c>
      <c r="J50" s="877" t="s">
        <v>40</v>
      </c>
      <c r="K50" s="877" t="s">
        <v>41</v>
      </c>
      <c r="L50" s="877" t="s">
        <v>42</v>
      </c>
      <c r="M50" s="877" t="s">
        <v>43</v>
      </c>
      <c r="N50" s="878">
        <v>1</v>
      </c>
      <c r="O50" s="884">
        <v>1</v>
      </c>
      <c r="P50" s="884">
        <v>1</v>
      </c>
      <c r="Q50" s="884">
        <v>1</v>
      </c>
      <c r="R50" s="884">
        <v>1</v>
      </c>
      <c r="S50" s="884">
        <v>1</v>
      </c>
      <c r="T50" s="884">
        <v>1</v>
      </c>
      <c r="U50" s="884">
        <v>1</v>
      </c>
      <c r="V50" s="884">
        <v>1</v>
      </c>
      <c r="W50" s="884">
        <v>1</v>
      </c>
      <c r="X50" s="884">
        <v>1</v>
      </c>
      <c r="Y50" s="884">
        <v>1</v>
      </c>
      <c r="Z50" s="884">
        <v>1</v>
      </c>
      <c r="AA50" s="877" t="s">
        <v>2065</v>
      </c>
      <c r="AB50" s="875" t="s">
        <v>2016</v>
      </c>
      <c r="AC50" s="877" t="s">
        <v>2017</v>
      </c>
      <c r="AD50" s="881" t="s">
        <v>2018</v>
      </c>
      <c r="AE50" s="881" t="s">
        <v>2018</v>
      </c>
    </row>
    <row r="51" spans="1:31" ht="93">
      <c r="A51" s="871"/>
      <c r="B51" s="872" t="s">
        <v>2035</v>
      </c>
      <c r="C51" s="873" t="s">
        <v>1224</v>
      </c>
      <c r="D51" s="870" t="s">
        <v>2074</v>
      </c>
      <c r="E51" s="873" t="s">
        <v>1224</v>
      </c>
      <c r="F51" s="870" t="s">
        <v>2075</v>
      </c>
      <c r="G51" s="874">
        <v>2</v>
      </c>
      <c r="H51" s="875" t="s">
        <v>72</v>
      </c>
      <c r="I51" s="876" t="s">
        <v>2076</v>
      </c>
      <c r="J51" s="877" t="s">
        <v>70</v>
      </c>
      <c r="K51" s="877" t="s">
        <v>29</v>
      </c>
      <c r="L51" s="877" t="s">
        <v>42</v>
      </c>
      <c r="M51" s="877" t="s">
        <v>43</v>
      </c>
      <c r="N51" s="886">
        <v>1</v>
      </c>
      <c r="O51" s="887">
        <v>1</v>
      </c>
      <c r="P51" s="887">
        <v>1</v>
      </c>
      <c r="Q51" s="887">
        <v>1</v>
      </c>
      <c r="R51" s="887">
        <v>1</v>
      </c>
      <c r="S51" s="887">
        <v>1</v>
      </c>
      <c r="T51" s="887">
        <v>1</v>
      </c>
      <c r="U51" s="887">
        <v>1</v>
      </c>
      <c r="V51" s="887">
        <v>1</v>
      </c>
      <c r="W51" s="887">
        <v>1</v>
      </c>
      <c r="X51" s="887">
        <v>1</v>
      </c>
      <c r="Y51" s="887">
        <v>1</v>
      </c>
      <c r="Z51" s="887">
        <v>1</v>
      </c>
      <c r="AA51" s="877" t="s">
        <v>2065</v>
      </c>
      <c r="AB51" s="875" t="s">
        <v>2016</v>
      </c>
      <c r="AC51" s="877" t="s">
        <v>2017</v>
      </c>
      <c r="AD51" s="881" t="s">
        <v>2018</v>
      </c>
      <c r="AE51" s="881" t="s">
        <v>2018</v>
      </c>
    </row>
    <row r="52" spans="1:31" ht="160.5" customHeight="1">
      <c r="A52" s="871"/>
      <c r="B52" s="872" t="s">
        <v>2035</v>
      </c>
      <c r="C52" s="873" t="s">
        <v>1224</v>
      </c>
      <c r="D52" s="870" t="s">
        <v>2077</v>
      </c>
      <c r="E52" s="873" t="s">
        <v>1224</v>
      </c>
      <c r="F52" s="870" t="s">
        <v>2070</v>
      </c>
      <c r="G52" s="874">
        <v>2</v>
      </c>
      <c r="H52" s="875" t="s">
        <v>72</v>
      </c>
      <c r="I52" s="876" t="s">
        <v>755</v>
      </c>
      <c r="J52" s="877" t="s">
        <v>36</v>
      </c>
      <c r="K52" s="877" t="s">
        <v>29</v>
      </c>
      <c r="L52" s="877" t="s">
        <v>30</v>
      </c>
      <c r="M52" s="877" t="s">
        <v>43</v>
      </c>
      <c r="N52" s="878">
        <v>4</v>
      </c>
      <c r="O52" s="884">
        <v>1</v>
      </c>
      <c r="P52" s="884"/>
      <c r="Q52" s="884"/>
      <c r="R52" s="884">
        <v>1</v>
      </c>
      <c r="S52" s="884"/>
      <c r="T52" s="884"/>
      <c r="U52" s="884">
        <v>1</v>
      </c>
      <c r="V52" s="884"/>
      <c r="W52" s="884"/>
      <c r="X52" s="884">
        <v>1</v>
      </c>
      <c r="Y52" s="884"/>
      <c r="Z52" s="884"/>
      <c r="AA52" s="877" t="s">
        <v>262</v>
      </c>
      <c r="AB52" s="875" t="s">
        <v>2016</v>
      </c>
      <c r="AC52" s="877" t="s">
        <v>2017</v>
      </c>
      <c r="AD52" s="881" t="s">
        <v>2018</v>
      </c>
      <c r="AE52" s="881" t="s">
        <v>2018</v>
      </c>
    </row>
    <row r="53" spans="1:31" ht="93">
      <c r="A53" s="871"/>
      <c r="B53" s="872" t="s">
        <v>1404</v>
      </c>
      <c r="C53" s="873" t="s">
        <v>1224</v>
      </c>
      <c r="D53" s="870" t="s">
        <v>2078</v>
      </c>
      <c r="E53" s="873" t="s">
        <v>1224</v>
      </c>
      <c r="F53" s="870" t="s">
        <v>2079</v>
      </c>
      <c r="G53" s="874">
        <v>1</v>
      </c>
      <c r="H53" s="875" t="s">
        <v>72</v>
      </c>
      <c r="I53" s="876" t="s">
        <v>265</v>
      </c>
      <c r="J53" s="877" t="s">
        <v>36</v>
      </c>
      <c r="K53" s="877" t="s">
        <v>29</v>
      </c>
      <c r="L53" s="877" t="s">
        <v>42</v>
      </c>
      <c r="M53" s="877" t="s">
        <v>43</v>
      </c>
      <c r="N53" s="889">
        <v>12</v>
      </c>
      <c r="O53" s="884">
        <v>1</v>
      </c>
      <c r="P53" s="884">
        <v>1</v>
      </c>
      <c r="Q53" s="884">
        <v>1</v>
      </c>
      <c r="R53" s="884">
        <v>1</v>
      </c>
      <c r="S53" s="884">
        <v>1</v>
      </c>
      <c r="T53" s="884">
        <v>1</v>
      </c>
      <c r="U53" s="884">
        <v>1</v>
      </c>
      <c r="V53" s="884">
        <v>1</v>
      </c>
      <c r="W53" s="884">
        <v>1</v>
      </c>
      <c r="X53" s="884">
        <v>1</v>
      </c>
      <c r="Y53" s="884">
        <v>1</v>
      </c>
      <c r="Z53" s="884">
        <v>1</v>
      </c>
      <c r="AA53" s="877" t="s">
        <v>2080</v>
      </c>
      <c r="AB53" s="875" t="s">
        <v>2016</v>
      </c>
      <c r="AC53" s="877" t="s">
        <v>2017</v>
      </c>
      <c r="AD53" s="881" t="s">
        <v>2018</v>
      </c>
      <c r="AE53" s="881" t="s">
        <v>2018</v>
      </c>
    </row>
    <row r="54" spans="1:31" ht="93">
      <c r="A54" s="871"/>
      <c r="B54" s="872" t="s">
        <v>1404</v>
      </c>
      <c r="C54" s="873" t="s">
        <v>1224</v>
      </c>
      <c r="D54" s="870" t="s">
        <v>2081</v>
      </c>
      <c r="E54" s="873" t="s">
        <v>1224</v>
      </c>
      <c r="F54" s="870" t="s">
        <v>2082</v>
      </c>
      <c r="G54" s="874">
        <v>1</v>
      </c>
      <c r="H54" s="875" t="s">
        <v>72</v>
      </c>
      <c r="I54" s="876" t="s">
        <v>265</v>
      </c>
      <c r="J54" s="877" t="s">
        <v>36</v>
      </c>
      <c r="K54" s="877" t="s">
        <v>29</v>
      </c>
      <c r="L54" s="877" t="s">
        <v>42</v>
      </c>
      <c r="M54" s="877" t="s">
        <v>43</v>
      </c>
      <c r="N54" s="889">
        <v>12</v>
      </c>
      <c r="O54" s="884">
        <v>1</v>
      </c>
      <c r="P54" s="884">
        <v>1</v>
      </c>
      <c r="Q54" s="884">
        <v>1</v>
      </c>
      <c r="R54" s="884">
        <v>1</v>
      </c>
      <c r="S54" s="884">
        <v>1</v>
      </c>
      <c r="T54" s="884">
        <v>1</v>
      </c>
      <c r="U54" s="884">
        <v>1</v>
      </c>
      <c r="V54" s="884">
        <v>1</v>
      </c>
      <c r="W54" s="884">
        <v>1</v>
      </c>
      <c r="X54" s="884">
        <v>1</v>
      </c>
      <c r="Y54" s="884">
        <v>1</v>
      </c>
      <c r="Z54" s="884">
        <v>1</v>
      </c>
      <c r="AA54" s="877" t="s">
        <v>1328</v>
      </c>
      <c r="AB54" s="875" t="s">
        <v>2016</v>
      </c>
      <c r="AC54" s="877" t="s">
        <v>2017</v>
      </c>
      <c r="AD54" s="881" t="s">
        <v>2018</v>
      </c>
      <c r="AE54" s="881" t="s">
        <v>2018</v>
      </c>
    </row>
    <row r="55" spans="1:31" ht="93">
      <c r="A55" s="871"/>
      <c r="B55" s="872" t="s">
        <v>1404</v>
      </c>
      <c r="C55" s="873" t="s">
        <v>1224</v>
      </c>
      <c r="D55" s="870" t="s">
        <v>2083</v>
      </c>
      <c r="E55" s="873" t="s">
        <v>1224</v>
      </c>
      <c r="F55" s="870" t="s">
        <v>2084</v>
      </c>
      <c r="G55" s="874">
        <v>1</v>
      </c>
      <c r="H55" s="875" t="s">
        <v>72</v>
      </c>
      <c r="I55" s="876" t="s">
        <v>265</v>
      </c>
      <c r="J55" s="877" t="s">
        <v>36</v>
      </c>
      <c r="K55" s="877" t="s">
        <v>29</v>
      </c>
      <c r="L55" s="877" t="s">
        <v>42</v>
      </c>
      <c r="M55" s="877" t="s">
        <v>43</v>
      </c>
      <c r="N55" s="889">
        <v>12</v>
      </c>
      <c r="O55" s="884">
        <v>1</v>
      </c>
      <c r="P55" s="884">
        <v>1</v>
      </c>
      <c r="Q55" s="884">
        <v>1</v>
      </c>
      <c r="R55" s="884">
        <v>1</v>
      </c>
      <c r="S55" s="884">
        <v>1</v>
      </c>
      <c r="T55" s="884">
        <v>1</v>
      </c>
      <c r="U55" s="884">
        <v>1</v>
      </c>
      <c r="V55" s="884">
        <v>1</v>
      </c>
      <c r="W55" s="884">
        <v>1</v>
      </c>
      <c r="X55" s="884">
        <v>1</v>
      </c>
      <c r="Y55" s="884">
        <v>1</v>
      </c>
      <c r="Z55" s="884">
        <v>1</v>
      </c>
      <c r="AA55" s="877" t="s">
        <v>1328</v>
      </c>
      <c r="AB55" s="875" t="s">
        <v>2016</v>
      </c>
      <c r="AC55" s="877" t="s">
        <v>2017</v>
      </c>
      <c r="AD55" s="881" t="s">
        <v>2018</v>
      </c>
      <c r="AE55" s="881" t="s">
        <v>2018</v>
      </c>
    </row>
    <row r="56" spans="1:31" ht="94.5" customHeight="1">
      <c r="A56" s="871"/>
      <c r="B56" s="872" t="s">
        <v>1404</v>
      </c>
      <c r="C56" s="873"/>
      <c r="D56" s="876" t="s">
        <v>2085</v>
      </c>
      <c r="E56" s="873"/>
      <c r="F56" s="876" t="s">
        <v>2082</v>
      </c>
      <c r="G56" s="873">
        <v>1</v>
      </c>
      <c r="H56" s="873" t="s">
        <v>75</v>
      </c>
      <c r="I56" s="873" t="s">
        <v>265</v>
      </c>
      <c r="J56" s="873" t="s">
        <v>36</v>
      </c>
      <c r="K56" s="873" t="s">
        <v>29</v>
      </c>
      <c r="L56" s="873" t="s">
        <v>42</v>
      </c>
      <c r="M56" s="873" t="s">
        <v>43</v>
      </c>
      <c r="N56" s="889">
        <v>6</v>
      </c>
      <c r="O56" s="884">
        <v>1</v>
      </c>
      <c r="P56" s="884">
        <v>1</v>
      </c>
      <c r="Q56" s="884">
        <v>1</v>
      </c>
      <c r="R56" s="884">
        <v>1</v>
      </c>
      <c r="S56" s="884">
        <v>1</v>
      </c>
      <c r="T56" s="884">
        <v>1</v>
      </c>
      <c r="U56" s="884">
        <v>1</v>
      </c>
      <c r="V56" s="884">
        <v>1</v>
      </c>
      <c r="W56" s="884">
        <v>1</v>
      </c>
      <c r="X56" s="884">
        <v>1</v>
      </c>
      <c r="Y56" s="884">
        <v>1</v>
      </c>
      <c r="Z56" s="884">
        <v>1</v>
      </c>
      <c r="AA56" s="877" t="s">
        <v>1266</v>
      </c>
      <c r="AB56" s="875" t="s">
        <v>2016</v>
      </c>
      <c r="AC56" s="877" t="s">
        <v>2017</v>
      </c>
      <c r="AD56" s="881" t="s">
        <v>2018</v>
      </c>
      <c r="AE56" s="881" t="s">
        <v>2018</v>
      </c>
    </row>
    <row r="57" spans="1:31" ht="63.75" customHeight="1">
      <c r="A57" s="871"/>
      <c r="B57" s="1381" t="s">
        <v>2086</v>
      </c>
      <c r="C57" s="1381" t="s">
        <v>2087</v>
      </c>
      <c r="D57" s="1381" t="s">
        <v>2088</v>
      </c>
      <c r="E57" s="890" t="s">
        <v>2089</v>
      </c>
      <c r="F57" s="1381" t="s">
        <v>2090</v>
      </c>
      <c r="G57" s="891">
        <v>3</v>
      </c>
      <c r="H57" s="1381" t="s">
        <v>75</v>
      </c>
      <c r="I57" s="853" t="s">
        <v>2091</v>
      </c>
      <c r="J57" s="892" t="s">
        <v>36</v>
      </c>
      <c r="K57" s="892" t="s">
        <v>29</v>
      </c>
      <c r="L57" s="891" t="s">
        <v>30</v>
      </c>
      <c r="M57" s="892" t="s">
        <v>43</v>
      </c>
      <c r="N57" s="893">
        <v>2</v>
      </c>
      <c r="O57" s="894"/>
      <c r="P57" s="894"/>
      <c r="Q57" s="894">
        <v>1</v>
      </c>
      <c r="R57" s="894">
        <v>1</v>
      </c>
      <c r="S57" s="894"/>
      <c r="T57" s="894"/>
      <c r="U57" s="894"/>
      <c r="V57" s="894"/>
      <c r="W57" s="894"/>
      <c r="X57" s="894"/>
      <c r="Y57" s="894"/>
      <c r="Z57" s="894"/>
      <c r="AA57" s="892" t="s">
        <v>2092</v>
      </c>
      <c r="AB57" s="890" t="s">
        <v>2093</v>
      </c>
      <c r="AC57" s="892" t="s">
        <v>2094</v>
      </c>
      <c r="AD57" s="892" t="s">
        <v>2095</v>
      </c>
      <c r="AE57" s="892" t="s">
        <v>1224</v>
      </c>
    </row>
    <row r="58" spans="1:31" ht="115.5" customHeight="1">
      <c r="A58" s="871"/>
      <c r="B58" s="1381"/>
      <c r="C58" s="1381"/>
      <c r="D58" s="1381"/>
      <c r="E58" s="890" t="s">
        <v>2096</v>
      </c>
      <c r="F58" s="1381"/>
      <c r="G58" s="891">
        <v>3</v>
      </c>
      <c r="H58" s="1381"/>
      <c r="I58" s="890" t="s">
        <v>2097</v>
      </c>
      <c r="J58" s="892" t="s">
        <v>36</v>
      </c>
      <c r="K58" s="892" t="s">
        <v>29</v>
      </c>
      <c r="L58" s="891" t="s">
        <v>30</v>
      </c>
      <c r="M58" s="892" t="s">
        <v>43</v>
      </c>
      <c r="N58" s="893">
        <v>2</v>
      </c>
      <c r="O58" s="894"/>
      <c r="P58" s="894"/>
      <c r="Q58" s="894"/>
      <c r="R58" s="894"/>
      <c r="S58" s="894"/>
      <c r="T58" s="894">
        <v>2</v>
      </c>
      <c r="U58" s="894"/>
      <c r="V58" s="894"/>
      <c r="W58" s="894"/>
      <c r="X58" s="894"/>
      <c r="Y58" s="894"/>
      <c r="Z58" s="894"/>
      <c r="AA58" s="892" t="s">
        <v>2098</v>
      </c>
      <c r="AB58" s="890" t="s">
        <v>2093</v>
      </c>
      <c r="AC58" s="892" t="s">
        <v>2094</v>
      </c>
      <c r="AD58" s="892" t="s">
        <v>2095</v>
      </c>
      <c r="AE58" s="892" t="s">
        <v>1224</v>
      </c>
    </row>
    <row r="59" spans="1:31" ht="75" customHeight="1">
      <c r="A59" s="871"/>
      <c r="B59" s="1381"/>
      <c r="C59" s="1381"/>
      <c r="D59" s="1381"/>
      <c r="E59" s="890" t="s">
        <v>2099</v>
      </c>
      <c r="F59" s="1381"/>
      <c r="G59" s="891">
        <v>3</v>
      </c>
      <c r="H59" s="1381"/>
      <c r="I59" s="890" t="s">
        <v>2100</v>
      </c>
      <c r="J59" s="892" t="s">
        <v>36</v>
      </c>
      <c r="K59" s="892" t="s">
        <v>29</v>
      </c>
      <c r="L59" s="891" t="s">
        <v>30</v>
      </c>
      <c r="M59" s="892" t="s">
        <v>43</v>
      </c>
      <c r="N59" s="893">
        <v>2</v>
      </c>
      <c r="O59" s="894"/>
      <c r="P59" s="894"/>
      <c r="Q59" s="894"/>
      <c r="R59" s="894"/>
      <c r="S59" s="894"/>
      <c r="T59" s="894"/>
      <c r="U59" s="894"/>
      <c r="V59" s="894"/>
      <c r="W59" s="894">
        <v>1</v>
      </c>
      <c r="X59" s="894">
        <v>1</v>
      </c>
      <c r="Y59" s="894"/>
      <c r="Z59" s="894"/>
      <c r="AA59" s="892" t="s">
        <v>2100</v>
      </c>
      <c r="AB59" s="890" t="s">
        <v>2093</v>
      </c>
      <c r="AC59" s="892" t="s">
        <v>2094</v>
      </c>
      <c r="AD59" s="892" t="s">
        <v>2101</v>
      </c>
      <c r="AE59" s="892" t="s">
        <v>1224</v>
      </c>
    </row>
    <row r="60" spans="1:31" ht="92.25" customHeight="1">
      <c r="A60" s="871"/>
      <c r="B60" s="1381"/>
      <c r="C60" s="1381"/>
      <c r="D60" s="1381"/>
      <c r="E60" s="890" t="s">
        <v>2102</v>
      </c>
      <c r="F60" s="1381"/>
      <c r="G60" s="891">
        <v>3</v>
      </c>
      <c r="H60" s="1381"/>
      <c r="I60" s="890" t="s">
        <v>2103</v>
      </c>
      <c r="J60" s="892" t="s">
        <v>36</v>
      </c>
      <c r="K60" s="892" t="s">
        <v>29</v>
      </c>
      <c r="L60" s="891" t="s">
        <v>30</v>
      </c>
      <c r="M60" s="892" t="s">
        <v>43</v>
      </c>
      <c r="N60" s="893">
        <v>8</v>
      </c>
      <c r="O60" s="894"/>
      <c r="P60" s="894"/>
      <c r="Q60" s="894">
        <v>2</v>
      </c>
      <c r="R60" s="894"/>
      <c r="S60" s="894"/>
      <c r="T60" s="894"/>
      <c r="U60" s="894"/>
      <c r="V60" s="894">
        <v>2</v>
      </c>
      <c r="W60" s="894"/>
      <c r="X60" s="894"/>
      <c r="Y60" s="894"/>
      <c r="Z60" s="894">
        <v>4</v>
      </c>
      <c r="AA60" s="892" t="s">
        <v>2104</v>
      </c>
      <c r="AB60" s="890" t="s">
        <v>2093</v>
      </c>
      <c r="AC60" s="892" t="s">
        <v>2094</v>
      </c>
      <c r="AD60" s="892" t="s">
        <v>1224</v>
      </c>
      <c r="AE60" s="892" t="s">
        <v>1224</v>
      </c>
    </row>
    <row r="61" spans="1:31" ht="97.5" customHeight="1">
      <c r="A61" s="871"/>
      <c r="B61" s="1381"/>
      <c r="C61" s="1381"/>
      <c r="D61" s="1380" t="s">
        <v>2105</v>
      </c>
      <c r="E61" s="853" t="s">
        <v>2106</v>
      </c>
      <c r="F61" s="1380" t="s">
        <v>2107</v>
      </c>
      <c r="G61" s="891">
        <v>3</v>
      </c>
      <c r="H61" s="1380" t="s">
        <v>75</v>
      </c>
      <c r="I61" s="853" t="s">
        <v>2108</v>
      </c>
      <c r="J61" s="891" t="s">
        <v>70</v>
      </c>
      <c r="K61" s="895" t="s">
        <v>29</v>
      </c>
      <c r="L61" s="891" t="s">
        <v>30</v>
      </c>
      <c r="M61" s="891" t="s">
        <v>43</v>
      </c>
      <c r="N61" s="846">
        <v>1</v>
      </c>
      <c r="O61" s="896">
        <v>0.25</v>
      </c>
      <c r="P61" s="896">
        <v>0.25</v>
      </c>
      <c r="Q61" s="896">
        <v>0.5</v>
      </c>
      <c r="R61" s="862"/>
      <c r="S61" s="862"/>
      <c r="T61" s="862"/>
      <c r="U61" s="862"/>
      <c r="V61" s="862"/>
      <c r="W61" s="862"/>
      <c r="X61" s="862"/>
      <c r="Y61" s="862"/>
      <c r="Z61" s="862"/>
      <c r="AA61" s="845" t="s">
        <v>2109</v>
      </c>
      <c r="AB61" s="850" t="s">
        <v>2093</v>
      </c>
      <c r="AC61" s="897" t="s">
        <v>2110</v>
      </c>
      <c r="AD61" s="892" t="s">
        <v>2111</v>
      </c>
      <c r="AE61" s="892" t="s">
        <v>1224</v>
      </c>
    </row>
    <row r="62" spans="1:31" ht="97.5" customHeight="1">
      <c r="A62" s="871"/>
      <c r="B62" s="1381"/>
      <c r="C62" s="1381"/>
      <c r="D62" s="1380"/>
      <c r="E62" s="853" t="s">
        <v>2112</v>
      </c>
      <c r="F62" s="1380"/>
      <c r="G62" s="891">
        <v>3</v>
      </c>
      <c r="H62" s="1380"/>
      <c r="I62" s="853" t="s">
        <v>2113</v>
      </c>
      <c r="J62" s="891" t="s">
        <v>70</v>
      </c>
      <c r="K62" s="895" t="s">
        <v>29</v>
      </c>
      <c r="L62" s="891" t="s">
        <v>30</v>
      </c>
      <c r="M62" s="891" t="s">
        <v>43</v>
      </c>
      <c r="N62" s="846">
        <v>1</v>
      </c>
      <c r="O62" s="867"/>
      <c r="P62" s="867">
        <v>0.5</v>
      </c>
      <c r="Q62" s="867">
        <v>0.5</v>
      </c>
      <c r="R62" s="866"/>
      <c r="S62" s="866"/>
      <c r="T62" s="866"/>
      <c r="U62" s="866"/>
      <c r="V62" s="866"/>
      <c r="W62" s="866"/>
      <c r="X62" s="866"/>
      <c r="Y62" s="866"/>
      <c r="Z62" s="866"/>
      <c r="AA62" s="897" t="s">
        <v>2114</v>
      </c>
      <c r="AB62" s="850" t="s">
        <v>2093</v>
      </c>
      <c r="AC62" s="897" t="s">
        <v>2110</v>
      </c>
      <c r="AD62" s="892" t="s">
        <v>2111</v>
      </c>
      <c r="AE62" s="892" t="s">
        <v>1224</v>
      </c>
    </row>
    <row r="63" spans="1:31" ht="97.5" customHeight="1">
      <c r="A63" s="871"/>
      <c r="B63" s="1381"/>
      <c r="C63" s="1381"/>
      <c r="D63" s="1380"/>
      <c r="E63" s="853" t="s">
        <v>2115</v>
      </c>
      <c r="F63" s="1380"/>
      <c r="G63" s="891">
        <v>3</v>
      </c>
      <c r="H63" s="1380"/>
      <c r="I63" s="853" t="s">
        <v>2116</v>
      </c>
      <c r="J63" s="891" t="s">
        <v>70</v>
      </c>
      <c r="K63" s="895" t="s">
        <v>29</v>
      </c>
      <c r="L63" s="891" t="s">
        <v>30</v>
      </c>
      <c r="M63" s="891" t="s">
        <v>43</v>
      </c>
      <c r="N63" s="846">
        <v>1</v>
      </c>
      <c r="O63" s="866"/>
      <c r="P63" s="866"/>
      <c r="Q63" s="867"/>
      <c r="R63" s="867">
        <v>0.25</v>
      </c>
      <c r="S63" s="867">
        <v>0.5</v>
      </c>
      <c r="T63" s="867">
        <v>0.5</v>
      </c>
      <c r="U63" s="866"/>
      <c r="V63" s="866"/>
      <c r="W63" s="866"/>
      <c r="X63" s="866"/>
      <c r="Y63" s="866"/>
      <c r="Z63" s="866"/>
      <c r="AA63" s="897" t="s">
        <v>2117</v>
      </c>
      <c r="AB63" s="850" t="s">
        <v>2093</v>
      </c>
      <c r="AC63" s="897" t="s">
        <v>2118</v>
      </c>
      <c r="AD63" s="892" t="s">
        <v>2111</v>
      </c>
      <c r="AE63" s="892" t="s">
        <v>1224</v>
      </c>
    </row>
    <row r="64" spans="1:31" ht="153.75" customHeight="1">
      <c r="A64" s="871"/>
      <c r="B64" s="1381"/>
      <c r="C64" s="1381"/>
      <c r="D64" s="1380" t="s">
        <v>2119</v>
      </c>
      <c r="E64" s="853" t="s">
        <v>2120</v>
      </c>
      <c r="F64" s="1380" t="s">
        <v>2121</v>
      </c>
      <c r="G64" s="897">
        <v>3</v>
      </c>
      <c r="H64" s="1375" t="s">
        <v>75</v>
      </c>
      <c r="I64" s="898" t="s">
        <v>2122</v>
      </c>
      <c r="J64" s="897" t="s">
        <v>70</v>
      </c>
      <c r="K64" s="852" t="s">
        <v>29</v>
      </c>
      <c r="L64" s="897" t="s">
        <v>30</v>
      </c>
      <c r="M64" s="897" t="s">
        <v>247</v>
      </c>
      <c r="N64" s="846">
        <v>1</v>
      </c>
      <c r="O64" s="896">
        <v>0.25</v>
      </c>
      <c r="P64" s="896">
        <v>0.25</v>
      </c>
      <c r="Q64" s="896">
        <v>0.5</v>
      </c>
      <c r="R64" s="862"/>
      <c r="S64" s="862"/>
      <c r="T64" s="862"/>
      <c r="U64" s="862"/>
      <c r="V64" s="862"/>
      <c r="W64" s="862"/>
      <c r="X64" s="862"/>
      <c r="Y64" s="862"/>
      <c r="Z64" s="862"/>
      <c r="AA64" s="845" t="s">
        <v>2123</v>
      </c>
      <c r="AB64" s="850" t="s">
        <v>2093</v>
      </c>
      <c r="AC64" s="897" t="s">
        <v>2124</v>
      </c>
      <c r="AD64" s="892" t="s">
        <v>2111</v>
      </c>
      <c r="AE64" s="892" t="s">
        <v>1224</v>
      </c>
    </row>
    <row r="65" spans="1:31" ht="67.5" customHeight="1">
      <c r="A65" s="871"/>
      <c r="B65" s="1381"/>
      <c r="C65" s="1381"/>
      <c r="D65" s="1380"/>
      <c r="E65" s="853" t="s">
        <v>2125</v>
      </c>
      <c r="F65" s="1380"/>
      <c r="G65" s="891">
        <v>3</v>
      </c>
      <c r="H65" s="1375"/>
      <c r="I65" s="853" t="s">
        <v>2126</v>
      </c>
      <c r="J65" s="897" t="s">
        <v>36</v>
      </c>
      <c r="K65" s="852" t="s">
        <v>29</v>
      </c>
      <c r="L65" s="891" t="s">
        <v>30</v>
      </c>
      <c r="M65" s="891" t="s">
        <v>43</v>
      </c>
      <c r="N65" s="869">
        <v>1</v>
      </c>
      <c r="O65" s="862"/>
      <c r="P65" s="866"/>
      <c r="Q65" s="866">
        <v>1</v>
      </c>
      <c r="R65" s="866"/>
      <c r="S65" s="896"/>
      <c r="T65" s="896"/>
      <c r="U65" s="896"/>
      <c r="V65" s="896"/>
      <c r="W65" s="896"/>
      <c r="X65" s="896"/>
      <c r="Y65" s="896"/>
      <c r="Z65" s="896"/>
      <c r="AA65" s="899" t="s">
        <v>2127</v>
      </c>
      <c r="AB65" s="850" t="s">
        <v>2093</v>
      </c>
      <c r="AC65" s="897" t="s">
        <v>2124</v>
      </c>
      <c r="AD65" s="843" t="s">
        <v>2128</v>
      </c>
      <c r="AE65" s="892" t="s">
        <v>1224</v>
      </c>
    </row>
    <row r="66" spans="1:31" ht="67.5" customHeight="1">
      <c r="A66" s="871"/>
      <c r="B66" s="1381"/>
      <c r="C66" s="1381"/>
      <c r="D66" s="1380"/>
      <c r="E66" s="895" t="s">
        <v>2129</v>
      </c>
      <c r="F66" s="1380"/>
      <c r="G66" s="891">
        <v>3</v>
      </c>
      <c r="H66" s="1375"/>
      <c r="I66" s="853" t="s">
        <v>2130</v>
      </c>
      <c r="J66" s="897" t="s">
        <v>36</v>
      </c>
      <c r="K66" s="852" t="s">
        <v>29</v>
      </c>
      <c r="L66" s="891" t="s">
        <v>30</v>
      </c>
      <c r="M66" s="891" t="s">
        <v>43</v>
      </c>
      <c r="N66" s="869">
        <v>2</v>
      </c>
      <c r="O66" s="900"/>
      <c r="P66" s="900"/>
      <c r="Q66" s="866">
        <v>1</v>
      </c>
      <c r="R66" s="866"/>
      <c r="S66" s="866"/>
      <c r="T66" s="866"/>
      <c r="U66" s="866">
        <v>1</v>
      </c>
      <c r="V66" s="866"/>
      <c r="W66" s="900"/>
      <c r="X66" s="900"/>
      <c r="Y66" s="900"/>
      <c r="Z66" s="900"/>
      <c r="AA66" s="852" t="s">
        <v>2131</v>
      </c>
      <c r="AB66" s="850" t="s">
        <v>2093</v>
      </c>
      <c r="AC66" s="897" t="s">
        <v>2124</v>
      </c>
      <c r="AD66" s="892" t="s">
        <v>2111</v>
      </c>
      <c r="AE66" s="892" t="s">
        <v>1224</v>
      </c>
    </row>
    <row r="67" spans="1:31" ht="99" customHeight="1">
      <c r="A67" s="871"/>
      <c r="B67" s="1381"/>
      <c r="C67" s="1381"/>
      <c r="D67" s="1380"/>
      <c r="E67" s="853" t="s">
        <v>2132</v>
      </c>
      <c r="F67" s="1380"/>
      <c r="G67" s="897">
        <v>3</v>
      </c>
      <c r="H67" s="1375"/>
      <c r="I67" s="898" t="s">
        <v>2133</v>
      </c>
      <c r="J67" s="897" t="s">
        <v>36</v>
      </c>
      <c r="K67" s="852" t="s">
        <v>29</v>
      </c>
      <c r="L67" s="891" t="s">
        <v>30</v>
      </c>
      <c r="M67" s="897" t="s">
        <v>43</v>
      </c>
      <c r="N67" s="869">
        <v>1</v>
      </c>
      <c r="O67" s="866"/>
      <c r="P67" s="866"/>
      <c r="Q67" s="866"/>
      <c r="R67" s="866">
        <v>1</v>
      </c>
      <c r="S67" s="866"/>
      <c r="T67" s="866"/>
      <c r="U67" s="866"/>
      <c r="V67" s="866"/>
      <c r="W67" s="866"/>
      <c r="X67" s="866"/>
      <c r="Y67" s="866"/>
      <c r="Z67" s="866"/>
      <c r="AA67" s="897" t="s">
        <v>2134</v>
      </c>
      <c r="AB67" s="850" t="s">
        <v>2093</v>
      </c>
      <c r="AC67" s="897" t="s">
        <v>2124</v>
      </c>
      <c r="AD67" s="892" t="s">
        <v>2111</v>
      </c>
      <c r="AE67" s="892" t="s">
        <v>1224</v>
      </c>
    </row>
    <row r="68" spans="1:31" ht="148.5" customHeight="1">
      <c r="A68" s="871"/>
      <c r="B68" s="1381"/>
      <c r="C68" s="1381"/>
      <c r="D68" s="1380"/>
      <c r="E68" s="853" t="s">
        <v>2135</v>
      </c>
      <c r="F68" s="1380"/>
      <c r="G68" s="897">
        <v>3</v>
      </c>
      <c r="H68" s="1375"/>
      <c r="I68" s="898" t="s">
        <v>2136</v>
      </c>
      <c r="J68" s="897" t="s">
        <v>70</v>
      </c>
      <c r="K68" s="852" t="s">
        <v>29</v>
      </c>
      <c r="L68" s="897" t="s">
        <v>30</v>
      </c>
      <c r="M68" s="897" t="s">
        <v>43</v>
      </c>
      <c r="N68" s="846">
        <v>1</v>
      </c>
      <c r="O68" s="866"/>
      <c r="P68" s="866"/>
      <c r="Q68" s="866"/>
      <c r="R68" s="867"/>
      <c r="S68" s="867">
        <v>0.5</v>
      </c>
      <c r="T68" s="867">
        <v>0.5</v>
      </c>
      <c r="U68" s="866"/>
      <c r="V68" s="866"/>
      <c r="W68" s="866"/>
      <c r="X68" s="866"/>
      <c r="Y68" s="866"/>
      <c r="Z68" s="866"/>
      <c r="AA68" s="897" t="s">
        <v>2137</v>
      </c>
      <c r="AB68" s="850" t="s">
        <v>2093</v>
      </c>
      <c r="AC68" s="897" t="s">
        <v>2124</v>
      </c>
      <c r="AD68" s="892" t="s">
        <v>2111</v>
      </c>
      <c r="AE68" s="892" t="s">
        <v>1224</v>
      </c>
    </row>
    <row r="69" spans="1:31" ht="81" customHeight="1">
      <c r="A69" s="871"/>
      <c r="B69" s="1381"/>
      <c r="C69" s="1381"/>
      <c r="D69" s="1380" t="s">
        <v>2138</v>
      </c>
      <c r="E69" s="853" t="s">
        <v>2139</v>
      </c>
      <c r="F69" s="1380" t="s">
        <v>2140</v>
      </c>
      <c r="G69" s="897">
        <v>2</v>
      </c>
      <c r="H69" s="1375" t="s">
        <v>75</v>
      </c>
      <c r="I69" s="898" t="s">
        <v>2141</v>
      </c>
      <c r="J69" s="897" t="s">
        <v>36</v>
      </c>
      <c r="K69" s="852" t="s">
        <v>29</v>
      </c>
      <c r="L69" s="891" t="s">
        <v>30</v>
      </c>
      <c r="M69" s="897" t="s">
        <v>43</v>
      </c>
      <c r="N69" s="869">
        <v>1</v>
      </c>
      <c r="O69" s="866"/>
      <c r="P69" s="866"/>
      <c r="Q69" s="866">
        <v>1</v>
      </c>
      <c r="R69" s="867"/>
      <c r="S69" s="867"/>
      <c r="T69" s="866"/>
      <c r="U69" s="866"/>
      <c r="V69" s="866"/>
      <c r="W69" s="866"/>
      <c r="X69" s="866"/>
      <c r="Y69" s="866"/>
      <c r="Z69" s="866"/>
      <c r="AA69" s="897" t="s">
        <v>2142</v>
      </c>
      <c r="AB69" s="850" t="s">
        <v>2093</v>
      </c>
      <c r="AC69" s="897" t="s">
        <v>2143</v>
      </c>
      <c r="AD69" s="892" t="s">
        <v>2144</v>
      </c>
      <c r="AE69" s="892" t="s">
        <v>1224</v>
      </c>
    </row>
    <row r="70" spans="1:31" ht="98.25" customHeight="1">
      <c r="A70" s="871"/>
      <c r="B70" s="1381"/>
      <c r="C70" s="1381"/>
      <c r="D70" s="1380"/>
      <c r="E70" s="853" t="s">
        <v>2145</v>
      </c>
      <c r="F70" s="1380"/>
      <c r="G70" s="897">
        <v>2</v>
      </c>
      <c r="H70" s="1375"/>
      <c r="I70" s="898" t="s">
        <v>2146</v>
      </c>
      <c r="J70" s="897" t="s">
        <v>36</v>
      </c>
      <c r="K70" s="852" t="s">
        <v>29</v>
      </c>
      <c r="L70" s="891" t="s">
        <v>30</v>
      </c>
      <c r="M70" s="897" t="s">
        <v>43</v>
      </c>
      <c r="N70" s="869">
        <v>1</v>
      </c>
      <c r="O70" s="866"/>
      <c r="P70" s="866"/>
      <c r="Q70" s="866"/>
      <c r="R70" s="867"/>
      <c r="S70" s="901">
        <v>1</v>
      </c>
      <c r="T70" s="866"/>
      <c r="U70" s="866"/>
      <c r="V70" s="866"/>
      <c r="W70" s="866"/>
      <c r="X70" s="866"/>
      <c r="Y70" s="866"/>
      <c r="Z70" s="866"/>
      <c r="AA70" s="897" t="s">
        <v>2147</v>
      </c>
      <c r="AB70" s="850" t="s">
        <v>2093</v>
      </c>
      <c r="AC70" s="897" t="s">
        <v>2143</v>
      </c>
      <c r="AD70" s="892" t="s">
        <v>2144</v>
      </c>
      <c r="AE70" s="892" t="s">
        <v>1224</v>
      </c>
    </row>
    <row r="71" spans="1:31" ht="62.25" customHeight="1">
      <c r="A71" s="871"/>
      <c r="B71" s="1381"/>
      <c r="C71" s="1381"/>
      <c r="D71" s="1380" t="s">
        <v>2148</v>
      </c>
      <c r="E71" s="853" t="s">
        <v>2149</v>
      </c>
      <c r="F71" s="1375" t="s">
        <v>2150</v>
      </c>
      <c r="G71" s="897">
        <v>2</v>
      </c>
      <c r="H71" s="1375"/>
      <c r="I71" s="898" t="s">
        <v>2151</v>
      </c>
      <c r="J71" s="891" t="s">
        <v>36</v>
      </c>
      <c r="K71" s="852" t="s">
        <v>29</v>
      </c>
      <c r="L71" s="891" t="s">
        <v>30</v>
      </c>
      <c r="M71" s="897" t="s">
        <v>43</v>
      </c>
      <c r="N71" s="854">
        <v>2</v>
      </c>
      <c r="O71" s="866"/>
      <c r="P71" s="866">
        <v>1</v>
      </c>
      <c r="Q71" s="901"/>
      <c r="R71" s="866"/>
      <c r="S71" s="866">
        <v>1</v>
      </c>
      <c r="T71" s="866"/>
      <c r="U71" s="867"/>
      <c r="V71" s="866"/>
      <c r="W71" s="867"/>
      <c r="X71" s="866"/>
      <c r="Y71" s="866"/>
      <c r="Z71" s="866"/>
      <c r="AA71" s="897" t="s">
        <v>2151</v>
      </c>
      <c r="AB71" s="850" t="s">
        <v>2093</v>
      </c>
      <c r="AC71" s="897" t="s">
        <v>2143</v>
      </c>
      <c r="AD71" s="892" t="s">
        <v>2144</v>
      </c>
      <c r="AE71" s="892" t="s">
        <v>1224</v>
      </c>
    </row>
    <row r="72" spans="1:31" ht="56.25" customHeight="1">
      <c r="A72" s="871"/>
      <c r="B72" s="1381"/>
      <c r="C72" s="1381"/>
      <c r="D72" s="1380"/>
      <c r="E72" s="853" t="s">
        <v>2152</v>
      </c>
      <c r="F72" s="1375"/>
      <c r="G72" s="897">
        <v>2</v>
      </c>
      <c r="H72" s="1375"/>
      <c r="I72" s="898" t="s">
        <v>2153</v>
      </c>
      <c r="J72" s="897" t="s">
        <v>36</v>
      </c>
      <c r="K72" s="852" t="s">
        <v>29</v>
      </c>
      <c r="L72" s="891" t="s">
        <v>30</v>
      </c>
      <c r="M72" s="897" t="s">
        <v>43</v>
      </c>
      <c r="N72" s="869">
        <v>2</v>
      </c>
      <c r="O72" s="866"/>
      <c r="P72" s="866"/>
      <c r="Q72" s="866">
        <v>1</v>
      </c>
      <c r="R72" s="866"/>
      <c r="S72" s="866"/>
      <c r="T72" s="866">
        <v>1</v>
      </c>
      <c r="U72" s="866"/>
      <c r="V72" s="866"/>
      <c r="W72" s="866"/>
      <c r="X72" s="866"/>
      <c r="Y72" s="866"/>
      <c r="Z72" s="866"/>
      <c r="AA72" s="897" t="s">
        <v>2154</v>
      </c>
      <c r="AB72" s="850" t="s">
        <v>2093</v>
      </c>
      <c r="AC72" s="897" t="s">
        <v>2143</v>
      </c>
      <c r="AD72" s="892" t="s">
        <v>2144</v>
      </c>
      <c r="AE72" s="892" t="s">
        <v>1224</v>
      </c>
    </row>
    <row r="73" spans="1:31" ht="56.25" customHeight="1">
      <c r="A73" s="871"/>
      <c r="B73" s="1381"/>
      <c r="C73" s="1381"/>
      <c r="D73" s="1380"/>
      <c r="E73" s="853" t="s">
        <v>2155</v>
      </c>
      <c r="F73" s="1375"/>
      <c r="G73" s="897">
        <v>2</v>
      </c>
      <c r="H73" s="1375"/>
      <c r="I73" s="898" t="s">
        <v>2156</v>
      </c>
      <c r="J73" s="897" t="s">
        <v>36</v>
      </c>
      <c r="K73" s="852" t="s">
        <v>29</v>
      </c>
      <c r="L73" s="891" t="s">
        <v>30</v>
      </c>
      <c r="M73" s="897" t="s">
        <v>43</v>
      </c>
      <c r="N73" s="869">
        <v>2</v>
      </c>
      <c r="O73" s="866"/>
      <c r="P73" s="866"/>
      <c r="Q73" s="866"/>
      <c r="R73" s="866"/>
      <c r="S73" s="866"/>
      <c r="T73" s="866">
        <v>1</v>
      </c>
      <c r="U73" s="866"/>
      <c r="V73" s="866"/>
      <c r="W73" s="866"/>
      <c r="X73" s="866">
        <v>1</v>
      </c>
      <c r="Y73" s="866"/>
      <c r="Z73" s="866"/>
      <c r="AA73" s="897" t="s">
        <v>2157</v>
      </c>
      <c r="AB73" s="850" t="s">
        <v>2093</v>
      </c>
      <c r="AC73" s="897" t="s">
        <v>2143</v>
      </c>
      <c r="AD73" s="892" t="s">
        <v>2144</v>
      </c>
      <c r="AE73" s="892" t="s">
        <v>1224</v>
      </c>
    </row>
    <row r="74" spans="1:31" ht="72.75" customHeight="1">
      <c r="A74" s="871"/>
      <c r="B74" s="1381"/>
      <c r="C74" s="1381"/>
      <c r="D74" s="1380" t="s">
        <v>2158</v>
      </c>
      <c r="E74" s="853" t="s">
        <v>2159</v>
      </c>
      <c r="F74" s="1375" t="s">
        <v>2160</v>
      </c>
      <c r="G74" s="897">
        <v>2</v>
      </c>
      <c r="H74" s="1375"/>
      <c r="I74" s="898" t="s">
        <v>2161</v>
      </c>
      <c r="J74" s="897" t="s">
        <v>36</v>
      </c>
      <c r="K74" s="852" t="s">
        <v>29</v>
      </c>
      <c r="L74" s="891" t="s">
        <v>30</v>
      </c>
      <c r="M74" s="897" t="s">
        <v>43</v>
      </c>
      <c r="N74" s="902">
        <v>1</v>
      </c>
      <c r="O74" s="866"/>
      <c r="P74" s="866">
        <v>1</v>
      </c>
      <c r="Q74" s="866"/>
      <c r="R74" s="866"/>
      <c r="S74" s="866"/>
      <c r="T74" s="866"/>
      <c r="U74" s="866"/>
      <c r="V74" s="866"/>
      <c r="W74" s="866"/>
      <c r="X74" s="866"/>
      <c r="Y74" s="866"/>
      <c r="Z74" s="866"/>
      <c r="AA74" s="897" t="s">
        <v>2162</v>
      </c>
      <c r="AB74" s="850" t="s">
        <v>2093</v>
      </c>
      <c r="AC74" s="897" t="s">
        <v>2143</v>
      </c>
      <c r="AD74" s="892" t="s">
        <v>2144</v>
      </c>
      <c r="AE74" s="892" t="s">
        <v>1224</v>
      </c>
    </row>
    <row r="75" spans="1:31" ht="72.75" customHeight="1">
      <c r="A75" s="871"/>
      <c r="B75" s="1381"/>
      <c r="C75" s="1381"/>
      <c r="D75" s="1380"/>
      <c r="E75" s="853" t="s">
        <v>2163</v>
      </c>
      <c r="F75" s="1375"/>
      <c r="G75" s="897">
        <v>2</v>
      </c>
      <c r="H75" s="1375"/>
      <c r="I75" s="898" t="s">
        <v>2164</v>
      </c>
      <c r="J75" s="897" t="s">
        <v>36</v>
      </c>
      <c r="K75" s="852" t="s">
        <v>29</v>
      </c>
      <c r="L75" s="891" t="s">
        <v>30</v>
      </c>
      <c r="M75" s="897" t="s">
        <v>43</v>
      </c>
      <c r="N75" s="902">
        <v>1</v>
      </c>
      <c r="O75" s="866"/>
      <c r="P75" s="866"/>
      <c r="Q75" s="866"/>
      <c r="R75" s="866">
        <v>1</v>
      </c>
      <c r="S75" s="866"/>
      <c r="T75" s="866"/>
      <c r="U75" s="866"/>
      <c r="V75" s="866"/>
      <c r="W75" s="866"/>
      <c r="X75" s="866"/>
      <c r="Y75" s="866"/>
      <c r="Z75" s="866"/>
      <c r="AA75" s="897" t="s">
        <v>2165</v>
      </c>
      <c r="AB75" s="850" t="s">
        <v>2093</v>
      </c>
      <c r="AC75" s="897" t="s">
        <v>2143</v>
      </c>
      <c r="AD75" s="892" t="s">
        <v>2144</v>
      </c>
      <c r="AE75" s="892" t="s">
        <v>1224</v>
      </c>
    </row>
    <row r="76" spans="1:31" ht="72.75" customHeight="1">
      <c r="A76" s="871"/>
      <c r="B76" s="1381"/>
      <c r="C76" s="1381"/>
      <c r="D76" s="1380"/>
      <c r="E76" s="853" t="s">
        <v>2166</v>
      </c>
      <c r="F76" s="1375"/>
      <c r="G76" s="897">
        <v>2</v>
      </c>
      <c r="H76" s="1375"/>
      <c r="I76" s="898" t="s">
        <v>2167</v>
      </c>
      <c r="J76" s="897" t="s">
        <v>36</v>
      </c>
      <c r="K76" s="852" t="s">
        <v>29</v>
      </c>
      <c r="L76" s="891" t="s">
        <v>30</v>
      </c>
      <c r="M76" s="897" t="s">
        <v>43</v>
      </c>
      <c r="N76" s="902">
        <v>3</v>
      </c>
      <c r="O76" s="866"/>
      <c r="P76" s="866"/>
      <c r="Q76" s="866">
        <v>1</v>
      </c>
      <c r="R76" s="866"/>
      <c r="S76" s="866"/>
      <c r="T76" s="866"/>
      <c r="U76" s="866">
        <v>1</v>
      </c>
      <c r="V76" s="866"/>
      <c r="W76" s="866"/>
      <c r="X76" s="866"/>
      <c r="Y76" s="866">
        <v>1</v>
      </c>
      <c r="Z76" s="866"/>
      <c r="AA76" s="897" t="s">
        <v>2168</v>
      </c>
      <c r="AB76" s="850" t="s">
        <v>2093</v>
      </c>
      <c r="AC76" s="897" t="s">
        <v>2143</v>
      </c>
      <c r="AD76" s="892" t="s">
        <v>2144</v>
      </c>
      <c r="AE76" s="892" t="s">
        <v>1224</v>
      </c>
    </row>
    <row r="77" spans="1:31" ht="72.75" customHeight="1">
      <c r="A77" s="871"/>
      <c r="B77" s="1381"/>
      <c r="C77" s="1381"/>
      <c r="D77" s="1380"/>
      <c r="E77" s="853" t="s">
        <v>2169</v>
      </c>
      <c r="F77" s="1375"/>
      <c r="G77" s="897">
        <v>2</v>
      </c>
      <c r="H77" s="1375"/>
      <c r="I77" s="898" t="s">
        <v>2170</v>
      </c>
      <c r="J77" s="897" t="s">
        <v>70</v>
      </c>
      <c r="K77" s="852" t="s">
        <v>29</v>
      </c>
      <c r="L77" s="897" t="s">
        <v>30</v>
      </c>
      <c r="M77" s="897" t="s">
        <v>43</v>
      </c>
      <c r="N77" s="886">
        <v>1</v>
      </c>
      <c r="O77" s="866"/>
      <c r="P77" s="866"/>
      <c r="Q77" s="867">
        <v>0.15</v>
      </c>
      <c r="R77" s="866"/>
      <c r="S77" s="866"/>
      <c r="T77" s="867">
        <v>0.25</v>
      </c>
      <c r="U77" s="866"/>
      <c r="V77" s="866"/>
      <c r="W77" s="867">
        <v>0.3</v>
      </c>
      <c r="X77" s="866"/>
      <c r="Y77" s="866"/>
      <c r="Z77" s="903">
        <v>0.3</v>
      </c>
      <c r="AA77" s="897" t="s">
        <v>2171</v>
      </c>
      <c r="AB77" s="850" t="s">
        <v>2093</v>
      </c>
      <c r="AC77" s="897" t="s">
        <v>2143</v>
      </c>
      <c r="AD77" s="892" t="s">
        <v>2144</v>
      </c>
      <c r="AE77" s="892" t="s">
        <v>1224</v>
      </c>
    </row>
    <row r="78" spans="1:31" ht="72.75" customHeight="1">
      <c r="A78" s="871"/>
      <c r="B78" s="1381"/>
      <c r="C78" s="1381"/>
      <c r="D78" s="1380"/>
      <c r="E78" s="898" t="s">
        <v>2172</v>
      </c>
      <c r="F78" s="852" t="s">
        <v>2173</v>
      </c>
      <c r="G78" s="897">
        <v>2</v>
      </c>
      <c r="H78" s="1375"/>
      <c r="I78" s="898" t="s">
        <v>2172</v>
      </c>
      <c r="J78" s="897" t="s">
        <v>36</v>
      </c>
      <c r="K78" s="852" t="s">
        <v>29</v>
      </c>
      <c r="L78" s="891" t="s">
        <v>30</v>
      </c>
      <c r="M78" s="897" t="s">
        <v>43</v>
      </c>
      <c r="N78" s="902">
        <v>1</v>
      </c>
      <c r="O78" s="866"/>
      <c r="P78" s="866"/>
      <c r="Q78" s="866"/>
      <c r="R78" s="866"/>
      <c r="S78" s="866"/>
      <c r="T78" s="866"/>
      <c r="U78" s="866"/>
      <c r="V78" s="866"/>
      <c r="W78" s="866"/>
      <c r="X78" s="866"/>
      <c r="Y78" s="866"/>
      <c r="Z78" s="879">
        <v>1</v>
      </c>
      <c r="AA78" s="897" t="s">
        <v>2172</v>
      </c>
      <c r="AB78" s="850" t="s">
        <v>2093</v>
      </c>
      <c r="AC78" s="897" t="s">
        <v>2143</v>
      </c>
      <c r="AD78" s="892" t="s">
        <v>2144</v>
      </c>
      <c r="AE78" s="892" t="s">
        <v>1224</v>
      </c>
    </row>
    <row r="79" spans="1:31" ht="69.75">
      <c r="A79" s="871"/>
      <c r="B79" s="904" t="s">
        <v>2174</v>
      </c>
      <c r="C79" s="865" t="s">
        <v>537</v>
      </c>
      <c r="D79" s="891" t="s">
        <v>2175</v>
      </c>
      <c r="E79" s="853" t="s">
        <v>2176</v>
      </c>
      <c r="F79" s="891" t="s">
        <v>2177</v>
      </c>
      <c r="G79" s="891">
        <v>2</v>
      </c>
      <c r="H79" s="891" t="s">
        <v>75</v>
      </c>
      <c r="I79" s="853" t="s">
        <v>2178</v>
      </c>
      <c r="J79" s="852" t="s">
        <v>70</v>
      </c>
      <c r="K79" s="852" t="s">
        <v>29</v>
      </c>
      <c r="L79" s="895" t="s">
        <v>42</v>
      </c>
      <c r="M79" s="891" t="s">
        <v>43</v>
      </c>
      <c r="N79" s="905">
        <v>1</v>
      </c>
      <c r="O79" s="906"/>
      <c r="P79" s="906"/>
      <c r="Q79" s="906"/>
      <c r="R79" s="906">
        <v>1</v>
      </c>
      <c r="S79" s="906"/>
      <c r="T79" s="906"/>
      <c r="U79" s="906"/>
      <c r="V79" s="906">
        <v>1</v>
      </c>
      <c r="W79" s="906"/>
      <c r="X79" s="906"/>
      <c r="Y79" s="906"/>
      <c r="Z79" s="906">
        <v>1</v>
      </c>
      <c r="AA79" s="895" t="s">
        <v>2179</v>
      </c>
      <c r="AB79" s="850" t="s">
        <v>2093</v>
      </c>
      <c r="AC79" s="891" t="s">
        <v>2180</v>
      </c>
      <c r="AD79" s="892" t="s">
        <v>2181</v>
      </c>
      <c r="AE79" s="892" t="s">
        <v>1224</v>
      </c>
    </row>
    <row r="80" spans="1:31" ht="46.5">
      <c r="A80" s="871"/>
      <c r="B80" s="1373" t="s">
        <v>2182</v>
      </c>
      <c r="C80" s="1374" t="s">
        <v>2183</v>
      </c>
      <c r="D80" s="1372" t="s">
        <v>2184</v>
      </c>
      <c r="E80" s="907" t="s">
        <v>2185</v>
      </c>
      <c r="F80" s="1375" t="s">
        <v>2186</v>
      </c>
      <c r="G80" s="1375">
        <v>2</v>
      </c>
      <c r="H80" s="1375" t="s">
        <v>75</v>
      </c>
      <c r="I80" s="898" t="s">
        <v>2187</v>
      </c>
      <c r="J80" s="852" t="s">
        <v>36</v>
      </c>
      <c r="K80" s="852" t="s">
        <v>29</v>
      </c>
      <c r="L80" s="852" t="s">
        <v>42</v>
      </c>
      <c r="M80" s="897" t="s">
        <v>43</v>
      </c>
      <c r="N80" s="902">
        <v>1</v>
      </c>
      <c r="O80" s="866">
        <v>1</v>
      </c>
      <c r="P80" s="866"/>
      <c r="Q80" s="866"/>
      <c r="R80" s="866"/>
      <c r="S80" s="866"/>
      <c r="T80" s="866"/>
      <c r="U80" s="866"/>
      <c r="V80" s="866"/>
      <c r="W80" s="866"/>
      <c r="X80" s="866"/>
      <c r="Y80" s="866"/>
      <c r="Z80" s="866"/>
      <c r="AA80" s="843" t="s">
        <v>2187</v>
      </c>
      <c r="AB80" s="850" t="s">
        <v>2188</v>
      </c>
      <c r="AC80" s="897" t="s">
        <v>2189</v>
      </c>
      <c r="AD80" s="892" t="s">
        <v>1224</v>
      </c>
      <c r="AE80" s="1375" t="s">
        <v>2190</v>
      </c>
    </row>
    <row r="81" spans="1:31" ht="46.5">
      <c r="A81" s="871"/>
      <c r="B81" s="1373"/>
      <c r="C81" s="1374"/>
      <c r="D81" s="1372"/>
      <c r="E81" s="907" t="s">
        <v>2191</v>
      </c>
      <c r="F81" s="1375"/>
      <c r="G81" s="1375"/>
      <c r="H81" s="1375"/>
      <c r="I81" s="898" t="s">
        <v>2192</v>
      </c>
      <c r="J81" s="852" t="s">
        <v>36</v>
      </c>
      <c r="K81" s="852" t="s">
        <v>29</v>
      </c>
      <c r="L81" s="852" t="s">
        <v>42</v>
      </c>
      <c r="M81" s="897" t="s">
        <v>43</v>
      </c>
      <c r="N81" s="902">
        <v>1</v>
      </c>
      <c r="O81" s="866">
        <v>1</v>
      </c>
      <c r="P81" s="866"/>
      <c r="Q81" s="866"/>
      <c r="R81" s="866"/>
      <c r="S81" s="866"/>
      <c r="T81" s="866"/>
      <c r="U81" s="866"/>
      <c r="V81" s="866"/>
      <c r="W81" s="866"/>
      <c r="X81" s="866"/>
      <c r="Y81" s="866"/>
      <c r="Z81" s="866"/>
      <c r="AA81" s="843" t="s">
        <v>2193</v>
      </c>
      <c r="AB81" s="850" t="s">
        <v>2188</v>
      </c>
      <c r="AC81" s="897" t="s">
        <v>2189</v>
      </c>
      <c r="AD81" s="892" t="s">
        <v>1224</v>
      </c>
      <c r="AE81" s="1375"/>
    </row>
    <row r="82" spans="1:31" ht="69.75">
      <c r="A82" s="871"/>
      <c r="B82" s="1373"/>
      <c r="C82" s="1374"/>
      <c r="D82" s="1372"/>
      <c r="E82" s="907" t="s">
        <v>2194</v>
      </c>
      <c r="F82" s="1375"/>
      <c r="G82" s="1375"/>
      <c r="H82" s="1375"/>
      <c r="I82" s="898" t="s">
        <v>2195</v>
      </c>
      <c r="J82" s="852" t="s">
        <v>70</v>
      </c>
      <c r="K82" s="852" t="s">
        <v>29</v>
      </c>
      <c r="L82" s="852" t="s">
        <v>30</v>
      </c>
      <c r="M82" s="897" t="s">
        <v>43</v>
      </c>
      <c r="N82" s="886">
        <v>1</v>
      </c>
      <c r="O82" s="866"/>
      <c r="P82" s="867">
        <v>0.5</v>
      </c>
      <c r="Q82" s="867">
        <v>0.5</v>
      </c>
      <c r="R82" s="866"/>
      <c r="S82" s="866"/>
      <c r="T82" s="866"/>
      <c r="U82" s="866"/>
      <c r="V82" s="866"/>
      <c r="W82" s="866"/>
      <c r="X82" s="866"/>
      <c r="Y82" s="866"/>
      <c r="Z82" s="866"/>
      <c r="AA82" s="843" t="s">
        <v>2196</v>
      </c>
      <c r="AB82" s="850" t="s">
        <v>2188</v>
      </c>
      <c r="AC82" s="897" t="s">
        <v>2189</v>
      </c>
      <c r="AD82" s="892" t="s">
        <v>1224</v>
      </c>
      <c r="AE82" s="1375"/>
    </row>
    <row r="83" spans="1:31" ht="69.75">
      <c r="A83" s="871"/>
      <c r="B83" s="1373"/>
      <c r="C83" s="1374"/>
      <c r="D83" s="908" t="s">
        <v>2197</v>
      </c>
      <c r="E83" s="907" t="s">
        <v>2198</v>
      </c>
      <c r="F83" s="1375"/>
      <c r="G83" s="1375"/>
      <c r="H83" s="1375"/>
      <c r="I83" s="898" t="s">
        <v>2199</v>
      </c>
      <c r="J83" s="852" t="s">
        <v>70</v>
      </c>
      <c r="K83" s="852" t="s">
        <v>29</v>
      </c>
      <c r="L83" s="852" t="s">
        <v>42</v>
      </c>
      <c r="M83" s="897" t="s">
        <v>43</v>
      </c>
      <c r="N83" s="902">
        <v>1</v>
      </c>
      <c r="O83" s="866"/>
      <c r="P83" s="866"/>
      <c r="Q83" s="866"/>
      <c r="R83" s="866">
        <v>1</v>
      </c>
      <c r="S83" s="866"/>
      <c r="T83" s="866"/>
      <c r="U83" s="866"/>
      <c r="V83" s="866"/>
      <c r="W83" s="866"/>
      <c r="X83" s="866"/>
      <c r="Y83" s="866"/>
      <c r="Z83" s="866"/>
      <c r="AA83" s="843" t="s">
        <v>2200</v>
      </c>
      <c r="AB83" s="850" t="s">
        <v>2188</v>
      </c>
      <c r="AC83" s="897" t="s">
        <v>2189</v>
      </c>
      <c r="AD83" s="892" t="s">
        <v>1224</v>
      </c>
      <c r="AE83" s="1375"/>
    </row>
    <row r="84" spans="1:31" ht="46.5">
      <c r="A84" s="871"/>
      <c r="B84" s="1373"/>
      <c r="C84" s="1374"/>
      <c r="D84" s="908" t="s">
        <v>2201</v>
      </c>
      <c r="E84" s="907" t="s">
        <v>2202</v>
      </c>
      <c r="F84" s="1375"/>
      <c r="G84" s="1375"/>
      <c r="H84" s="1375"/>
      <c r="I84" s="898" t="s">
        <v>2203</v>
      </c>
      <c r="J84" s="852" t="s">
        <v>36</v>
      </c>
      <c r="K84" s="852" t="s">
        <v>29</v>
      </c>
      <c r="L84" s="852" t="s">
        <v>42</v>
      </c>
      <c r="M84" s="897" t="s">
        <v>43</v>
      </c>
      <c r="N84" s="902">
        <v>4</v>
      </c>
      <c r="O84" s="866"/>
      <c r="P84" s="866"/>
      <c r="Q84" s="866">
        <v>1</v>
      </c>
      <c r="R84" s="866"/>
      <c r="S84" s="866"/>
      <c r="T84" s="866">
        <v>1</v>
      </c>
      <c r="U84" s="866"/>
      <c r="V84" s="866"/>
      <c r="W84" s="866">
        <v>1</v>
      </c>
      <c r="X84" s="866"/>
      <c r="Y84" s="866"/>
      <c r="Z84" s="866">
        <v>1</v>
      </c>
      <c r="AA84" s="852" t="s">
        <v>2103</v>
      </c>
      <c r="AB84" s="898" t="s">
        <v>2188</v>
      </c>
      <c r="AC84" s="897" t="s">
        <v>2189</v>
      </c>
      <c r="AD84" s="892" t="s">
        <v>1224</v>
      </c>
      <c r="AE84" s="1375"/>
    </row>
    <row r="85" spans="1:31" ht="69.75">
      <c r="A85" s="871"/>
      <c r="B85" s="1373" t="s">
        <v>2204</v>
      </c>
      <c r="C85" s="1374" t="s">
        <v>2205</v>
      </c>
      <c r="D85" s="909" t="s">
        <v>2206</v>
      </c>
      <c r="E85" s="907" t="s">
        <v>2207</v>
      </c>
      <c r="F85" s="1375" t="s">
        <v>2208</v>
      </c>
      <c r="G85" s="1376">
        <v>2</v>
      </c>
      <c r="H85" s="1375" t="s">
        <v>45</v>
      </c>
      <c r="I85" s="898" t="s">
        <v>2209</v>
      </c>
      <c r="J85" s="852" t="s">
        <v>36</v>
      </c>
      <c r="K85" s="852" t="s">
        <v>29</v>
      </c>
      <c r="L85" s="852" t="s">
        <v>42</v>
      </c>
      <c r="M85" s="897" t="s">
        <v>43</v>
      </c>
      <c r="N85" s="869">
        <v>12</v>
      </c>
      <c r="O85" s="866">
        <v>1</v>
      </c>
      <c r="P85" s="866">
        <v>1</v>
      </c>
      <c r="Q85" s="866">
        <v>1</v>
      </c>
      <c r="R85" s="866">
        <v>1</v>
      </c>
      <c r="S85" s="866">
        <v>1</v>
      </c>
      <c r="T85" s="866">
        <v>1</v>
      </c>
      <c r="U85" s="866">
        <v>1</v>
      </c>
      <c r="V85" s="866">
        <v>1</v>
      </c>
      <c r="W85" s="866">
        <v>1</v>
      </c>
      <c r="X85" s="866">
        <v>1</v>
      </c>
      <c r="Y85" s="866">
        <v>1</v>
      </c>
      <c r="Z85" s="866">
        <v>1</v>
      </c>
      <c r="AA85" s="852" t="s">
        <v>2210</v>
      </c>
      <c r="AB85" s="898" t="s">
        <v>2188</v>
      </c>
      <c r="AC85" s="897" t="s">
        <v>2189</v>
      </c>
      <c r="AD85" s="892" t="s">
        <v>1224</v>
      </c>
      <c r="AE85" s="897" t="s">
        <v>1224</v>
      </c>
    </row>
    <row r="86" spans="1:31" ht="69.75">
      <c r="A86" s="871"/>
      <c r="B86" s="1373"/>
      <c r="C86" s="1374"/>
      <c r="D86" s="1372" t="s">
        <v>2211</v>
      </c>
      <c r="E86" s="907" t="s">
        <v>2212</v>
      </c>
      <c r="F86" s="1375"/>
      <c r="G86" s="1376"/>
      <c r="H86" s="1375"/>
      <c r="I86" s="898" t="s">
        <v>2167</v>
      </c>
      <c r="J86" s="852" t="s">
        <v>36</v>
      </c>
      <c r="K86" s="852" t="s">
        <v>29</v>
      </c>
      <c r="L86" s="852" t="s">
        <v>42</v>
      </c>
      <c r="M86" s="897" t="s">
        <v>43</v>
      </c>
      <c r="N86" s="869">
        <v>2</v>
      </c>
      <c r="O86" s="866"/>
      <c r="P86" s="866">
        <v>1</v>
      </c>
      <c r="Q86" s="866"/>
      <c r="R86" s="866"/>
      <c r="S86" s="866"/>
      <c r="T86" s="866"/>
      <c r="U86" s="866"/>
      <c r="V86" s="866"/>
      <c r="W86" s="866"/>
      <c r="X86" s="866"/>
      <c r="Y86" s="866">
        <v>1</v>
      </c>
      <c r="Z86" s="866"/>
      <c r="AA86" s="852" t="s">
        <v>2213</v>
      </c>
      <c r="AB86" s="898" t="s">
        <v>2188</v>
      </c>
      <c r="AC86" s="897" t="s">
        <v>2189</v>
      </c>
      <c r="AD86" s="892" t="s">
        <v>2214</v>
      </c>
      <c r="AE86" s="897" t="s">
        <v>1224</v>
      </c>
    </row>
    <row r="87" spans="1:31" ht="46.5">
      <c r="A87" s="871"/>
      <c r="B87" s="1373"/>
      <c r="C87" s="1374"/>
      <c r="D87" s="1372"/>
      <c r="E87" s="907" t="s">
        <v>2215</v>
      </c>
      <c r="F87" s="1375"/>
      <c r="G87" s="1376"/>
      <c r="H87" s="1375"/>
      <c r="I87" s="898" t="s">
        <v>2199</v>
      </c>
      <c r="J87" s="852" t="s">
        <v>36</v>
      </c>
      <c r="K87" s="852" t="s">
        <v>29</v>
      </c>
      <c r="L87" s="852" t="s">
        <v>42</v>
      </c>
      <c r="M87" s="897" t="s">
        <v>43</v>
      </c>
      <c r="N87" s="869">
        <v>1</v>
      </c>
      <c r="O87" s="866"/>
      <c r="P87" s="866"/>
      <c r="Q87" s="866"/>
      <c r="R87" s="866"/>
      <c r="S87" s="866"/>
      <c r="T87" s="866"/>
      <c r="U87" s="866"/>
      <c r="V87" s="866"/>
      <c r="W87" s="866"/>
      <c r="X87" s="866"/>
      <c r="Y87" s="866"/>
      <c r="Z87" s="866">
        <v>1</v>
      </c>
      <c r="AA87" s="852" t="s">
        <v>2216</v>
      </c>
      <c r="AB87" s="898" t="s">
        <v>2188</v>
      </c>
      <c r="AC87" s="897" t="s">
        <v>2189</v>
      </c>
      <c r="AD87" s="892" t="s">
        <v>2214</v>
      </c>
      <c r="AE87" s="897" t="s">
        <v>1224</v>
      </c>
    </row>
    <row r="88" spans="1:31" ht="46.5">
      <c r="A88" s="871"/>
      <c r="B88" s="1373"/>
      <c r="C88" s="1374"/>
      <c r="D88" s="1372" t="s">
        <v>2217</v>
      </c>
      <c r="E88" s="907" t="s">
        <v>2218</v>
      </c>
      <c r="F88" s="1375" t="s">
        <v>2219</v>
      </c>
      <c r="G88" s="1376">
        <v>2</v>
      </c>
      <c r="H88" s="1375"/>
      <c r="I88" s="898" t="s">
        <v>2220</v>
      </c>
      <c r="J88" s="852" t="s">
        <v>70</v>
      </c>
      <c r="K88" s="852" t="s">
        <v>29</v>
      </c>
      <c r="L88" s="852" t="s">
        <v>30</v>
      </c>
      <c r="M88" s="897" t="s">
        <v>43</v>
      </c>
      <c r="N88" s="846">
        <v>1</v>
      </c>
      <c r="O88" s="867">
        <v>0.25</v>
      </c>
      <c r="P88" s="867">
        <v>0.25</v>
      </c>
      <c r="Q88" s="867">
        <v>0.25</v>
      </c>
      <c r="R88" s="867">
        <v>0.25</v>
      </c>
      <c r="S88" s="867"/>
      <c r="T88" s="867"/>
      <c r="U88" s="867"/>
      <c r="V88" s="867"/>
      <c r="W88" s="866"/>
      <c r="X88" s="866"/>
      <c r="Y88" s="866"/>
      <c r="Z88" s="866"/>
      <c r="AA88" s="852" t="s">
        <v>2221</v>
      </c>
      <c r="AB88" s="898" t="s">
        <v>2188</v>
      </c>
      <c r="AC88" s="897" t="s">
        <v>2189</v>
      </c>
      <c r="AD88" s="892" t="s">
        <v>2214</v>
      </c>
      <c r="AE88" s="897" t="s">
        <v>1224</v>
      </c>
    </row>
    <row r="89" spans="1:31" ht="46.5">
      <c r="A89" s="871"/>
      <c r="B89" s="1373"/>
      <c r="C89" s="1374"/>
      <c r="D89" s="1372"/>
      <c r="E89" s="907" t="s">
        <v>2222</v>
      </c>
      <c r="F89" s="1375"/>
      <c r="G89" s="1376"/>
      <c r="H89" s="1375"/>
      <c r="I89" s="898" t="s">
        <v>2223</v>
      </c>
      <c r="J89" s="852" t="s">
        <v>70</v>
      </c>
      <c r="K89" s="852" t="s">
        <v>29</v>
      </c>
      <c r="L89" s="852" t="s">
        <v>42</v>
      </c>
      <c r="M89" s="897" t="s">
        <v>43</v>
      </c>
      <c r="N89" s="854">
        <v>1</v>
      </c>
      <c r="O89" s="901"/>
      <c r="P89" s="901"/>
      <c r="Q89" s="901"/>
      <c r="R89" s="901">
        <v>1</v>
      </c>
      <c r="S89" s="901"/>
      <c r="T89" s="901"/>
      <c r="U89" s="867"/>
      <c r="V89" s="867"/>
      <c r="W89" s="866"/>
      <c r="X89" s="866"/>
      <c r="Y89" s="866"/>
      <c r="Z89" s="866"/>
      <c r="AA89" s="852" t="s">
        <v>2224</v>
      </c>
      <c r="AB89" s="898" t="s">
        <v>2188</v>
      </c>
      <c r="AC89" s="897" t="s">
        <v>2189</v>
      </c>
      <c r="AD89" s="892" t="s">
        <v>2214</v>
      </c>
      <c r="AE89" s="897" t="s">
        <v>1224</v>
      </c>
    </row>
    <row r="90" spans="1:31" ht="46.5">
      <c r="A90" s="871"/>
      <c r="B90" s="1373"/>
      <c r="C90" s="1374"/>
      <c r="D90" s="1372"/>
      <c r="E90" s="907" t="s">
        <v>2225</v>
      </c>
      <c r="F90" s="1375"/>
      <c r="G90" s="1376"/>
      <c r="H90" s="1375"/>
      <c r="I90" s="898" t="s">
        <v>2226</v>
      </c>
      <c r="J90" s="852" t="s">
        <v>36</v>
      </c>
      <c r="K90" s="852" t="s">
        <v>29</v>
      </c>
      <c r="L90" s="852" t="s">
        <v>42</v>
      </c>
      <c r="M90" s="897" t="s">
        <v>43</v>
      </c>
      <c r="N90" s="846">
        <v>1</v>
      </c>
      <c r="O90" s="866"/>
      <c r="P90" s="866"/>
      <c r="Q90" s="866"/>
      <c r="R90" s="866"/>
      <c r="S90" s="867">
        <v>0.25</v>
      </c>
      <c r="T90" s="867">
        <v>0.25</v>
      </c>
      <c r="U90" s="867">
        <v>0.5</v>
      </c>
      <c r="V90" s="867"/>
      <c r="W90" s="866"/>
      <c r="X90" s="866"/>
      <c r="Y90" s="866"/>
      <c r="Z90" s="866"/>
      <c r="AA90" s="852" t="s">
        <v>2227</v>
      </c>
      <c r="AB90" s="898" t="s">
        <v>2188</v>
      </c>
      <c r="AC90" s="897" t="s">
        <v>2189</v>
      </c>
      <c r="AD90" s="892" t="s">
        <v>2214</v>
      </c>
      <c r="AE90" s="897" t="s">
        <v>1224</v>
      </c>
    </row>
    <row r="91" spans="1:31" ht="46.5">
      <c r="A91" s="871"/>
      <c r="B91" s="1373"/>
      <c r="C91" s="1374"/>
      <c r="D91" s="1372"/>
      <c r="E91" s="907" t="s">
        <v>2228</v>
      </c>
      <c r="F91" s="1375"/>
      <c r="G91" s="1376"/>
      <c r="H91" s="1375"/>
      <c r="I91" s="898" t="s">
        <v>2229</v>
      </c>
      <c r="J91" s="852" t="s">
        <v>70</v>
      </c>
      <c r="K91" s="852" t="s">
        <v>29</v>
      </c>
      <c r="L91" s="852" t="s">
        <v>30</v>
      </c>
      <c r="M91" s="897" t="s">
        <v>43</v>
      </c>
      <c r="N91" s="846">
        <v>1</v>
      </c>
      <c r="O91" s="866"/>
      <c r="P91" s="866"/>
      <c r="Q91" s="866"/>
      <c r="R91" s="866"/>
      <c r="S91" s="867"/>
      <c r="T91" s="866"/>
      <c r="U91" s="867"/>
      <c r="V91" s="867">
        <v>0.5</v>
      </c>
      <c r="W91" s="867">
        <v>0.5</v>
      </c>
      <c r="X91" s="866"/>
      <c r="Y91" s="867"/>
      <c r="Z91" s="866"/>
      <c r="AA91" s="852" t="s">
        <v>2230</v>
      </c>
      <c r="AB91" s="898" t="s">
        <v>2231</v>
      </c>
      <c r="AC91" s="897" t="s">
        <v>2189</v>
      </c>
      <c r="AD91" s="892" t="s">
        <v>2232</v>
      </c>
      <c r="AE91" s="897" t="s">
        <v>1224</v>
      </c>
    </row>
    <row r="92" spans="1:31" ht="69.75" customHeight="1">
      <c r="A92" s="871"/>
      <c r="B92" s="1373"/>
      <c r="C92" s="1374"/>
      <c r="D92" s="1372"/>
      <c r="E92" s="909" t="s">
        <v>2233</v>
      </c>
      <c r="F92" s="1375"/>
      <c r="G92" s="1376"/>
      <c r="H92" s="1375"/>
      <c r="I92" s="852" t="s">
        <v>2234</v>
      </c>
      <c r="J92" s="852" t="s">
        <v>36</v>
      </c>
      <c r="K92" s="852" t="s">
        <v>29</v>
      </c>
      <c r="L92" s="852" t="s">
        <v>42</v>
      </c>
      <c r="M92" s="897" t="s">
        <v>43</v>
      </c>
      <c r="N92" s="854">
        <v>1</v>
      </c>
      <c r="O92" s="866"/>
      <c r="P92" s="866"/>
      <c r="Q92" s="866"/>
      <c r="R92" s="866"/>
      <c r="S92" s="867"/>
      <c r="T92" s="866"/>
      <c r="U92" s="867"/>
      <c r="V92" s="866"/>
      <c r="W92" s="866"/>
      <c r="X92" s="867">
        <v>0.5</v>
      </c>
      <c r="Y92" s="867">
        <v>1</v>
      </c>
      <c r="Z92" s="866"/>
      <c r="AA92" s="852" t="s">
        <v>2235</v>
      </c>
      <c r="AB92" s="898"/>
      <c r="AC92" s="845"/>
      <c r="AD92" s="892" t="s">
        <v>1224</v>
      </c>
      <c r="AE92" s="897" t="s">
        <v>1224</v>
      </c>
    </row>
    <row r="93" spans="1:31" ht="46.5">
      <c r="A93" s="871"/>
      <c r="B93" s="1373" t="s">
        <v>2174</v>
      </c>
      <c r="C93" s="1374" t="s">
        <v>2236</v>
      </c>
      <c r="D93" s="1372" t="s">
        <v>2237</v>
      </c>
      <c r="E93" s="907" t="s">
        <v>2238</v>
      </c>
      <c r="F93" s="1375" t="s">
        <v>2239</v>
      </c>
      <c r="G93" s="1375">
        <v>3</v>
      </c>
      <c r="H93" s="1375" t="s">
        <v>75</v>
      </c>
      <c r="I93" s="898" t="s">
        <v>2240</v>
      </c>
      <c r="J93" s="852" t="s">
        <v>36</v>
      </c>
      <c r="K93" s="852" t="s">
        <v>29</v>
      </c>
      <c r="L93" s="852" t="s">
        <v>42</v>
      </c>
      <c r="M93" s="897" t="s">
        <v>43</v>
      </c>
      <c r="N93" s="854">
        <v>1</v>
      </c>
      <c r="O93" s="866"/>
      <c r="P93" s="866">
        <v>1</v>
      </c>
      <c r="Q93" s="866"/>
      <c r="R93" s="866"/>
      <c r="S93" s="866"/>
      <c r="T93" s="866"/>
      <c r="U93" s="866"/>
      <c r="V93" s="866"/>
      <c r="W93" s="866"/>
      <c r="X93" s="867"/>
      <c r="Y93" s="867"/>
      <c r="Z93" s="866"/>
      <c r="AA93" s="852" t="s">
        <v>2241</v>
      </c>
      <c r="AB93" s="898" t="s">
        <v>2188</v>
      </c>
      <c r="AC93" s="897" t="s">
        <v>2189</v>
      </c>
      <c r="AD93" s="897" t="s">
        <v>111</v>
      </c>
      <c r="AE93" s="1369" t="s">
        <v>1224</v>
      </c>
    </row>
    <row r="94" spans="1:31" ht="93">
      <c r="A94" s="871"/>
      <c r="B94" s="1373"/>
      <c r="C94" s="1374"/>
      <c r="D94" s="1372"/>
      <c r="E94" s="907" t="s">
        <v>2242</v>
      </c>
      <c r="F94" s="1375"/>
      <c r="G94" s="1375"/>
      <c r="H94" s="1375"/>
      <c r="I94" s="898" t="s">
        <v>2243</v>
      </c>
      <c r="J94" s="852" t="s">
        <v>36</v>
      </c>
      <c r="K94" s="852" t="s">
        <v>29</v>
      </c>
      <c r="L94" s="852" t="s">
        <v>42</v>
      </c>
      <c r="M94" s="897" t="s">
        <v>43</v>
      </c>
      <c r="N94" s="854">
        <v>1</v>
      </c>
      <c r="O94" s="866"/>
      <c r="P94" s="866">
        <v>1</v>
      </c>
      <c r="Q94" s="866"/>
      <c r="R94" s="866"/>
      <c r="S94" s="866"/>
      <c r="T94" s="866"/>
      <c r="U94" s="866"/>
      <c r="V94" s="866"/>
      <c r="W94" s="866"/>
      <c r="X94" s="867"/>
      <c r="Y94" s="867"/>
      <c r="Z94" s="866"/>
      <c r="AA94" s="852" t="s">
        <v>2244</v>
      </c>
      <c r="AB94" s="898" t="s">
        <v>2188</v>
      </c>
      <c r="AC94" s="897" t="s">
        <v>2189</v>
      </c>
      <c r="AD94" s="897" t="s">
        <v>1224</v>
      </c>
      <c r="AE94" s="1370"/>
    </row>
    <row r="95" spans="1:31" ht="46.5">
      <c r="A95" s="871"/>
      <c r="B95" s="1373"/>
      <c r="C95" s="1374"/>
      <c r="D95" s="1372"/>
      <c r="E95" s="907" t="s">
        <v>2245</v>
      </c>
      <c r="F95" s="1375"/>
      <c r="G95" s="1375"/>
      <c r="H95" s="1375"/>
      <c r="I95" s="898" t="s">
        <v>2246</v>
      </c>
      <c r="J95" s="852" t="s">
        <v>36</v>
      </c>
      <c r="K95" s="852" t="s">
        <v>29</v>
      </c>
      <c r="L95" s="852" t="s">
        <v>42</v>
      </c>
      <c r="M95" s="897" t="s">
        <v>43</v>
      </c>
      <c r="N95" s="854">
        <v>1</v>
      </c>
      <c r="O95" s="866"/>
      <c r="P95" s="866"/>
      <c r="Q95" s="866"/>
      <c r="R95" s="866">
        <v>1</v>
      </c>
      <c r="S95" s="866"/>
      <c r="T95" s="866"/>
      <c r="U95" s="866"/>
      <c r="V95" s="866"/>
      <c r="W95" s="866"/>
      <c r="X95" s="866"/>
      <c r="Y95" s="866"/>
      <c r="Z95" s="866"/>
      <c r="AA95" s="852" t="s">
        <v>2247</v>
      </c>
      <c r="AB95" s="898" t="s">
        <v>2188</v>
      </c>
      <c r="AC95" s="897" t="s">
        <v>2189</v>
      </c>
      <c r="AD95" s="1369" t="s">
        <v>108</v>
      </c>
      <c r="AE95" s="1371"/>
    </row>
    <row r="96" spans="1:31" ht="46.5">
      <c r="A96" s="871"/>
      <c r="B96" s="1373" t="s">
        <v>2174</v>
      </c>
      <c r="C96" s="1374" t="s">
        <v>2248</v>
      </c>
      <c r="D96" s="1372" t="s">
        <v>2249</v>
      </c>
      <c r="E96" s="1378" t="s">
        <v>2250</v>
      </c>
      <c r="F96" s="852" t="s">
        <v>2251</v>
      </c>
      <c r="G96" s="1380">
        <v>2</v>
      </c>
      <c r="H96" s="1375" t="s">
        <v>2252</v>
      </c>
      <c r="I96" s="898" t="s">
        <v>2253</v>
      </c>
      <c r="J96" s="852" t="s">
        <v>70</v>
      </c>
      <c r="K96" s="852" t="s">
        <v>29</v>
      </c>
      <c r="L96" s="852" t="s">
        <v>30</v>
      </c>
      <c r="M96" s="897" t="s">
        <v>43</v>
      </c>
      <c r="N96" s="846">
        <v>1</v>
      </c>
      <c r="O96" s="867">
        <v>0.5</v>
      </c>
      <c r="P96" s="910">
        <v>0.5</v>
      </c>
      <c r="Q96" s="911"/>
      <c r="R96" s="911"/>
      <c r="S96" s="900"/>
      <c r="T96" s="900"/>
      <c r="U96" s="866"/>
      <c r="V96" s="866"/>
      <c r="W96" s="866"/>
      <c r="X96" s="866"/>
      <c r="Y96" s="866"/>
      <c r="Z96" s="866"/>
      <c r="AA96" s="852" t="s">
        <v>2254</v>
      </c>
      <c r="AB96" s="898" t="s">
        <v>2188</v>
      </c>
      <c r="AC96" s="897" t="s">
        <v>2255</v>
      </c>
      <c r="AD96" s="1371"/>
      <c r="AE96" s="1370"/>
    </row>
    <row r="97" spans="1:31" ht="46.5">
      <c r="A97" s="871"/>
      <c r="B97" s="1373"/>
      <c r="C97" s="1374"/>
      <c r="D97" s="1372"/>
      <c r="E97" s="1379"/>
      <c r="F97" s="852" t="s">
        <v>2256</v>
      </c>
      <c r="G97" s="1380"/>
      <c r="H97" s="1375"/>
      <c r="I97" s="898" t="s">
        <v>2257</v>
      </c>
      <c r="J97" s="852" t="s">
        <v>70</v>
      </c>
      <c r="K97" s="852" t="s">
        <v>29</v>
      </c>
      <c r="L97" s="852" t="s">
        <v>30</v>
      </c>
      <c r="M97" s="897" t="s">
        <v>43</v>
      </c>
      <c r="N97" s="846">
        <v>1</v>
      </c>
      <c r="O97" s="866"/>
      <c r="P97" s="910"/>
      <c r="Q97" s="867">
        <v>1</v>
      </c>
      <c r="R97" s="911"/>
      <c r="S97" s="900"/>
      <c r="T97" s="900"/>
      <c r="U97" s="866"/>
      <c r="V97" s="866"/>
      <c r="W97" s="866"/>
      <c r="X97" s="866"/>
      <c r="Y97" s="866"/>
      <c r="Z97" s="866"/>
      <c r="AA97" s="852" t="s">
        <v>2258</v>
      </c>
      <c r="AB97" s="898" t="s">
        <v>2188</v>
      </c>
      <c r="AC97" s="897" t="s">
        <v>2255</v>
      </c>
      <c r="AD97" s="897" t="s">
        <v>2259</v>
      </c>
      <c r="AE97" s="1370"/>
    </row>
    <row r="98" spans="1:31" ht="46.5">
      <c r="A98" s="871"/>
      <c r="B98" s="1373"/>
      <c r="C98" s="1374"/>
      <c r="D98" s="1372"/>
      <c r="E98" s="907" t="s">
        <v>2260</v>
      </c>
      <c r="F98" s="852" t="s">
        <v>2261</v>
      </c>
      <c r="G98" s="1380"/>
      <c r="H98" s="1375"/>
      <c r="I98" s="898" t="s">
        <v>2262</v>
      </c>
      <c r="J98" s="852" t="s">
        <v>70</v>
      </c>
      <c r="K98" s="852" t="s">
        <v>29</v>
      </c>
      <c r="L98" s="852" t="s">
        <v>30</v>
      </c>
      <c r="M98" s="897" t="s">
        <v>43</v>
      </c>
      <c r="N98" s="846">
        <v>1</v>
      </c>
      <c r="O98" s="866"/>
      <c r="P98" s="866"/>
      <c r="Q98" s="867">
        <v>0.25</v>
      </c>
      <c r="R98" s="867"/>
      <c r="S98" s="867">
        <v>0.25</v>
      </c>
      <c r="T98" s="867"/>
      <c r="U98" s="867">
        <v>0.25</v>
      </c>
      <c r="V98" s="867"/>
      <c r="W98" s="867"/>
      <c r="X98" s="866"/>
      <c r="Y98" s="866"/>
      <c r="Z98" s="867">
        <v>0.25</v>
      </c>
      <c r="AA98" s="852" t="s">
        <v>2258</v>
      </c>
      <c r="AB98" s="898" t="s">
        <v>2188</v>
      </c>
      <c r="AC98" s="897" t="s">
        <v>2255</v>
      </c>
      <c r="AD98" s="912" t="s">
        <v>108</v>
      </c>
      <c r="AE98" s="1370"/>
    </row>
    <row r="99" spans="1:31" ht="69.75">
      <c r="A99" s="871"/>
      <c r="B99" s="1373"/>
      <c r="C99" s="1374"/>
      <c r="D99" s="1372"/>
      <c r="E99" s="907" t="s">
        <v>2263</v>
      </c>
      <c r="F99" s="852" t="s">
        <v>2264</v>
      </c>
      <c r="G99" s="1380"/>
      <c r="H99" s="1375"/>
      <c r="I99" s="853" t="s">
        <v>2265</v>
      </c>
      <c r="J99" s="895" t="s">
        <v>36</v>
      </c>
      <c r="K99" s="895" t="s">
        <v>29</v>
      </c>
      <c r="L99" s="895" t="s">
        <v>42</v>
      </c>
      <c r="M99" s="897" t="s">
        <v>43</v>
      </c>
      <c r="N99" s="846">
        <v>1</v>
      </c>
      <c r="O99" s="867"/>
      <c r="P99" s="867"/>
      <c r="Q99" s="867">
        <v>0.25</v>
      </c>
      <c r="R99" s="867"/>
      <c r="S99" s="867"/>
      <c r="T99" s="867">
        <v>0.25</v>
      </c>
      <c r="U99" s="867"/>
      <c r="V99" s="867"/>
      <c r="W99" s="867">
        <v>0.25</v>
      </c>
      <c r="X99" s="867"/>
      <c r="Y99" s="867"/>
      <c r="Z99" s="867">
        <v>0.25</v>
      </c>
      <c r="AA99" s="895" t="s">
        <v>2265</v>
      </c>
      <c r="AB99" s="853" t="s">
        <v>2188</v>
      </c>
      <c r="AC99" s="897" t="s">
        <v>2255</v>
      </c>
      <c r="AD99" s="852"/>
      <c r="AE99" s="1371"/>
    </row>
    <row r="100" spans="1:31" ht="116.25">
      <c r="A100" s="871"/>
      <c r="B100" s="1373" t="s">
        <v>2266</v>
      </c>
      <c r="C100" s="1374" t="s">
        <v>2267</v>
      </c>
      <c r="D100" s="909" t="s">
        <v>2268</v>
      </c>
      <c r="E100" s="907" t="s">
        <v>2269</v>
      </c>
      <c r="F100" s="1375" t="s">
        <v>2270</v>
      </c>
      <c r="G100" s="1375">
        <v>2</v>
      </c>
      <c r="H100" s="1376" t="s">
        <v>63</v>
      </c>
      <c r="I100" s="898" t="s">
        <v>2271</v>
      </c>
      <c r="J100" s="852" t="s">
        <v>36</v>
      </c>
      <c r="K100" s="852" t="s">
        <v>29</v>
      </c>
      <c r="L100" s="852" t="s">
        <v>42</v>
      </c>
      <c r="M100" s="897" t="s">
        <v>43</v>
      </c>
      <c r="N100" s="913">
        <v>4</v>
      </c>
      <c r="O100" s="866"/>
      <c r="P100" s="866">
        <v>1</v>
      </c>
      <c r="Q100" s="866"/>
      <c r="R100" s="866"/>
      <c r="S100" s="866">
        <v>1</v>
      </c>
      <c r="T100" s="866"/>
      <c r="U100" s="866"/>
      <c r="V100" s="866">
        <v>1</v>
      </c>
      <c r="W100" s="866"/>
      <c r="X100" s="866"/>
      <c r="Y100" s="866">
        <v>1</v>
      </c>
      <c r="Z100" s="866"/>
      <c r="AA100" s="852" t="s">
        <v>2272</v>
      </c>
      <c r="AB100" s="898" t="s">
        <v>2188</v>
      </c>
      <c r="AC100" s="897" t="s">
        <v>2189</v>
      </c>
      <c r="AD100" s="843" t="s">
        <v>2273</v>
      </c>
      <c r="AE100" s="1369" t="s">
        <v>1224</v>
      </c>
    </row>
    <row r="101" spans="1:31" ht="69.75">
      <c r="A101" s="871"/>
      <c r="B101" s="1373"/>
      <c r="C101" s="1374"/>
      <c r="D101" s="909" t="s">
        <v>2274</v>
      </c>
      <c r="E101" s="907" t="s">
        <v>2275</v>
      </c>
      <c r="F101" s="1375"/>
      <c r="G101" s="1375"/>
      <c r="H101" s="1377"/>
      <c r="I101" s="898" t="s">
        <v>2203</v>
      </c>
      <c r="J101" s="852" t="s">
        <v>36</v>
      </c>
      <c r="K101" s="852" t="s">
        <v>29</v>
      </c>
      <c r="L101" s="852" t="s">
        <v>42</v>
      </c>
      <c r="M101" s="897" t="s">
        <v>43</v>
      </c>
      <c r="N101" s="869">
        <v>2</v>
      </c>
      <c r="O101" s="866"/>
      <c r="P101" s="866"/>
      <c r="Q101" s="866"/>
      <c r="R101" s="866"/>
      <c r="S101" s="866"/>
      <c r="T101" s="866">
        <v>1</v>
      </c>
      <c r="U101" s="866"/>
      <c r="V101" s="866"/>
      <c r="W101" s="866"/>
      <c r="X101" s="866"/>
      <c r="Y101" s="866"/>
      <c r="Z101" s="866">
        <v>1</v>
      </c>
      <c r="AA101" s="852" t="s">
        <v>2276</v>
      </c>
      <c r="AB101" s="898" t="s">
        <v>2188</v>
      </c>
      <c r="AC101" s="897" t="s">
        <v>2189</v>
      </c>
      <c r="AD101" s="843" t="s">
        <v>2273</v>
      </c>
      <c r="AE101" s="1371"/>
    </row>
    <row r="102" spans="1:31" ht="93">
      <c r="A102" s="871"/>
      <c r="B102" s="1373" t="s">
        <v>2174</v>
      </c>
      <c r="C102" s="1374" t="s">
        <v>2277</v>
      </c>
      <c r="D102" s="1372" t="s">
        <v>2278</v>
      </c>
      <c r="E102" s="907" t="s">
        <v>2279</v>
      </c>
      <c r="F102" s="1375" t="s">
        <v>2280</v>
      </c>
      <c r="G102" s="1375">
        <v>3</v>
      </c>
      <c r="H102" s="1375" t="s">
        <v>75</v>
      </c>
      <c r="I102" s="898" t="s">
        <v>2281</v>
      </c>
      <c r="J102" s="852" t="s">
        <v>36</v>
      </c>
      <c r="K102" s="852" t="s">
        <v>29</v>
      </c>
      <c r="L102" s="852" t="s">
        <v>42</v>
      </c>
      <c r="M102" s="897" t="s">
        <v>37</v>
      </c>
      <c r="N102" s="914">
        <v>1</v>
      </c>
      <c r="O102" s="915"/>
      <c r="P102" s="915">
        <v>1</v>
      </c>
      <c r="Q102" s="916"/>
      <c r="R102" s="915"/>
      <c r="S102" s="917"/>
      <c r="T102" s="917"/>
      <c r="U102" s="866"/>
      <c r="V102" s="866"/>
      <c r="W102" s="866"/>
      <c r="X102" s="866"/>
      <c r="Y102" s="866"/>
      <c r="Z102" s="866"/>
      <c r="AA102" s="852" t="s">
        <v>2282</v>
      </c>
      <c r="AB102" s="898" t="s">
        <v>2188</v>
      </c>
      <c r="AC102" s="897" t="s">
        <v>2283</v>
      </c>
      <c r="AD102" s="892" t="s">
        <v>2111</v>
      </c>
      <c r="AE102" s="1369" t="s">
        <v>2284</v>
      </c>
    </row>
    <row r="103" spans="1:31" ht="46.5">
      <c r="A103" s="871"/>
      <c r="B103" s="1373"/>
      <c r="C103" s="1374"/>
      <c r="D103" s="1372"/>
      <c r="E103" s="907" t="s">
        <v>2285</v>
      </c>
      <c r="F103" s="1375"/>
      <c r="G103" s="1375"/>
      <c r="H103" s="1375"/>
      <c r="I103" s="853" t="s">
        <v>2286</v>
      </c>
      <c r="J103" s="895" t="s">
        <v>36</v>
      </c>
      <c r="K103" s="895" t="s">
        <v>29</v>
      </c>
      <c r="L103" s="895" t="s">
        <v>42</v>
      </c>
      <c r="M103" s="897" t="s">
        <v>37</v>
      </c>
      <c r="N103" s="914">
        <v>1</v>
      </c>
      <c r="O103" s="915"/>
      <c r="P103" s="915">
        <v>1</v>
      </c>
      <c r="Q103" s="916"/>
      <c r="R103" s="916"/>
      <c r="S103" s="918"/>
      <c r="T103" s="917"/>
      <c r="U103" s="866"/>
      <c r="V103" s="866"/>
      <c r="W103" s="866"/>
      <c r="X103" s="866"/>
      <c r="Y103" s="866"/>
      <c r="Z103" s="866"/>
      <c r="AA103" s="852" t="s">
        <v>2287</v>
      </c>
      <c r="AB103" s="898" t="s">
        <v>2188</v>
      </c>
      <c r="AC103" s="897" t="s">
        <v>2283</v>
      </c>
      <c r="AD103" s="892" t="s">
        <v>2111</v>
      </c>
      <c r="AE103" s="1370"/>
    </row>
    <row r="104" spans="1:31" ht="46.5">
      <c r="A104" s="871"/>
      <c r="B104" s="1373"/>
      <c r="C104" s="1374"/>
      <c r="D104" s="908"/>
      <c r="E104" s="907" t="s">
        <v>2288</v>
      </c>
      <c r="F104" s="1375"/>
      <c r="G104" s="1375"/>
      <c r="H104" s="1375"/>
      <c r="I104" s="898" t="s">
        <v>2289</v>
      </c>
      <c r="J104" s="852" t="s">
        <v>36</v>
      </c>
      <c r="K104" s="852" t="s">
        <v>29</v>
      </c>
      <c r="L104" s="852" t="s">
        <v>42</v>
      </c>
      <c r="M104" s="897" t="s">
        <v>37</v>
      </c>
      <c r="N104" s="914">
        <v>1</v>
      </c>
      <c r="O104" s="916"/>
      <c r="P104" s="916"/>
      <c r="Q104" s="915"/>
      <c r="R104" s="915"/>
      <c r="S104" s="918"/>
      <c r="T104" s="917"/>
      <c r="U104" s="866"/>
      <c r="V104" s="866">
        <v>1</v>
      </c>
      <c r="W104" s="866"/>
      <c r="X104" s="866"/>
      <c r="Y104" s="866"/>
      <c r="Z104" s="866"/>
      <c r="AA104" s="852" t="s">
        <v>2290</v>
      </c>
      <c r="AB104" s="898" t="s">
        <v>2093</v>
      </c>
      <c r="AC104" s="897" t="s">
        <v>2283</v>
      </c>
      <c r="AD104" s="892" t="s">
        <v>2111</v>
      </c>
      <c r="AE104" s="1370"/>
    </row>
    <row r="105" spans="1:31" ht="45.75" customHeight="1">
      <c r="A105" s="871"/>
      <c r="B105" s="1373"/>
      <c r="C105" s="1374"/>
      <c r="D105" s="1372" t="s">
        <v>2291</v>
      </c>
      <c r="E105" s="907" t="s">
        <v>2292</v>
      </c>
      <c r="F105" s="1375"/>
      <c r="G105" s="1375"/>
      <c r="H105" s="1375"/>
      <c r="I105" s="852" t="s">
        <v>2293</v>
      </c>
      <c r="J105" s="852" t="s">
        <v>36</v>
      </c>
      <c r="K105" s="852" t="s">
        <v>29</v>
      </c>
      <c r="L105" s="852" t="s">
        <v>42</v>
      </c>
      <c r="M105" s="897" t="s">
        <v>37</v>
      </c>
      <c r="N105" s="914">
        <v>6</v>
      </c>
      <c r="O105" s="916"/>
      <c r="P105" s="916"/>
      <c r="Q105" s="915">
        <v>2</v>
      </c>
      <c r="R105" s="915">
        <v>2</v>
      </c>
      <c r="S105" s="918">
        <v>2</v>
      </c>
      <c r="T105" s="917"/>
      <c r="U105" s="866"/>
      <c r="V105" s="866"/>
      <c r="W105" s="866"/>
      <c r="X105" s="866"/>
      <c r="Y105" s="866"/>
      <c r="Z105" s="866"/>
      <c r="AA105" s="852" t="s">
        <v>2293</v>
      </c>
      <c r="AB105" s="898"/>
      <c r="AC105" s="919"/>
      <c r="AD105" s="892" t="s">
        <v>2111</v>
      </c>
      <c r="AE105" s="1370"/>
    </row>
    <row r="106" spans="1:31" ht="65.25" customHeight="1">
      <c r="A106" s="871"/>
      <c r="B106" s="1373"/>
      <c r="C106" s="1374"/>
      <c r="D106" s="1372"/>
      <c r="E106" s="907" t="s">
        <v>2294</v>
      </c>
      <c r="F106" s="1375"/>
      <c r="G106" s="1375"/>
      <c r="H106" s="1375"/>
      <c r="I106" s="898" t="s">
        <v>2295</v>
      </c>
      <c r="J106" s="852" t="s">
        <v>36</v>
      </c>
      <c r="K106" s="852" t="s">
        <v>29</v>
      </c>
      <c r="L106" s="852" t="s">
        <v>42</v>
      </c>
      <c r="M106" s="897" t="s">
        <v>37</v>
      </c>
      <c r="N106" s="869">
        <v>1</v>
      </c>
      <c r="O106" s="917"/>
      <c r="P106" s="917"/>
      <c r="Q106" s="917"/>
      <c r="R106" s="917"/>
      <c r="S106" s="917"/>
      <c r="T106" s="917">
        <v>1</v>
      </c>
      <c r="U106" s="900"/>
      <c r="V106" s="900"/>
      <c r="W106" s="900"/>
      <c r="X106" s="917"/>
      <c r="Y106" s="900"/>
      <c r="Z106" s="900"/>
      <c r="AA106" s="852" t="s">
        <v>2296</v>
      </c>
      <c r="AB106" s="898" t="s">
        <v>2188</v>
      </c>
      <c r="AC106" s="897" t="s">
        <v>2283</v>
      </c>
      <c r="AD106" s="892" t="s">
        <v>2111</v>
      </c>
      <c r="AE106" s="1370"/>
    </row>
    <row r="107" spans="1:31" ht="87" customHeight="1">
      <c r="A107" s="871"/>
      <c r="B107" s="1373"/>
      <c r="C107" s="1374"/>
      <c r="D107" s="1372"/>
      <c r="E107" s="907" t="s">
        <v>2297</v>
      </c>
      <c r="F107" s="1375"/>
      <c r="G107" s="1375"/>
      <c r="H107" s="1375"/>
      <c r="I107" s="898" t="s">
        <v>257</v>
      </c>
      <c r="J107" s="852" t="s">
        <v>36</v>
      </c>
      <c r="K107" s="852" t="s">
        <v>29</v>
      </c>
      <c r="L107" s="852" t="s">
        <v>42</v>
      </c>
      <c r="M107" s="897" t="s">
        <v>37</v>
      </c>
      <c r="N107" s="869">
        <v>1</v>
      </c>
      <c r="O107" s="866"/>
      <c r="P107" s="866"/>
      <c r="Q107" s="900"/>
      <c r="R107" s="900"/>
      <c r="S107" s="900"/>
      <c r="T107" s="917"/>
      <c r="U107" s="917">
        <v>1</v>
      </c>
      <c r="V107" s="900"/>
      <c r="W107" s="900"/>
      <c r="X107" s="900"/>
      <c r="Y107" s="917"/>
      <c r="Z107" s="900"/>
      <c r="AA107" s="852" t="s">
        <v>2298</v>
      </c>
      <c r="AB107" s="898" t="s">
        <v>2188</v>
      </c>
      <c r="AC107" s="897" t="s">
        <v>2283</v>
      </c>
      <c r="AD107" s="892" t="s">
        <v>2111</v>
      </c>
      <c r="AE107" s="1370"/>
    </row>
    <row r="108" spans="1:31" ht="93.75" customHeight="1">
      <c r="A108" s="871"/>
      <c r="B108" s="1373"/>
      <c r="C108" s="1374"/>
      <c r="D108" s="909" t="s">
        <v>2299</v>
      </c>
      <c r="E108" s="907" t="s">
        <v>2300</v>
      </c>
      <c r="F108" s="1375"/>
      <c r="G108" s="1375"/>
      <c r="H108" s="1375"/>
      <c r="I108" s="898" t="s">
        <v>2301</v>
      </c>
      <c r="J108" s="852" t="s">
        <v>36</v>
      </c>
      <c r="K108" s="852" t="s">
        <v>29</v>
      </c>
      <c r="L108" s="852" t="s">
        <v>42</v>
      </c>
      <c r="M108" s="897" t="s">
        <v>37</v>
      </c>
      <c r="N108" s="869">
        <v>1</v>
      </c>
      <c r="O108" s="866"/>
      <c r="P108" s="866"/>
      <c r="Q108" s="866"/>
      <c r="R108" s="866"/>
      <c r="S108" s="866"/>
      <c r="T108" s="866"/>
      <c r="U108" s="866"/>
      <c r="V108" s="866">
        <v>1</v>
      </c>
      <c r="W108" s="866"/>
      <c r="X108" s="866"/>
      <c r="Y108" s="866"/>
      <c r="Z108" s="866"/>
      <c r="AA108" s="852" t="s">
        <v>2302</v>
      </c>
      <c r="AB108" s="898" t="s">
        <v>2188</v>
      </c>
      <c r="AC108" s="897" t="s">
        <v>2283</v>
      </c>
      <c r="AD108" s="892" t="s">
        <v>2111</v>
      </c>
      <c r="AE108" s="1371"/>
    </row>
    <row r="109" spans="1:31" ht="46.5">
      <c r="A109" s="871"/>
      <c r="B109" s="1373" t="s">
        <v>2174</v>
      </c>
      <c r="C109" s="1374" t="s">
        <v>2303</v>
      </c>
      <c r="D109" s="1372" t="s">
        <v>2304</v>
      </c>
      <c r="E109" s="907" t="s">
        <v>2305</v>
      </c>
      <c r="F109" s="1375" t="s">
        <v>2306</v>
      </c>
      <c r="G109" s="1375">
        <v>1</v>
      </c>
      <c r="H109" s="1375" t="s">
        <v>75</v>
      </c>
      <c r="I109" s="898" t="s">
        <v>2307</v>
      </c>
      <c r="J109" s="852" t="s">
        <v>36</v>
      </c>
      <c r="K109" s="852" t="s">
        <v>29</v>
      </c>
      <c r="L109" s="852" t="s">
        <v>42</v>
      </c>
      <c r="M109" s="897" t="s">
        <v>43</v>
      </c>
      <c r="N109" s="869">
        <v>4</v>
      </c>
      <c r="O109" s="866">
        <v>1</v>
      </c>
      <c r="P109" s="866"/>
      <c r="Q109" s="866"/>
      <c r="R109" s="866">
        <v>1</v>
      </c>
      <c r="S109" s="866"/>
      <c r="T109" s="866"/>
      <c r="U109" s="866">
        <v>1</v>
      </c>
      <c r="V109" s="866"/>
      <c r="W109" s="866"/>
      <c r="X109" s="866">
        <v>1</v>
      </c>
      <c r="Y109" s="866"/>
      <c r="Z109" s="866"/>
      <c r="AA109" s="852" t="s">
        <v>2167</v>
      </c>
      <c r="AB109" s="898" t="s">
        <v>2188</v>
      </c>
      <c r="AC109" s="897" t="s">
        <v>2255</v>
      </c>
      <c r="AD109" s="892" t="s">
        <v>1433</v>
      </c>
      <c r="AE109" s="1375" t="s">
        <v>2308</v>
      </c>
    </row>
    <row r="110" spans="1:31" ht="46.5">
      <c r="A110" s="871"/>
      <c r="B110" s="1373"/>
      <c r="C110" s="1374"/>
      <c r="D110" s="1372"/>
      <c r="E110" s="907" t="s">
        <v>2309</v>
      </c>
      <c r="F110" s="1375"/>
      <c r="G110" s="1375"/>
      <c r="H110" s="1375"/>
      <c r="I110" s="898" t="s">
        <v>2310</v>
      </c>
      <c r="J110" s="852" t="s">
        <v>36</v>
      </c>
      <c r="K110" s="852" t="s">
        <v>29</v>
      </c>
      <c r="L110" s="852" t="s">
        <v>42</v>
      </c>
      <c r="M110" s="897" t="s">
        <v>43</v>
      </c>
      <c r="N110" s="869">
        <v>1</v>
      </c>
      <c r="O110" s="866">
        <v>1</v>
      </c>
      <c r="P110" s="866"/>
      <c r="Q110" s="866"/>
      <c r="R110" s="866"/>
      <c r="S110" s="866"/>
      <c r="T110" s="866"/>
      <c r="U110" s="866"/>
      <c r="V110" s="866"/>
      <c r="W110" s="866"/>
      <c r="X110" s="866"/>
      <c r="Y110" s="866"/>
      <c r="Z110" s="866"/>
      <c r="AA110" s="852" t="s">
        <v>2310</v>
      </c>
      <c r="AB110" s="898" t="s">
        <v>2188</v>
      </c>
      <c r="AC110" s="897" t="s">
        <v>2255</v>
      </c>
      <c r="AD110" s="892" t="s">
        <v>1224</v>
      </c>
      <c r="AE110" s="1375"/>
    </row>
    <row r="111" spans="1:31" ht="69.75">
      <c r="A111" s="871"/>
      <c r="B111" s="1373"/>
      <c r="C111" s="1374"/>
      <c r="D111" s="1372"/>
      <c r="E111" s="907" t="s">
        <v>2311</v>
      </c>
      <c r="F111" s="1375"/>
      <c r="G111" s="1375"/>
      <c r="H111" s="1375"/>
      <c r="I111" s="898" t="s">
        <v>2312</v>
      </c>
      <c r="J111" s="852" t="s">
        <v>36</v>
      </c>
      <c r="K111" s="852" t="s">
        <v>29</v>
      </c>
      <c r="L111" s="852" t="s">
        <v>42</v>
      </c>
      <c r="M111" s="897" t="s">
        <v>43</v>
      </c>
      <c r="N111" s="869">
        <v>66</v>
      </c>
      <c r="O111" s="866"/>
      <c r="P111" s="866"/>
      <c r="Q111" s="866">
        <v>17</v>
      </c>
      <c r="R111" s="866"/>
      <c r="S111" s="867"/>
      <c r="T111" s="866">
        <v>17</v>
      </c>
      <c r="U111" s="866"/>
      <c r="V111" s="866"/>
      <c r="W111" s="866">
        <v>17</v>
      </c>
      <c r="X111" s="866"/>
      <c r="Y111" s="866"/>
      <c r="Z111" s="866">
        <v>17</v>
      </c>
      <c r="AA111" s="852" t="s">
        <v>2312</v>
      </c>
      <c r="AB111" s="898" t="s">
        <v>2188</v>
      </c>
      <c r="AC111" s="897" t="s">
        <v>2255</v>
      </c>
      <c r="AD111" s="892" t="s">
        <v>1224</v>
      </c>
      <c r="AE111" s="1375"/>
    </row>
    <row r="112" spans="1:31" ht="46.5">
      <c r="A112" s="871"/>
      <c r="B112" s="1373"/>
      <c r="C112" s="1374"/>
      <c r="D112" s="1372"/>
      <c r="E112" s="907" t="s">
        <v>2313</v>
      </c>
      <c r="F112" s="1375"/>
      <c r="G112" s="1375"/>
      <c r="H112" s="1375"/>
      <c r="I112" s="898" t="s">
        <v>2314</v>
      </c>
      <c r="J112" s="852" t="s">
        <v>36</v>
      </c>
      <c r="K112" s="852" t="s">
        <v>29</v>
      </c>
      <c r="L112" s="852" t="s">
        <v>42</v>
      </c>
      <c r="M112" s="897" t="s">
        <v>43</v>
      </c>
      <c r="N112" s="869">
        <v>2</v>
      </c>
      <c r="O112" s="866"/>
      <c r="P112" s="866"/>
      <c r="Q112" s="866"/>
      <c r="R112" s="866">
        <v>1</v>
      </c>
      <c r="S112" s="866"/>
      <c r="T112" s="867"/>
      <c r="U112" s="866">
        <v>1</v>
      </c>
      <c r="V112" s="866"/>
      <c r="W112" s="866"/>
      <c r="X112" s="866">
        <v>1</v>
      </c>
      <c r="Y112" s="866"/>
      <c r="Z112" s="866"/>
      <c r="AA112" s="852" t="s">
        <v>2315</v>
      </c>
      <c r="AB112" s="898" t="s">
        <v>2188</v>
      </c>
      <c r="AC112" s="897" t="s">
        <v>2255</v>
      </c>
      <c r="AD112" s="892" t="s">
        <v>1224</v>
      </c>
      <c r="AE112" s="1375"/>
    </row>
  </sheetData>
  <sheetProtection algorithmName="SHA-512" hashValue="yMq2q4gyM9yPez9tqCqLN2xQmC35iizWSHjuqSXBIKf7MQPT6hSOHEObYC8UJtzwqlJbVm6qHkMh44YlNRDAOQ==" saltValue="91ne7JxeIyIs+0M1vsDgaw==" spinCount="100000" sheet="1" objects="1" scenarios="1"/>
  <autoFilter ref="A7:AM112"/>
  <mergeCells count="98">
    <mergeCell ref="A6:A7"/>
    <mergeCell ref="B6:B7"/>
    <mergeCell ref="C6:C7"/>
    <mergeCell ref="D6:D7"/>
    <mergeCell ref="E6:E7"/>
    <mergeCell ref="AE6:AE7"/>
    <mergeCell ref="D8:D11"/>
    <mergeCell ref="D13:D15"/>
    <mergeCell ref="D16:D17"/>
    <mergeCell ref="D18:D19"/>
    <mergeCell ref="M6:M7"/>
    <mergeCell ref="N6:N7"/>
    <mergeCell ref="O6:Z6"/>
    <mergeCell ref="AA6:AA7"/>
    <mergeCell ref="AB6:AB7"/>
    <mergeCell ref="AC6:AC7"/>
    <mergeCell ref="G6:G7"/>
    <mergeCell ref="H6:H7"/>
    <mergeCell ref="I6:I7"/>
    <mergeCell ref="J6:J7"/>
    <mergeCell ref="K6:K7"/>
    <mergeCell ref="B57:B78"/>
    <mergeCell ref="C57:C78"/>
    <mergeCell ref="D57:D60"/>
    <mergeCell ref="D69:D70"/>
    <mergeCell ref="AD6:AD7"/>
    <mergeCell ref="L6:L7"/>
    <mergeCell ref="F6:F7"/>
    <mergeCell ref="D64:D68"/>
    <mergeCell ref="F64:F68"/>
    <mergeCell ref="H64:H68"/>
    <mergeCell ref="D20:D22"/>
    <mergeCell ref="D23:D24"/>
    <mergeCell ref="D25:D26"/>
    <mergeCell ref="D27:D29"/>
    <mergeCell ref="F57:F60"/>
    <mergeCell ref="H57:H60"/>
    <mergeCell ref="D61:D63"/>
    <mergeCell ref="F61:F63"/>
    <mergeCell ref="H61:H63"/>
    <mergeCell ref="F69:F70"/>
    <mergeCell ref="H69:H78"/>
    <mergeCell ref="D71:D73"/>
    <mergeCell ref="F71:F73"/>
    <mergeCell ref="D74:D78"/>
    <mergeCell ref="F74:F77"/>
    <mergeCell ref="AE80:AE84"/>
    <mergeCell ref="B85:B92"/>
    <mergeCell ref="C85:C92"/>
    <mergeCell ref="F85:F87"/>
    <mergeCell ref="G85:G87"/>
    <mergeCell ref="H85:H92"/>
    <mergeCell ref="D86:D87"/>
    <mergeCell ref="D88:D92"/>
    <mergeCell ref="F88:F92"/>
    <mergeCell ref="G88:G92"/>
    <mergeCell ref="B80:B84"/>
    <mergeCell ref="C80:C84"/>
    <mergeCell ref="D80:D82"/>
    <mergeCell ref="F80:F84"/>
    <mergeCell ref="G80:G84"/>
    <mergeCell ref="H80:H84"/>
    <mergeCell ref="AE100:AE101"/>
    <mergeCell ref="AE93:AE95"/>
    <mergeCell ref="AD95:AD96"/>
    <mergeCell ref="B96:B99"/>
    <mergeCell ref="C96:C99"/>
    <mergeCell ref="D96:D99"/>
    <mergeCell ref="E96:E97"/>
    <mergeCell ref="G96:G99"/>
    <mergeCell ref="H96:H99"/>
    <mergeCell ref="AE96:AE99"/>
    <mergeCell ref="B93:B95"/>
    <mergeCell ref="C93:C95"/>
    <mergeCell ref="D93:D95"/>
    <mergeCell ref="F93:F95"/>
    <mergeCell ref="G93:G95"/>
    <mergeCell ref="H93:H95"/>
    <mergeCell ref="B100:B101"/>
    <mergeCell ref="C100:C101"/>
    <mergeCell ref="F100:F101"/>
    <mergeCell ref="G100:G101"/>
    <mergeCell ref="H100:H101"/>
    <mergeCell ref="AE102:AE108"/>
    <mergeCell ref="D105:D107"/>
    <mergeCell ref="B109:B112"/>
    <mergeCell ref="C109:C112"/>
    <mergeCell ref="D109:D112"/>
    <mergeCell ref="F109:F112"/>
    <mergeCell ref="G109:G112"/>
    <mergeCell ref="H109:H112"/>
    <mergeCell ref="AE109:AE112"/>
    <mergeCell ref="B102:B108"/>
    <mergeCell ref="C102:C108"/>
    <mergeCell ref="D102:D103"/>
    <mergeCell ref="F102:F108"/>
    <mergeCell ref="G102:G108"/>
    <mergeCell ref="H102:H108"/>
  </mergeCells>
  <pageMargins left="0.19685039370078741" right="0.19685039370078741" top="0.19685039370078741" bottom="0.19685039370078741" header="0.31496062992125984" footer="0.31496062992125984"/>
  <pageSetup scale="20" orientation="landscape" r:id="rId1"/>
  <drawing r:id="rId2"/>
  <legacyDrawing r:id="rId3"/>
  <extLst>
    <ext xmlns:x14="http://schemas.microsoft.com/office/spreadsheetml/2009/9/main" uri="{CCE6A557-97BC-4b89-ADB6-D9C93CAAB3DF}">
      <x14:dataValidations xmlns:xm="http://schemas.microsoft.com/office/excel/2006/main" count="12">
        <x14:dataValidation type="list" allowBlank="1" showInputMessage="1" showErrorMessage="1">
          <x14:formula1>
            <xm:f>'[POA 2020 -Gerencia de Calidad y Procesos.XLSX]Hoja1'!#REF!</xm:f>
          </x14:formula1>
          <xm:sqref>J66 M66</xm:sqref>
        </x14:dataValidation>
        <x14:dataValidation type="list" allowBlank="1" showInputMessage="1" showErrorMessage="1">
          <x14:formula1>
            <xm:f>'C:\Users\galmontea\Desktop\Calidad y Procesos (Gladys)\POA\POA 2020\[Copia de Planilla Plan Operativo Anual 2020 - DPCG Giovanna.XLSX]Hoja1'!#REF!</xm:f>
          </x14:formula1>
          <xm:sqref>G80:H80 G100:H100 AD99 AD95 J80:M112</xm:sqref>
        </x14:dataValidation>
        <x14:dataValidation type="list" allowBlank="1" showInputMessage="1" showErrorMessage="1">
          <x14:formula1>
            <xm:f>'P:\2-Gerencia de Planificacion y Presupuesto\3- GERENCIA PLANIFICACION Y PRESUPUESTOS\PC\PE2020\Planificación Operativa 2020\POAS 2020\POAS Definitivos\[Planilla Plan Operativo Anual 2020 - DP&amp;CG Gladys.XLSX]Hoja1'!#REF!</xm:f>
          </x14:formula1>
          <xm:sqref>H61:H63 L57:L60 J67:M79 G61:G79 J61:M65 AD65</xm:sqref>
        </x14:dataValidation>
        <x14:dataValidation type="list" allowBlank="1" showInputMessage="1" showErrorMessage="1">
          <x14:formula1>
            <xm:f>'\\ENSQBO\Planificacion y Control de Gestion (500GB)\3- GERENCIA PLANIFICACION Y PRESUPUESTOS\PC\PE2019\POA 2019\POA´s\Desarrollo\10. P&amp;CG\[POA 2019 - DP&amp;CG.xlsx]Hoja1'!#REF!</xm:f>
          </x14:formula1>
          <xm:sqref>H31:H32 H50:H55 J51:K55 G49:H49 L50:M55 G56:H56 J56:M56 H34:H48 J31:M49</xm:sqref>
        </x14:dataValidation>
        <x14:dataValidation type="list" allowBlank="1" showInputMessage="1" showErrorMessage="1">
          <x14:formula1>
            <xm:f>'P:\2-Gerencia de Planificacion y Presupuesto\3- GERENCIA PLANIFICACION Y PRESUPUESTOS\PC\PE2020\Planificación Operativa 2020\POAS 2020\POAS Definitivos\[Planilla Plan Operativo Anual 2020 - DP&amp;CG Pier.xlsx]Hoja1'!#REF!</xm:f>
          </x14:formula1>
          <xm:sqref>G50:G55 H33 G31:G48</xm:sqref>
        </x14:dataValidation>
        <x14:dataValidation type="list" allowBlank="1" showInputMessage="1" showErrorMessage="1">
          <x14:formula1>
            <xm:f>'P:\2-Gerencia de Planificacion y Presupuesto\3- GERENCIA PLANIFICACION Y PRESUPUESTOS\PLANES OPERATIVOS 2020 - EDENORTE\DP&amp;CG\[Planilla Plan Operativo Anual 2020 - DP&amp;CG.XLSX]Hoja1'!#REF!</xm:f>
          </x14:formula1>
          <xm:sqref>J8:J30</xm:sqref>
        </x14:dataValidation>
        <x14:dataValidation type="list" allowBlank="1" showInputMessage="1" showErrorMessage="1">
          <x14:formula1>
            <xm:f>'P:\2-Gerencia de Planificacion y Presupuesto\3- GERENCIA PLANIFICACION Y PRESUPUESTOS\PLANES OPERATIVOS 2020 - EDENORTE\DP&amp;CG\[Planilla Plan Operativo Anual 2020 - DP&amp;CG.XLSX]Hoja1'!#REF!</xm:f>
          </x14:formula1>
          <xm:sqref>AD8:AD30</xm:sqref>
        </x14:dataValidation>
        <x14:dataValidation type="list" allowBlank="1" showInputMessage="1" showErrorMessage="1">
          <x14:formula1>
            <xm:f>'P:\2-Gerencia de Planificacion y Presupuesto\3- GERENCIA PLANIFICACION Y PRESUPUESTOS\PLANES OPERATIVOS 2020 - EDENORTE\DP&amp;CG\[Planilla Plan Operativo Anual 2020 - DP&amp;CG.XLSX]Hoja1'!#REF!</xm:f>
          </x14:formula1>
          <xm:sqref>M8:M30</xm:sqref>
        </x14:dataValidation>
        <x14:dataValidation type="list" allowBlank="1" showInputMessage="1" showErrorMessage="1">
          <x14:formula1>
            <xm:f>'P:\2-Gerencia de Planificacion y Presupuesto\3- GERENCIA PLANIFICACION Y PRESUPUESTOS\PLANES OPERATIVOS 2020 - EDENORTE\DP&amp;CG\[Planilla Plan Operativo Anual 2020 - DP&amp;CG.XLSX]Hoja1'!#REF!</xm:f>
          </x14:formula1>
          <xm:sqref>L8:L30</xm:sqref>
        </x14:dataValidation>
        <x14:dataValidation type="list" allowBlank="1" showInputMessage="1" showErrorMessage="1">
          <x14:formula1>
            <xm:f>'P:\2-Gerencia de Planificacion y Presupuesto\3- GERENCIA PLANIFICACION Y PRESUPUESTOS\PLANES OPERATIVOS 2020 - EDENORTE\DP&amp;CG\[Planilla Plan Operativo Anual 2020 - DP&amp;CG.XLSX]Hoja1'!#REF!</xm:f>
          </x14:formula1>
          <xm:sqref>K8:K30</xm:sqref>
        </x14:dataValidation>
        <x14:dataValidation type="list" allowBlank="1" showInputMessage="1" showErrorMessage="1">
          <x14:formula1>
            <xm:f>'P:\2-Gerencia de Planificacion y Presupuesto\3- GERENCIA PLANIFICACION Y PRESUPUESTOS\PLANES OPERATIVOS 2020 - EDENORTE\DP&amp;CG\[Planilla Plan Operativo Anual 2020 - DP&amp;CG.XLSX]Hoja1'!#REF!</xm:f>
          </x14:formula1>
          <xm:sqref>H8:H30</xm:sqref>
        </x14:dataValidation>
        <x14:dataValidation type="list" allowBlank="1" showInputMessage="1" showErrorMessage="1">
          <x14:formula1>
            <xm:f>'P:\2-Gerencia de Planificacion y Presupuesto\3- GERENCIA PLANIFICACION Y PRESUPUESTOS\PLANES OPERATIVOS 2020 - EDENORTE\DP&amp;CG\[Planilla Plan Operativo Anual 2020 - DP&amp;CG.XLSX]Hoja1'!#REF!</xm:f>
          </x14:formula1>
          <xm:sqref>G8:G30</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A70"/>
  <sheetViews>
    <sheetView showGridLines="0" zoomScale="70" zoomScaleNormal="70" zoomScaleSheetLayoutView="50" workbookViewId="0">
      <selection activeCell="C3" sqref="C3"/>
    </sheetView>
  </sheetViews>
  <sheetFormatPr baseColWidth="10" defaultColWidth="11.42578125" defaultRowHeight="16.5"/>
  <cols>
    <col min="1" max="1" width="26.28515625" style="157" customWidth="1"/>
    <col min="2" max="2" width="32" style="157" customWidth="1"/>
    <col min="3" max="3" width="24.7109375" style="157" customWidth="1"/>
    <col min="4" max="4" width="37" style="157" customWidth="1"/>
    <col min="5" max="5" width="15.85546875" style="157" customWidth="1"/>
    <col min="6" max="6" width="46.85546875" style="157" customWidth="1"/>
    <col min="7" max="7" width="14.140625" style="161" customWidth="1"/>
    <col min="8" max="8" width="47.28515625" style="157" customWidth="1"/>
    <col min="9" max="9" width="22.28515625" style="157" customWidth="1"/>
    <col min="10" max="10" width="18.7109375" style="161" customWidth="1"/>
    <col min="11" max="11" width="14.85546875" style="161" customWidth="1"/>
    <col min="12" max="12" width="13.5703125" style="161" customWidth="1"/>
    <col min="13" max="13" width="19.42578125" style="161" customWidth="1"/>
    <col min="14" max="14" width="13.85546875" style="157" customWidth="1"/>
    <col min="15" max="26" width="9.28515625" style="161" customWidth="1"/>
    <col min="27" max="27" width="12.5703125" style="161" customWidth="1"/>
    <col min="28" max="39" width="9.28515625" style="161" hidden="1" customWidth="1"/>
    <col min="40" max="41" width="14.140625" style="161" hidden="1" customWidth="1"/>
    <col min="42" max="42" width="26.42578125" style="157" customWidth="1"/>
    <col min="43" max="43" width="20.42578125" style="157" customWidth="1"/>
    <col min="44" max="44" width="23.5703125" style="157" customWidth="1"/>
    <col min="45" max="45" width="26.140625" style="157" customWidth="1"/>
    <col min="46" max="46" width="21.7109375" style="160" customWidth="1"/>
    <col min="47" max="53" width="11.42578125" style="160"/>
    <col min="54" max="54" width="5" style="157" customWidth="1"/>
    <col min="55" max="16384" width="11.42578125" style="157"/>
  </cols>
  <sheetData>
    <row r="1" spans="1:53" ht="28.5" customHeight="1"/>
    <row r="2" spans="1:53" ht="28.5" customHeight="1">
      <c r="C2" s="920" t="s">
        <v>121</v>
      </c>
      <c r="D2" s="921"/>
      <c r="E2" s="921"/>
      <c r="F2" s="921"/>
      <c r="G2" s="922"/>
      <c r="H2" s="921"/>
      <c r="I2" s="921"/>
      <c r="J2" s="922"/>
      <c r="K2" s="922"/>
      <c r="L2" s="922"/>
      <c r="M2" s="922"/>
      <c r="N2" s="921"/>
      <c r="O2" s="922"/>
      <c r="P2" s="922"/>
      <c r="Q2" s="922"/>
      <c r="R2" s="922"/>
      <c r="S2" s="922"/>
      <c r="T2" s="922"/>
      <c r="U2" s="922"/>
      <c r="V2" s="922"/>
      <c r="W2" s="922"/>
      <c r="X2" s="922"/>
      <c r="Y2" s="922"/>
      <c r="Z2" s="922"/>
      <c r="AA2" s="922"/>
      <c r="AB2" s="922"/>
      <c r="AC2" s="922"/>
      <c r="AD2" s="922"/>
      <c r="AE2" s="922"/>
      <c r="AF2" s="922"/>
      <c r="AG2" s="922"/>
      <c r="AH2" s="922"/>
      <c r="AI2" s="922"/>
      <c r="AJ2" s="922"/>
      <c r="AK2" s="922"/>
      <c r="AL2" s="922"/>
      <c r="AM2" s="922"/>
      <c r="AN2" s="922"/>
      <c r="AO2" s="922"/>
      <c r="AP2" s="921"/>
      <c r="AQ2" s="921"/>
    </row>
    <row r="3" spans="1:53" ht="28.5" customHeight="1">
      <c r="C3" s="920" t="s">
        <v>3363</v>
      </c>
    </row>
    <row r="4" spans="1:53" ht="28.5" customHeight="1"/>
    <row r="5" spans="1:53" ht="24.75" customHeight="1">
      <c r="A5" s="1226" t="s">
        <v>631</v>
      </c>
      <c r="B5" s="1396" t="s">
        <v>120</v>
      </c>
      <c r="C5" s="1396" t="s">
        <v>0</v>
      </c>
      <c r="D5" s="1396" t="s">
        <v>1</v>
      </c>
      <c r="E5" s="1396" t="s">
        <v>2</v>
      </c>
      <c r="F5" s="1396" t="s">
        <v>3</v>
      </c>
      <c r="G5" s="1396" t="s">
        <v>4</v>
      </c>
      <c r="H5" s="1396" t="s">
        <v>5</v>
      </c>
      <c r="I5" s="1396" t="s">
        <v>6</v>
      </c>
      <c r="J5" s="1396" t="s">
        <v>7</v>
      </c>
      <c r="K5" s="1396" t="s">
        <v>8</v>
      </c>
      <c r="L5" s="1396" t="s">
        <v>9</v>
      </c>
      <c r="M5" s="1396" t="s">
        <v>10</v>
      </c>
      <c r="N5" s="1396" t="s">
        <v>119</v>
      </c>
      <c r="O5" s="1396" t="s">
        <v>11</v>
      </c>
      <c r="P5" s="1396"/>
      <c r="Q5" s="1396"/>
      <c r="R5" s="1396"/>
      <c r="S5" s="1396"/>
      <c r="T5" s="1396"/>
      <c r="U5" s="1396"/>
      <c r="V5" s="1396"/>
      <c r="W5" s="1396"/>
      <c r="X5" s="1396"/>
      <c r="Y5" s="1396"/>
      <c r="Z5" s="1396"/>
      <c r="AA5" s="1318" t="s">
        <v>2316</v>
      </c>
      <c r="AB5" s="1396" t="s">
        <v>618</v>
      </c>
      <c r="AC5" s="1396"/>
      <c r="AD5" s="1396"/>
      <c r="AE5" s="1396"/>
      <c r="AF5" s="1396"/>
      <c r="AG5" s="1396"/>
      <c r="AH5" s="1396"/>
      <c r="AI5" s="1396"/>
      <c r="AJ5" s="1396"/>
      <c r="AK5" s="1396"/>
      <c r="AL5" s="1396"/>
      <c r="AM5" s="1396"/>
      <c r="AN5" s="1318" t="s">
        <v>630</v>
      </c>
      <c r="AO5" s="1318" t="s">
        <v>629</v>
      </c>
      <c r="AP5" s="1396" t="s">
        <v>12</v>
      </c>
      <c r="AQ5" s="1396" t="s">
        <v>13</v>
      </c>
      <c r="AR5" s="1396" t="s">
        <v>14</v>
      </c>
      <c r="AS5" s="1396" t="s">
        <v>15</v>
      </c>
      <c r="AT5" s="1396" t="s">
        <v>16</v>
      </c>
    </row>
    <row r="6" spans="1:53" ht="42.75" customHeight="1">
      <c r="A6" s="1226"/>
      <c r="B6" s="1396"/>
      <c r="C6" s="1396"/>
      <c r="D6" s="1396"/>
      <c r="E6" s="1396"/>
      <c r="F6" s="1396"/>
      <c r="G6" s="1396"/>
      <c r="H6" s="1396"/>
      <c r="I6" s="1396"/>
      <c r="J6" s="1396"/>
      <c r="K6" s="1396"/>
      <c r="L6" s="1396"/>
      <c r="M6" s="1396"/>
      <c r="N6" s="1396"/>
      <c r="O6" s="923" t="s">
        <v>17</v>
      </c>
      <c r="P6" s="923" t="s">
        <v>18</v>
      </c>
      <c r="Q6" s="923" t="s">
        <v>19</v>
      </c>
      <c r="R6" s="923" t="s">
        <v>20</v>
      </c>
      <c r="S6" s="923" t="s">
        <v>21</v>
      </c>
      <c r="T6" s="923" t="s">
        <v>22</v>
      </c>
      <c r="U6" s="923" t="s">
        <v>23</v>
      </c>
      <c r="V6" s="923" t="s">
        <v>24</v>
      </c>
      <c r="W6" s="923" t="s">
        <v>633</v>
      </c>
      <c r="X6" s="923" t="s">
        <v>26</v>
      </c>
      <c r="Y6" s="923" t="s">
        <v>27</v>
      </c>
      <c r="Z6" s="923" t="s">
        <v>28</v>
      </c>
      <c r="AA6" s="1322"/>
      <c r="AB6" s="923" t="s">
        <v>17</v>
      </c>
      <c r="AC6" s="923" t="s">
        <v>18</v>
      </c>
      <c r="AD6" s="923" t="s">
        <v>19</v>
      </c>
      <c r="AE6" s="923" t="s">
        <v>20</v>
      </c>
      <c r="AF6" s="923" t="s">
        <v>21</v>
      </c>
      <c r="AG6" s="923" t="s">
        <v>22</v>
      </c>
      <c r="AH6" s="923" t="s">
        <v>23</v>
      </c>
      <c r="AI6" s="923" t="s">
        <v>24</v>
      </c>
      <c r="AJ6" s="923" t="s">
        <v>633</v>
      </c>
      <c r="AK6" s="923" t="s">
        <v>26</v>
      </c>
      <c r="AL6" s="923" t="s">
        <v>27</v>
      </c>
      <c r="AM6" s="923" t="s">
        <v>28</v>
      </c>
      <c r="AN6" s="1322"/>
      <c r="AO6" s="1322"/>
      <c r="AP6" s="1396"/>
      <c r="AQ6" s="1396"/>
      <c r="AR6" s="1396"/>
      <c r="AS6" s="1396"/>
      <c r="AT6" s="1396"/>
    </row>
    <row r="7" spans="1:53" ht="66">
      <c r="A7" s="924" t="s">
        <v>502</v>
      </c>
      <c r="B7" s="925" t="s">
        <v>2317</v>
      </c>
      <c r="C7" s="925" t="s">
        <v>2318</v>
      </c>
      <c r="D7" s="926" t="s">
        <v>2319</v>
      </c>
      <c r="E7" s="450"/>
      <c r="F7" s="925" t="s">
        <v>2320</v>
      </c>
      <c r="G7" s="927">
        <v>3</v>
      </c>
      <c r="H7" s="925" t="s">
        <v>48</v>
      </c>
      <c r="I7" s="928" t="s">
        <v>2321</v>
      </c>
      <c r="J7" s="927" t="s">
        <v>36</v>
      </c>
      <c r="K7" s="927" t="s">
        <v>29</v>
      </c>
      <c r="L7" s="927" t="s">
        <v>30</v>
      </c>
      <c r="M7" s="927" t="s">
        <v>43</v>
      </c>
      <c r="N7" s="929">
        <f>SUM(O7:Z7)</f>
        <v>11</v>
      </c>
      <c r="O7" s="930"/>
      <c r="P7" s="930"/>
      <c r="Q7" s="930">
        <v>5</v>
      </c>
      <c r="R7" s="930"/>
      <c r="S7" s="930"/>
      <c r="T7" s="930">
        <v>2</v>
      </c>
      <c r="U7" s="930"/>
      <c r="V7" s="930"/>
      <c r="W7" s="930">
        <v>2</v>
      </c>
      <c r="X7" s="930"/>
      <c r="Y7" s="930">
        <v>2</v>
      </c>
      <c r="Z7" s="930"/>
      <c r="AA7" s="929">
        <f>O7</f>
        <v>0</v>
      </c>
      <c r="AB7" s="931"/>
      <c r="AC7" s="932"/>
      <c r="AD7" s="932"/>
      <c r="AE7" s="932"/>
      <c r="AF7" s="932"/>
      <c r="AG7" s="932"/>
      <c r="AH7" s="932"/>
      <c r="AI7" s="932"/>
      <c r="AJ7" s="932"/>
      <c r="AK7" s="932"/>
      <c r="AL7" s="932"/>
      <c r="AM7" s="932"/>
      <c r="AN7" s="933">
        <f>AB7</f>
        <v>0</v>
      </c>
      <c r="AO7" s="178"/>
      <c r="AP7" s="934" t="s">
        <v>2322</v>
      </c>
      <c r="AQ7" s="934" t="s">
        <v>2323</v>
      </c>
      <c r="AR7" s="934" t="s">
        <v>2324</v>
      </c>
      <c r="AS7" s="934"/>
      <c r="AT7" s="726"/>
    </row>
    <row r="8" spans="1:53" ht="77.25" customHeight="1">
      <c r="A8" s="924" t="s">
        <v>502</v>
      </c>
      <c r="B8" s="925" t="s">
        <v>2317</v>
      </c>
      <c r="C8" s="925"/>
      <c r="D8" s="926" t="s">
        <v>2325</v>
      </c>
      <c r="E8" s="450"/>
      <c r="F8" s="450" t="s">
        <v>2326</v>
      </c>
      <c r="G8" s="927">
        <v>2</v>
      </c>
      <c r="H8" s="925" t="s">
        <v>35</v>
      </c>
      <c r="I8" s="928" t="s">
        <v>2327</v>
      </c>
      <c r="J8" s="927" t="s">
        <v>36</v>
      </c>
      <c r="K8" s="927" t="s">
        <v>29</v>
      </c>
      <c r="L8" s="927" t="s">
        <v>30</v>
      </c>
      <c r="M8" s="927" t="s">
        <v>43</v>
      </c>
      <c r="N8" s="929">
        <f t="shared" ref="N8:N18" si="0">SUM(O8:Z8)</f>
        <v>60</v>
      </c>
      <c r="O8" s="930">
        <v>5</v>
      </c>
      <c r="P8" s="930">
        <v>5</v>
      </c>
      <c r="Q8" s="930">
        <v>5</v>
      </c>
      <c r="R8" s="930">
        <v>5</v>
      </c>
      <c r="S8" s="930">
        <v>5</v>
      </c>
      <c r="T8" s="930">
        <v>5</v>
      </c>
      <c r="U8" s="930">
        <v>5</v>
      </c>
      <c r="V8" s="930">
        <v>5</v>
      </c>
      <c r="W8" s="930">
        <v>5</v>
      </c>
      <c r="X8" s="930">
        <v>5</v>
      </c>
      <c r="Y8" s="930">
        <v>5</v>
      </c>
      <c r="Z8" s="930">
        <v>5</v>
      </c>
      <c r="AA8" s="929">
        <f t="shared" ref="AA8:AA70" si="1">O8</f>
        <v>5</v>
      </c>
      <c r="AB8" s="931">
        <v>5</v>
      </c>
      <c r="AC8" s="932"/>
      <c r="AD8" s="932"/>
      <c r="AE8" s="932"/>
      <c r="AF8" s="932"/>
      <c r="AG8" s="932"/>
      <c r="AH8" s="932"/>
      <c r="AI8" s="932"/>
      <c r="AJ8" s="932"/>
      <c r="AK8" s="932"/>
      <c r="AL8" s="932"/>
      <c r="AM8" s="932"/>
      <c r="AN8" s="933">
        <f t="shared" ref="AN8:AN70" si="2">AB8</f>
        <v>5</v>
      </c>
      <c r="AO8" s="178">
        <f t="shared" ref="AO8:AO70" si="3">AN8/AA8</f>
        <v>1</v>
      </c>
      <c r="AP8" s="934" t="s">
        <v>2328</v>
      </c>
      <c r="AQ8" s="934" t="s">
        <v>2323</v>
      </c>
      <c r="AR8" s="934" t="s">
        <v>2324</v>
      </c>
      <c r="AS8" s="934"/>
      <c r="AT8" s="726"/>
    </row>
    <row r="9" spans="1:53" ht="66">
      <c r="A9" s="924" t="s">
        <v>502</v>
      </c>
      <c r="B9" s="925" t="s">
        <v>2317</v>
      </c>
      <c r="C9" s="925"/>
      <c r="D9" s="926" t="s">
        <v>2329</v>
      </c>
      <c r="E9" s="450"/>
      <c r="F9" s="450" t="s">
        <v>2330</v>
      </c>
      <c r="G9" s="927">
        <v>3</v>
      </c>
      <c r="H9" s="925" t="s">
        <v>35</v>
      </c>
      <c r="I9" s="928" t="s">
        <v>2331</v>
      </c>
      <c r="J9" s="927" t="s">
        <v>36</v>
      </c>
      <c r="K9" s="927" t="s">
        <v>29</v>
      </c>
      <c r="L9" s="927" t="s">
        <v>42</v>
      </c>
      <c r="M9" s="927" t="s">
        <v>43</v>
      </c>
      <c r="N9" s="929">
        <f t="shared" si="0"/>
        <v>96</v>
      </c>
      <c r="O9" s="930">
        <v>8</v>
      </c>
      <c r="P9" s="930">
        <v>8</v>
      </c>
      <c r="Q9" s="930">
        <v>8</v>
      </c>
      <c r="R9" s="930">
        <v>8</v>
      </c>
      <c r="S9" s="930">
        <v>8</v>
      </c>
      <c r="T9" s="930">
        <v>8</v>
      </c>
      <c r="U9" s="930">
        <v>8</v>
      </c>
      <c r="V9" s="930">
        <v>8</v>
      </c>
      <c r="W9" s="930">
        <v>8</v>
      </c>
      <c r="X9" s="930">
        <v>8</v>
      </c>
      <c r="Y9" s="930">
        <v>8</v>
      </c>
      <c r="Z9" s="930">
        <v>8</v>
      </c>
      <c r="AA9" s="929">
        <f t="shared" si="1"/>
        <v>8</v>
      </c>
      <c r="AB9" s="931">
        <v>8</v>
      </c>
      <c r="AC9" s="932"/>
      <c r="AD9" s="932"/>
      <c r="AE9" s="932"/>
      <c r="AF9" s="932"/>
      <c r="AG9" s="932"/>
      <c r="AH9" s="932"/>
      <c r="AI9" s="932"/>
      <c r="AJ9" s="932"/>
      <c r="AK9" s="932"/>
      <c r="AL9" s="932"/>
      <c r="AM9" s="932"/>
      <c r="AN9" s="933">
        <f t="shared" si="2"/>
        <v>8</v>
      </c>
      <c r="AO9" s="178">
        <f t="shared" si="3"/>
        <v>1</v>
      </c>
      <c r="AP9" s="934" t="s">
        <v>215</v>
      </c>
      <c r="AQ9" s="934" t="s">
        <v>2323</v>
      </c>
      <c r="AR9" s="934" t="s">
        <v>2324</v>
      </c>
      <c r="AS9" s="934"/>
      <c r="AT9" s="726"/>
    </row>
    <row r="10" spans="1:53" ht="49.5">
      <c r="A10" s="924" t="s">
        <v>502</v>
      </c>
      <c r="B10" s="925" t="s">
        <v>2317</v>
      </c>
      <c r="C10" s="925"/>
      <c r="D10" s="926" t="s">
        <v>2332</v>
      </c>
      <c r="E10" s="450"/>
      <c r="F10" s="450" t="s">
        <v>2333</v>
      </c>
      <c r="G10" s="927">
        <v>1</v>
      </c>
      <c r="H10" s="925" t="s">
        <v>35</v>
      </c>
      <c r="I10" s="928" t="s">
        <v>2334</v>
      </c>
      <c r="J10" s="927" t="s">
        <v>36</v>
      </c>
      <c r="K10" s="927" t="s">
        <v>29</v>
      </c>
      <c r="L10" s="927" t="s">
        <v>30</v>
      </c>
      <c r="M10" s="927" t="s">
        <v>43</v>
      </c>
      <c r="N10" s="929">
        <f t="shared" si="0"/>
        <v>21</v>
      </c>
      <c r="O10" s="930"/>
      <c r="P10" s="930">
        <v>1</v>
      </c>
      <c r="Q10" s="930">
        <v>3</v>
      </c>
      <c r="R10" s="930">
        <v>2</v>
      </c>
      <c r="S10" s="930">
        <v>3</v>
      </c>
      <c r="T10" s="930">
        <v>1</v>
      </c>
      <c r="U10" s="930">
        <v>1</v>
      </c>
      <c r="V10" s="930">
        <v>2</v>
      </c>
      <c r="W10" s="930">
        <v>2</v>
      </c>
      <c r="X10" s="930">
        <v>2</v>
      </c>
      <c r="Y10" s="930">
        <v>2</v>
      </c>
      <c r="Z10" s="930">
        <v>2</v>
      </c>
      <c r="AA10" s="929">
        <f t="shared" si="1"/>
        <v>0</v>
      </c>
      <c r="AB10" s="931">
        <v>1</v>
      </c>
      <c r="AC10" s="932"/>
      <c r="AD10" s="932"/>
      <c r="AE10" s="932"/>
      <c r="AF10" s="932"/>
      <c r="AG10" s="932"/>
      <c r="AH10" s="932"/>
      <c r="AI10" s="932"/>
      <c r="AJ10" s="932"/>
      <c r="AK10" s="932"/>
      <c r="AL10" s="932"/>
      <c r="AM10" s="932"/>
      <c r="AN10" s="933">
        <f t="shared" si="2"/>
        <v>1</v>
      </c>
      <c r="AO10" s="178"/>
      <c r="AP10" s="934" t="s">
        <v>2335</v>
      </c>
      <c r="AQ10" s="934" t="s">
        <v>2323</v>
      </c>
      <c r="AR10" s="934" t="s">
        <v>2324</v>
      </c>
      <c r="AS10" s="934"/>
      <c r="AT10" s="726"/>
    </row>
    <row r="11" spans="1:53" ht="66">
      <c r="A11" s="924" t="s">
        <v>502</v>
      </c>
      <c r="B11" s="925" t="s">
        <v>2336</v>
      </c>
      <c r="C11" s="925"/>
      <c r="D11" s="926" t="s">
        <v>2337</v>
      </c>
      <c r="E11" s="450"/>
      <c r="F11" s="925" t="s">
        <v>2338</v>
      </c>
      <c r="G11" s="927">
        <v>2</v>
      </c>
      <c r="H11" s="925" t="s">
        <v>35</v>
      </c>
      <c r="I11" s="928" t="s">
        <v>2339</v>
      </c>
      <c r="J11" s="927" t="s">
        <v>36</v>
      </c>
      <c r="K11" s="927" t="s">
        <v>29</v>
      </c>
      <c r="L11" s="927" t="s">
        <v>30</v>
      </c>
      <c r="M11" s="927" t="s">
        <v>43</v>
      </c>
      <c r="N11" s="929">
        <f t="shared" si="0"/>
        <v>12</v>
      </c>
      <c r="O11" s="930"/>
      <c r="P11" s="930"/>
      <c r="Q11" s="930">
        <v>3</v>
      </c>
      <c r="R11" s="930"/>
      <c r="S11" s="930"/>
      <c r="T11" s="930">
        <v>3</v>
      </c>
      <c r="U11" s="930"/>
      <c r="V11" s="930"/>
      <c r="W11" s="930">
        <v>3</v>
      </c>
      <c r="X11" s="930"/>
      <c r="Y11" s="930"/>
      <c r="Z11" s="930">
        <v>3</v>
      </c>
      <c r="AA11" s="929">
        <f t="shared" si="1"/>
        <v>0</v>
      </c>
      <c r="AB11" s="931"/>
      <c r="AC11" s="932"/>
      <c r="AD11" s="932"/>
      <c r="AE11" s="932"/>
      <c r="AF11" s="932"/>
      <c r="AG11" s="932"/>
      <c r="AH11" s="932"/>
      <c r="AI11" s="932"/>
      <c r="AJ11" s="932"/>
      <c r="AK11" s="932"/>
      <c r="AL11" s="932"/>
      <c r="AM11" s="932"/>
      <c r="AN11" s="933">
        <f t="shared" si="2"/>
        <v>0</v>
      </c>
      <c r="AO11" s="178"/>
      <c r="AP11" s="934" t="s">
        <v>2322</v>
      </c>
      <c r="AQ11" s="934" t="s">
        <v>2323</v>
      </c>
      <c r="AR11" s="934" t="s">
        <v>2324</v>
      </c>
      <c r="AS11" s="934"/>
      <c r="AT11" s="173"/>
      <c r="AU11" s="157"/>
      <c r="AV11" s="157"/>
      <c r="AW11" s="157"/>
      <c r="AX11" s="157"/>
      <c r="AY11" s="157"/>
      <c r="AZ11" s="157"/>
      <c r="BA11" s="157"/>
    </row>
    <row r="12" spans="1:53" ht="49.5">
      <c r="A12" s="924" t="s">
        <v>502</v>
      </c>
      <c r="B12" s="925" t="s">
        <v>2317</v>
      </c>
      <c r="C12" s="925"/>
      <c r="D12" s="926" t="s">
        <v>2340</v>
      </c>
      <c r="E12" s="450"/>
      <c r="F12" s="925" t="s">
        <v>2341</v>
      </c>
      <c r="G12" s="927">
        <v>3</v>
      </c>
      <c r="H12" s="925" t="s">
        <v>35</v>
      </c>
      <c r="I12" s="928" t="s">
        <v>2342</v>
      </c>
      <c r="J12" s="927" t="s">
        <v>36</v>
      </c>
      <c r="K12" s="927" t="s">
        <v>29</v>
      </c>
      <c r="L12" s="927" t="s">
        <v>30</v>
      </c>
      <c r="M12" s="927" t="s">
        <v>43</v>
      </c>
      <c r="N12" s="929">
        <f t="shared" si="0"/>
        <v>42</v>
      </c>
      <c r="O12" s="930">
        <v>3</v>
      </c>
      <c r="P12" s="930">
        <v>3</v>
      </c>
      <c r="Q12" s="930">
        <v>3</v>
      </c>
      <c r="R12" s="930">
        <v>4</v>
      </c>
      <c r="S12" s="930">
        <v>4</v>
      </c>
      <c r="T12" s="930">
        <v>4</v>
      </c>
      <c r="U12" s="930">
        <v>4</v>
      </c>
      <c r="V12" s="930">
        <v>4</v>
      </c>
      <c r="W12" s="930">
        <v>4</v>
      </c>
      <c r="X12" s="930">
        <v>3</v>
      </c>
      <c r="Y12" s="930">
        <v>3</v>
      </c>
      <c r="Z12" s="930">
        <v>3</v>
      </c>
      <c r="AA12" s="929">
        <f t="shared" si="1"/>
        <v>3</v>
      </c>
      <c r="AB12" s="931">
        <v>4</v>
      </c>
      <c r="AC12" s="932"/>
      <c r="AD12" s="932"/>
      <c r="AE12" s="932"/>
      <c r="AF12" s="932"/>
      <c r="AG12" s="932"/>
      <c r="AH12" s="932"/>
      <c r="AI12" s="932"/>
      <c r="AJ12" s="932"/>
      <c r="AK12" s="932"/>
      <c r="AL12" s="932"/>
      <c r="AM12" s="932"/>
      <c r="AN12" s="933">
        <f t="shared" si="2"/>
        <v>4</v>
      </c>
      <c r="AO12" s="178">
        <v>1</v>
      </c>
      <c r="AP12" s="934" t="s">
        <v>2328</v>
      </c>
      <c r="AQ12" s="934" t="s">
        <v>2323</v>
      </c>
      <c r="AR12" s="934" t="s">
        <v>2324</v>
      </c>
      <c r="AS12" s="934"/>
      <c r="AT12" s="173"/>
      <c r="AU12" s="157"/>
      <c r="AV12" s="157"/>
      <c r="AW12" s="157"/>
      <c r="AX12" s="157"/>
      <c r="AY12" s="157"/>
      <c r="AZ12" s="157"/>
      <c r="BA12" s="157"/>
    </row>
    <row r="13" spans="1:53" ht="69" customHeight="1">
      <c r="A13" s="924" t="s">
        <v>502</v>
      </c>
      <c r="B13" s="925"/>
      <c r="C13" s="925"/>
      <c r="D13" s="926" t="s">
        <v>2343</v>
      </c>
      <c r="E13" s="450"/>
      <c r="F13" s="925" t="s">
        <v>2344</v>
      </c>
      <c r="G13" s="927">
        <v>1</v>
      </c>
      <c r="H13" s="925" t="s">
        <v>35</v>
      </c>
      <c r="I13" s="928" t="s">
        <v>2345</v>
      </c>
      <c r="J13" s="927" t="s">
        <v>36</v>
      </c>
      <c r="K13" s="927" t="s">
        <v>29</v>
      </c>
      <c r="L13" s="927" t="s">
        <v>42</v>
      </c>
      <c r="M13" s="927" t="s">
        <v>43</v>
      </c>
      <c r="N13" s="929">
        <f t="shared" si="0"/>
        <v>12</v>
      </c>
      <c r="O13" s="930">
        <v>1</v>
      </c>
      <c r="P13" s="930">
        <v>1</v>
      </c>
      <c r="Q13" s="930">
        <v>1</v>
      </c>
      <c r="R13" s="930">
        <v>1</v>
      </c>
      <c r="S13" s="930">
        <v>1</v>
      </c>
      <c r="T13" s="930">
        <v>1</v>
      </c>
      <c r="U13" s="930">
        <v>1</v>
      </c>
      <c r="V13" s="930">
        <v>1</v>
      </c>
      <c r="W13" s="930">
        <v>1</v>
      </c>
      <c r="X13" s="930">
        <v>1</v>
      </c>
      <c r="Y13" s="930">
        <v>1</v>
      </c>
      <c r="Z13" s="930">
        <v>1</v>
      </c>
      <c r="AA13" s="929">
        <f t="shared" si="1"/>
        <v>1</v>
      </c>
      <c r="AB13" s="931">
        <v>1</v>
      </c>
      <c r="AC13" s="932"/>
      <c r="AD13" s="932"/>
      <c r="AE13" s="932"/>
      <c r="AF13" s="932"/>
      <c r="AG13" s="932"/>
      <c r="AH13" s="932"/>
      <c r="AI13" s="932"/>
      <c r="AJ13" s="932"/>
      <c r="AK13" s="932"/>
      <c r="AL13" s="932"/>
      <c r="AM13" s="932"/>
      <c r="AN13" s="933">
        <f t="shared" si="2"/>
        <v>1</v>
      </c>
      <c r="AO13" s="178">
        <f t="shared" si="3"/>
        <v>1</v>
      </c>
      <c r="AP13" s="934" t="s">
        <v>2328</v>
      </c>
      <c r="AQ13" s="934" t="s">
        <v>2323</v>
      </c>
      <c r="AR13" s="934" t="s">
        <v>2324</v>
      </c>
      <c r="AS13" s="934"/>
      <c r="AT13" s="173"/>
      <c r="AU13" s="157"/>
      <c r="AV13" s="157"/>
      <c r="AW13" s="157"/>
      <c r="AX13" s="157"/>
      <c r="AY13" s="157"/>
      <c r="AZ13" s="157"/>
      <c r="BA13" s="157"/>
    </row>
    <row r="14" spans="1:53" ht="69" customHeight="1">
      <c r="A14" s="924" t="s">
        <v>502</v>
      </c>
      <c r="B14" s="925"/>
      <c r="C14" s="925"/>
      <c r="D14" s="926" t="s">
        <v>2346</v>
      </c>
      <c r="E14" s="450"/>
      <c r="F14" s="925" t="s">
        <v>2347</v>
      </c>
      <c r="G14" s="927">
        <v>1</v>
      </c>
      <c r="H14" s="925" t="s">
        <v>35</v>
      </c>
      <c r="I14" s="928" t="s">
        <v>2348</v>
      </c>
      <c r="J14" s="927" t="s">
        <v>36</v>
      </c>
      <c r="K14" s="927" t="s">
        <v>29</v>
      </c>
      <c r="L14" s="927" t="s">
        <v>30</v>
      </c>
      <c r="M14" s="927" t="s">
        <v>43</v>
      </c>
      <c r="N14" s="929">
        <f t="shared" si="0"/>
        <v>1</v>
      </c>
      <c r="O14" s="930"/>
      <c r="P14" s="930"/>
      <c r="Q14" s="930"/>
      <c r="R14" s="930"/>
      <c r="S14" s="930"/>
      <c r="T14" s="930"/>
      <c r="U14" s="930"/>
      <c r="V14" s="930"/>
      <c r="W14" s="930">
        <v>1</v>
      </c>
      <c r="X14" s="930"/>
      <c r="Y14" s="930"/>
      <c r="Z14" s="930"/>
      <c r="AA14" s="929">
        <f t="shared" si="1"/>
        <v>0</v>
      </c>
      <c r="AB14" s="931"/>
      <c r="AC14" s="932"/>
      <c r="AD14" s="932"/>
      <c r="AE14" s="932"/>
      <c r="AF14" s="932"/>
      <c r="AG14" s="932"/>
      <c r="AH14" s="932"/>
      <c r="AI14" s="932"/>
      <c r="AJ14" s="932"/>
      <c r="AK14" s="932"/>
      <c r="AL14" s="932"/>
      <c r="AM14" s="932"/>
      <c r="AN14" s="933">
        <f t="shared" si="2"/>
        <v>0</v>
      </c>
      <c r="AO14" s="178"/>
      <c r="AP14" s="934" t="s">
        <v>2349</v>
      </c>
      <c r="AQ14" s="934" t="s">
        <v>2323</v>
      </c>
      <c r="AR14" s="934" t="s">
        <v>2324</v>
      </c>
      <c r="AS14" s="934"/>
      <c r="AT14" s="173"/>
      <c r="AU14" s="157"/>
      <c r="AV14" s="157"/>
      <c r="AW14" s="157"/>
      <c r="AX14" s="157"/>
      <c r="AY14" s="157"/>
      <c r="AZ14" s="157"/>
      <c r="BA14" s="157"/>
    </row>
    <row r="15" spans="1:53" ht="69" customHeight="1">
      <c r="A15" s="924" t="s">
        <v>502</v>
      </c>
      <c r="B15" s="925"/>
      <c r="C15" s="925"/>
      <c r="D15" s="926" t="s">
        <v>2350</v>
      </c>
      <c r="E15" s="450"/>
      <c r="F15" s="925" t="s">
        <v>2351</v>
      </c>
      <c r="G15" s="927">
        <v>1</v>
      </c>
      <c r="H15" s="925"/>
      <c r="I15" s="928" t="s">
        <v>2352</v>
      </c>
      <c r="J15" s="927" t="s">
        <v>36</v>
      </c>
      <c r="K15" s="927" t="s">
        <v>29</v>
      </c>
      <c r="L15" s="927" t="s">
        <v>42</v>
      </c>
      <c r="M15" s="927" t="s">
        <v>43</v>
      </c>
      <c r="N15" s="929">
        <f t="shared" si="0"/>
        <v>12</v>
      </c>
      <c r="O15" s="930">
        <v>1</v>
      </c>
      <c r="P15" s="930">
        <v>1</v>
      </c>
      <c r="Q15" s="930">
        <v>1</v>
      </c>
      <c r="R15" s="930">
        <v>1</v>
      </c>
      <c r="S15" s="930">
        <v>1</v>
      </c>
      <c r="T15" s="930">
        <v>1</v>
      </c>
      <c r="U15" s="930">
        <v>1</v>
      </c>
      <c r="V15" s="930">
        <v>1</v>
      </c>
      <c r="W15" s="930">
        <v>1</v>
      </c>
      <c r="X15" s="930">
        <v>1</v>
      </c>
      <c r="Y15" s="930">
        <v>1</v>
      </c>
      <c r="Z15" s="930">
        <v>1</v>
      </c>
      <c r="AA15" s="929">
        <f t="shared" si="1"/>
        <v>1</v>
      </c>
      <c r="AB15" s="931">
        <v>1</v>
      </c>
      <c r="AC15" s="932"/>
      <c r="AD15" s="932"/>
      <c r="AE15" s="932"/>
      <c r="AF15" s="932"/>
      <c r="AG15" s="932"/>
      <c r="AH15" s="932"/>
      <c r="AI15" s="932"/>
      <c r="AJ15" s="932"/>
      <c r="AK15" s="932"/>
      <c r="AL15" s="932"/>
      <c r="AM15" s="932"/>
      <c r="AN15" s="933">
        <f t="shared" si="2"/>
        <v>1</v>
      </c>
      <c r="AO15" s="178">
        <f t="shared" si="3"/>
        <v>1</v>
      </c>
      <c r="AP15" s="934" t="s">
        <v>1326</v>
      </c>
      <c r="AQ15" s="934" t="s">
        <v>2323</v>
      </c>
      <c r="AR15" s="934" t="s">
        <v>2324</v>
      </c>
      <c r="AS15" s="934"/>
      <c r="AT15" s="173"/>
      <c r="AU15" s="157"/>
      <c r="AV15" s="157"/>
      <c r="AW15" s="157"/>
      <c r="AX15" s="157"/>
      <c r="AY15" s="157"/>
      <c r="AZ15" s="157"/>
      <c r="BA15" s="157"/>
    </row>
    <row r="16" spans="1:53" ht="69" customHeight="1">
      <c r="A16" s="924" t="s">
        <v>502</v>
      </c>
      <c r="B16" s="925"/>
      <c r="C16" s="925"/>
      <c r="D16" s="926" t="s">
        <v>2353</v>
      </c>
      <c r="E16" s="450"/>
      <c r="F16" s="925" t="s">
        <v>2354</v>
      </c>
      <c r="G16" s="927">
        <v>1</v>
      </c>
      <c r="H16" s="925"/>
      <c r="I16" s="928" t="s">
        <v>2352</v>
      </c>
      <c r="J16" s="927" t="s">
        <v>36</v>
      </c>
      <c r="K16" s="927" t="s">
        <v>29</v>
      </c>
      <c r="L16" s="927" t="s">
        <v>42</v>
      </c>
      <c r="M16" s="927" t="s">
        <v>43</v>
      </c>
      <c r="N16" s="929">
        <f t="shared" si="0"/>
        <v>4</v>
      </c>
      <c r="O16" s="930"/>
      <c r="P16" s="930"/>
      <c r="Q16" s="930">
        <v>1</v>
      </c>
      <c r="R16" s="930"/>
      <c r="S16" s="930"/>
      <c r="T16" s="930">
        <v>1</v>
      </c>
      <c r="U16" s="930"/>
      <c r="V16" s="930"/>
      <c r="W16" s="930">
        <v>1</v>
      </c>
      <c r="X16" s="930"/>
      <c r="Y16" s="930"/>
      <c r="Z16" s="930">
        <v>1</v>
      </c>
      <c r="AA16" s="929">
        <f t="shared" si="1"/>
        <v>0</v>
      </c>
      <c r="AB16" s="931"/>
      <c r="AC16" s="932"/>
      <c r="AD16" s="932"/>
      <c r="AE16" s="932"/>
      <c r="AF16" s="932"/>
      <c r="AG16" s="932"/>
      <c r="AH16" s="932"/>
      <c r="AI16" s="932"/>
      <c r="AJ16" s="932"/>
      <c r="AK16" s="932"/>
      <c r="AL16" s="932"/>
      <c r="AM16" s="932"/>
      <c r="AN16" s="933">
        <f t="shared" si="2"/>
        <v>0</v>
      </c>
      <c r="AO16" s="178"/>
      <c r="AP16" s="934" t="s">
        <v>1326</v>
      </c>
      <c r="AQ16" s="934" t="s">
        <v>2323</v>
      </c>
      <c r="AR16" s="934" t="s">
        <v>2324</v>
      </c>
      <c r="AS16" s="934"/>
      <c r="AT16" s="173"/>
      <c r="AU16" s="157"/>
      <c r="AV16" s="157"/>
      <c r="AW16" s="157"/>
      <c r="AX16" s="157"/>
      <c r="AY16" s="157"/>
      <c r="AZ16" s="157"/>
      <c r="BA16" s="157"/>
    </row>
    <row r="17" spans="1:53" ht="69" customHeight="1">
      <c r="A17" s="924" t="s">
        <v>502</v>
      </c>
      <c r="B17" s="925"/>
      <c r="C17" s="925"/>
      <c r="D17" s="926" t="s">
        <v>2355</v>
      </c>
      <c r="E17" s="450"/>
      <c r="F17" s="925" t="s">
        <v>2356</v>
      </c>
      <c r="G17" s="927">
        <v>1</v>
      </c>
      <c r="H17" s="925"/>
      <c r="I17" s="928" t="s">
        <v>2352</v>
      </c>
      <c r="J17" s="927" t="s">
        <v>36</v>
      </c>
      <c r="K17" s="927" t="s">
        <v>29</v>
      </c>
      <c r="L17" s="927" t="s">
        <v>42</v>
      </c>
      <c r="M17" s="927" t="s">
        <v>43</v>
      </c>
      <c r="N17" s="929">
        <f t="shared" si="0"/>
        <v>12</v>
      </c>
      <c r="O17" s="930">
        <v>1</v>
      </c>
      <c r="P17" s="930">
        <v>1</v>
      </c>
      <c r="Q17" s="930">
        <v>1</v>
      </c>
      <c r="R17" s="930">
        <v>1</v>
      </c>
      <c r="S17" s="930">
        <v>1</v>
      </c>
      <c r="T17" s="930">
        <v>1</v>
      </c>
      <c r="U17" s="930">
        <v>1</v>
      </c>
      <c r="V17" s="930">
        <v>1</v>
      </c>
      <c r="W17" s="930">
        <v>1</v>
      </c>
      <c r="X17" s="930">
        <v>1</v>
      </c>
      <c r="Y17" s="930">
        <v>1</v>
      </c>
      <c r="Z17" s="930">
        <v>1</v>
      </c>
      <c r="AA17" s="929">
        <f t="shared" si="1"/>
        <v>1</v>
      </c>
      <c r="AB17" s="931">
        <v>1</v>
      </c>
      <c r="AC17" s="932"/>
      <c r="AD17" s="932"/>
      <c r="AE17" s="932"/>
      <c r="AF17" s="932"/>
      <c r="AG17" s="932"/>
      <c r="AH17" s="932"/>
      <c r="AI17" s="932"/>
      <c r="AJ17" s="932"/>
      <c r="AK17" s="932"/>
      <c r="AL17" s="932"/>
      <c r="AM17" s="932"/>
      <c r="AN17" s="933">
        <f t="shared" si="2"/>
        <v>1</v>
      </c>
      <c r="AO17" s="178">
        <f t="shared" si="3"/>
        <v>1</v>
      </c>
      <c r="AP17" s="934" t="s">
        <v>1326</v>
      </c>
      <c r="AQ17" s="934" t="s">
        <v>2323</v>
      </c>
      <c r="AR17" s="934" t="s">
        <v>2324</v>
      </c>
      <c r="AS17" s="934"/>
      <c r="AT17" s="173"/>
      <c r="AU17" s="157"/>
      <c r="AV17" s="157"/>
      <c r="AW17" s="157"/>
      <c r="AX17" s="157"/>
      <c r="AY17" s="157"/>
      <c r="AZ17" s="157"/>
      <c r="BA17" s="157"/>
    </row>
    <row r="18" spans="1:53" ht="69" customHeight="1">
      <c r="A18" s="924" t="s">
        <v>502</v>
      </c>
      <c r="B18" s="925"/>
      <c r="C18" s="925"/>
      <c r="D18" s="926" t="s">
        <v>2357</v>
      </c>
      <c r="E18" s="450"/>
      <c r="F18" s="925" t="s">
        <v>2358</v>
      </c>
      <c r="G18" s="927">
        <v>1</v>
      </c>
      <c r="H18" s="925"/>
      <c r="I18" s="928" t="s">
        <v>2352</v>
      </c>
      <c r="J18" s="927" t="s">
        <v>36</v>
      </c>
      <c r="K18" s="927" t="s">
        <v>29</v>
      </c>
      <c r="L18" s="927" t="s">
        <v>42</v>
      </c>
      <c r="M18" s="927" t="s">
        <v>43</v>
      </c>
      <c r="N18" s="929">
        <f t="shared" si="0"/>
        <v>4</v>
      </c>
      <c r="O18" s="930"/>
      <c r="P18" s="930"/>
      <c r="Q18" s="930">
        <v>1</v>
      </c>
      <c r="R18" s="930"/>
      <c r="S18" s="930"/>
      <c r="T18" s="930">
        <v>1</v>
      </c>
      <c r="U18" s="930"/>
      <c r="V18" s="930"/>
      <c r="W18" s="930">
        <v>1</v>
      </c>
      <c r="X18" s="930"/>
      <c r="Y18" s="930"/>
      <c r="Z18" s="930">
        <v>1</v>
      </c>
      <c r="AA18" s="929">
        <f t="shared" si="1"/>
        <v>0</v>
      </c>
      <c r="AB18" s="931"/>
      <c r="AC18" s="932"/>
      <c r="AD18" s="932"/>
      <c r="AE18" s="932"/>
      <c r="AF18" s="932"/>
      <c r="AG18" s="932"/>
      <c r="AH18" s="932"/>
      <c r="AI18" s="932"/>
      <c r="AJ18" s="932"/>
      <c r="AK18" s="932"/>
      <c r="AL18" s="932"/>
      <c r="AM18" s="932"/>
      <c r="AN18" s="933">
        <f t="shared" si="2"/>
        <v>0</v>
      </c>
      <c r="AO18" s="178"/>
      <c r="AP18" s="934" t="s">
        <v>1326</v>
      </c>
      <c r="AQ18" s="934" t="s">
        <v>2323</v>
      </c>
      <c r="AR18" s="934" t="s">
        <v>2324</v>
      </c>
      <c r="AS18" s="934"/>
      <c r="AT18" s="173"/>
      <c r="AU18" s="157"/>
      <c r="AV18" s="157"/>
      <c r="AW18" s="157"/>
      <c r="AX18" s="157"/>
      <c r="AY18" s="157"/>
      <c r="AZ18" s="157"/>
      <c r="BA18" s="157"/>
    </row>
    <row r="19" spans="1:53" ht="66">
      <c r="A19" s="924" t="s">
        <v>781</v>
      </c>
      <c r="B19" s="925" t="s">
        <v>2359</v>
      </c>
      <c r="C19" s="925"/>
      <c r="D19" s="926" t="s">
        <v>2360</v>
      </c>
      <c r="E19" s="450"/>
      <c r="F19" s="925" t="s">
        <v>2361</v>
      </c>
      <c r="G19" s="935">
        <v>2</v>
      </c>
      <c r="H19" s="925" t="s">
        <v>48</v>
      </c>
      <c r="I19" s="928" t="s">
        <v>2362</v>
      </c>
      <c r="J19" s="927" t="s">
        <v>36</v>
      </c>
      <c r="K19" s="927" t="s">
        <v>29</v>
      </c>
      <c r="L19" s="927" t="s">
        <v>30</v>
      </c>
      <c r="M19" s="927" t="s">
        <v>43</v>
      </c>
      <c r="N19" s="929">
        <v>15</v>
      </c>
      <c r="O19" s="369">
        <v>1</v>
      </c>
      <c r="P19" s="369">
        <v>2</v>
      </c>
      <c r="Q19" s="369">
        <v>1</v>
      </c>
      <c r="R19" s="369">
        <v>1</v>
      </c>
      <c r="S19" s="369">
        <v>1</v>
      </c>
      <c r="T19" s="369">
        <v>2</v>
      </c>
      <c r="U19" s="369">
        <v>1</v>
      </c>
      <c r="V19" s="369">
        <v>1</v>
      </c>
      <c r="W19" s="369">
        <v>1</v>
      </c>
      <c r="X19" s="369">
        <v>2</v>
      </c>
      <c r="Y19" s="369">
        <v>1</v>
      </c>
      <c r="Z19" s="369">
        <v>1</v>
      </c>
      <c r="AA19" s="929">
        <f t="shared" si="1"/>
        <v>1</v>
      </c>
      <c r="AB19" s="936">
        <v>1</v>
      </c>
      <c r="AC19" s="560"/>
      <c r="AD19" s="560"/>
      <c r="AE19" s="560"/>
      <c r="AF19" s="560"/>
      <c r="AG19" s="560"/>
      <c r="AH19" s="560"/>
      <c r="AI19" s="560"/>
      <c r="AJ19" s="560"/>
      <c r="AK19" s="560"/>
      <c r="AL19" s="560"/>
      <c r="AM19" s="560"/>
      <c r="AN19" s="933">
        <f t="shared" si="2"/>
        <v>1</v>
      </c>
      <c r="AO19" s="178">
        <f t="shared" si="3"/>
        <v>1</v>
      </c>
      <c r="AP19" s="173" t="s">
        <v>2363</v>
      </c>
      <c r="AQ19" s="937" t="s">
        <v>2364</v>
      </c>
      <c r="AR19" s="938" t="s">
        <v>2365</v>
      </c>
      <c r="AS19" s="173"/>
      <c r="AT19" s="938" t="s">
        <v>1224</v>
      </c>
      <c r="AU19" s="157"/>
      <c r="AV19" s="157"/>
      <c r="AW19" s="157"/>
      <c r="AX19" s="157"/>
      <c r="AY19" s="157"/>
      <c r="AZ19" s="157"/>
      <c r="BA19" s="157"/>
    </row>
    <row r="20" spans="1:53" ht="49.5">
      <c r="A20" s="924" t="s">
        <v>902</v>
      </c>
      <c r="B20" s="925" t="s">
        <v>2359</v>
      </c>
      <c r="C20" s="925"/>
      <c r="D20" s="926" t="s">
        <v>2366</v>
      </c>
      <c r="E20" s="450"/>
      <c r="F20" s="925" t="s">
        <v>2361</v>
      </c>
      <c r="G20" s="935">
        <v>1</v>
      </c>
      <c r="H20" s="925"/>
      <c r="I20" s="705" t="s">
        <v>2367</v>
      </c>
      <c r="J20" s="927" t="s">
        <v>36</v>
      </c>
      <c r="K20" s="927" t="s">
        <v>29</v>
      </c>
      <c r="L20" s="927" t="s">
        <v>30</v>
      </c>
      <c r="M20" s="927" t="s">
        <v>43</v>
      </c>
      <c r="N20" s="929">
        <v>12</v>
      </c>
      <c r="O20" s="369">
        <v>1</v>
      </c>
      <c r="P20" s="369">
        <v>1</v>
      </c>
      <c r="Q20" s="369">
        <v>1</v>
      </c>
      <c r="R20" s="369">
        <v>1</v>
      </c>
      <c r="S20" s="369">
        <v>1</v>
      </c>
      <c r="T20" s="369">
        <v>1</v>
      </c>
      <c r="U20" s="369">
        <v>2</v>
      </c>
      <c r="V20" s="369">
        <v>1</v>
      </c>
      <c r="W20" s="369">
        <v>1</v>
      </c>
      <c r="X20" s="369">
        <v>1</v>
      </c>
      <c r="Y20" s="369">
        <v>1</v>
      </c>
      <c r="Z20" s="369">
        <v>1</v>
      </c>
      <c r="AA20" s="929">
        <f t="shared" si="1"/>
        <v>1</v>
      </c>
      <c r="AB20" s="936">
        <v>1</v>
      </c>
      <c r="AC20" s="560"/>
      <c r="AD20" s="560"/>
      <c r="AE20" s="560"/>
      <c r="AF20" s="560"/>
      <c r="AG20" s="560"/>
      <c r="AH20" s="560"/>
      <c r="AI20" s="560"/>
      <c r="AJ20" s="560"/>
      <c r="AK20" s="560"/>
      <c r="AL20" s="560"/>
      <c r="AM20" s="560"/>
      <c r="AN20" s="933">
        <f t="shared" si="2"/>
        <v>1</v>
      </c>
      <c r="AO20" s="178">
        <f t="shared" si="3"/>
        <v>1</v>
      </c>
      <c r="AP20" s="173" t="s">
        <v>215</v>
      </c>
      <c r="AQ20" s="937" t="s">
        <v>2364</v>
      </c>
      <c r="AR20" s="938" t="s">
        <v>2365</v>
      </c>
      <c r="AS20" s="173"/>
      <c r="AT20" s="938" t="s">
        <v>1224</v>
      </c>
      <c r="AU20" s="157"/>
      <c r="AV20" s="157"/>
      <c r="AW20" s="157"/>
      <c r="AX20" s="157"/>
      <c r="AY20" s="157"/>
      <c r="AZ20" s="157"/>
      <c r="BA20" s="157"/>
    </row>
    <row r="21" spans="1:53" ht="87" customHeight="1">
      <c r="A21" s="924" t="s">
        <v>535</v>
      </c>
      <c r="B21" s="925" t="s">
        <v>2359</v>
      </c>
      <c r="C21" s="925"/>
      <c r="D21" s="926" t="s">
        <v>2368</v>
      </c>
      <c r="E21" s="450"/>
      <c r="F21" s="925" t="s">
        <v>2369</v>
      </c>
      <c r="G21" s="935">
        <v>2</v>
      </c>
      <c r="H21" s="925" t="s">
        <v>45</v>
      </c>
      <c r="I21" s="928" t="s">
        <v>2370</v>
      </c>
      <c r="J21" s="927" t="s">
        <v>36</v>
      </c>
      <c r="K21" s="927" t="s">
        <v>29</v>
      </c>
      <c r="L21" s="927" t="s">
        <v>30</v>
      </c>
      <c r="M21" s="927" t="s">
        <v>43</v>
      </c>
      <c r="N21" s="929">
        <v>60</v>
      </c>
      <c r="O21" s="369">
        <v>5</v>
      </c>
      <c r="P21" s="369">
        <v>5</v>
      </c>
      <c r="Q21" s="369">
        <v>5</v>
      </c>
      <c r="R21" s="369">
        <v>5</v>
      </c>
      <c r="S21" s="369">
        <v>5</v>
      </c>
      <c r="T21" s="369">
        <v>5</v>
      </c>
      <c r="U21" s="369">
        <v>5</v>
      </c>
      <c r="V21" s="369">
        <v>5</v>
      </c>
      <c r="W21" s="369">
        <v>5</v>
      </c>
      <c r="X21" s="369">
        <v>5</v>
      </c>
      <c r="Y21" s="369">
        <v>5</v>
      </c>
      <c r="Z21" s="369">
        <v>5</v>
      </c>
      <c r="AA21" s="929">
        <f t="shared" si="1"/>
        <v>5</v>
      </c>
      <c r="AB21" s="936">
        <v>7</v>
      </c>
      <c r="AC21" s="560"/>
      <c r="AD21" s="560"/>
      <c r="AE21" s="560"/>
      <c r="AF21" s="560"/>
      <c r="AG21" s="560"/>
      <c r="AH21" s="560"/>
      <c r="AI21" s="560"/>
      <c r="AJ21" s="560"/>
      <c r="AK21" s="560"/>
      <c r="AL21" s="560"/>
      <c r="AM21" s="560"/>
      <c r="AN21" s="933">
        <f t="shared" si="2"/>
        <v>7</v>
      </c>
      <c r="AO21" s="178">
        <v>1</v>
      </c>
      <c r="AP21" s="937" t="s">
        <v>2371</v>
      </c>
      <c r="AQ21" s="937" t="s">
        <v>2364</v>
      </c>
      <c r="AR21" s="938" t="s">
        <v>2365</v>
      </c>
      <c r="AS21" s="173"/>
      <c r="AT21" s="938" t="s">
        <v>1224</v>
      </c>
      <c r="AU21" s="157"/>
      <c r="AV21" s="157"/>
      <c r="AW21" s="157"/>
      <c r="AX21" s="157"/>
      <c r="AY21" s="157"/>
      <c r="AZ21" s="157"/>
      <c r="BA21" s="157"/>
    </row>
    <row r="22" spans="1:53" ht="65.25" customHeight="1">
      <c r="A22" s="924" t="s">
        <v>507</v>
      </c>
      <c r="B22" s="925" t="s">
        <v>2317</v>
      </c>
      <c r="C22" s="1393" t="s">
        <v>2372</v>
      </c>
      <c r="D22" s="926" t="s">
        <v>2373</v>
      </c>
      <c r="E22" s="926"/>
      <c r="F22" s="939" t="s">
        <v>2374</v>
      </c>
      <c r="G22" s="927">
        <v>3</v>
      </c>
      <c r="H22" s="940"/>
      <c r="I22" s="926" t="s">
        <v>2375</v>
      </c>
      <c r="J22" s="940" t="s">
        <v>36</v>
      </c>
      <c r="K22" s="940" t="s">
        <v>29</v>
      </c>
      <c r="L22" s="940" t="s">
        <v>30</v>
      </c>
      <c r="M22" s="940" t="s">
        <v>43</v>
      </c>
      <c r="N22" s="941">
        <f>+SUM(O22:Z22)</f>
        <v>8875</v>
      </c>
      <c r="O22" s="942">
        <v>2335</v>
      </c>
      <c r="P22" s="942">
        <v>2600</v>
      </c>
      <c r="Q22" s="942">
        <v>2600</v>
      </c>
      <c r="R22" s="942">
        <v>1340</v>
      </c>
      <c r="S22" s="942"/>
      <c r="T22" s="942"/>
      <c r="U22" s="942"/>
      <c r="V22" s="942"/>
      <c r="W22" s="942"/>
      <c r="X22" s="942"/>
      <c r="Y22" s="942"/>
      <c r="Z22" s="942"/>
      <c r="AA22" s="941">
        <f t="shared" si="1"/>
        <v>2335</v>
      </c>
      <c r="AB22" s="943">
        <v>150</v>
      </c>
      <c r="AC22" s="944"/>
      <c r="AD22" s="944"/>
      <c r="AE22" s="944"/>
      <c r="AF22" s="944"/>
      <c r="AG22" s="944"/>
      <c r="AH22" s="944"/>
      <c r="AI22" s="944"/>
      <c r="AJ22" s="944"/>
      <c r="AK22" s="944"/>
      <c r="AL22" s="944"/>
      <c r="AM22" s="944"/>
      <c r="AN22" s="945">
        <f t="shared" si="2"/>
        <v>150</v>
      </c>
      <c r="AO22" s="178">
        <f t="shared" si="3"/>
        <v>6.4239828693790149E-2</v>
      </c>
      <c r="AP22" s="1394" t="s">
        <v>2376</v>
      </c>
      <c r="AQ22" s="1394" t="s">
        <v>2377</v>
      </c>
      <c r="AR22" s="1395" t="s">
        <v>2378</v>
      </c>
      <c r="AS22" s="937" t="s">
        <v>118</v>
      </c>
      <c r="AT22" s="1394" t="s">
        <v>1224</v>
      </c>
      <c r="AU22" s="157"/>
      <c r="AV22" s="157"/>
      <c r="AW22" s="157"/>
      <c r="AX22" s="157"/>
      <c r="AY22" s="157"/>
      <c r="AZ22" s="157"/>
      <c r="BA22" s="157"/>
    </row>
    <row r="23" spans="1:53" ht="55.5" customHeight="1">
      <c r="A23" s="924" t="s">
        <v>507</v>
      </c>
      <c r="B23" s="925" t="s">
        <v>2317</v>
      </c>
      <c r="C23" s="1393"/>
      <c r="D23" s="926" t="s">
        <v>2379</v>
      </c>
      <c r="E23" s="926"/>
      <c r="F23" s="939" t="s">
        <v>2380</v>
      </c>
      <c r="G23" s="927">
        <v>3</v>
      </c>
      <c r="H23" s="940"/>
      <c r="I23" s="939" t="s">
        <v>2381</v>
      </c>
      <c r="J23" s="940" t="s">
        <v>36</v>
      </c>
      <c r="K23" s="940" t="s">
        <v>29</v>
      </c>
      <c r="L23" s="940" t="s">
        <v>30</v>
      </c>
      <c r="M23" s="940" t="s">
        <v>43</v>
      </c>
      <c r="N23" s="941">
        <f t="shared" ref="N23" si="4">+SUM(O23:Z23)</f>
        <v>30497</v>
      </c>
      <c r="O23" s="942">
        <v>4500</v>
      </c>
      <c r="P23" s="942">
        <v>4900</v>
      </c>
      <c r="Q23" s="942">
        <v>5100</v>
      </c>
      <c r="R23" s="942">
        <v>5200</v>
      </c>
      <c r="S23" s="942">
        <v>5300</v>
      </c>
      <c r="T23" s="942">
        <v>5497</v>
      </c>
      <c r="U23" s="942"/>
      <c r="V23" s="942"/>
      <c r="W23" s="942"/>
      <c r="X23" s="942"/>
      <c r="Y23" s="942"/>
      <c r="Z23" s="942"/>
      <c r="AA23" s="941">
        <f t="shared" si="1"/>
        <v>4500</v>
      </c>
      <c r="AB23" s="943">
        <v>150</v>
      </c>
      <c r="AC23" s="944"/>
      <c r="AD23" s="944"/>
      <c r="AE23" s="944"/>
      <c r="AF23" s="944"/>
      <c r="AG23" s="944"/>
      <c r="AH23" s="944"/>
      <c r="AI23" s="944"/>
      <c r="AJ23" s="944"/>
      <c r="AK23" s="944"/>
      <c r="AL23" s="944"/>
      <c r="AM23" s="944"/>
      <c r="AN23" s="945">
        <f t="shared" si="2"/>
        <v>150</v>
      </c>
      <c r="AO23" s="178">
        <f t="shared" si="3"/>
        <v>3.3333333333333333E-2</v>
      </c>
      <c r="AP23" s="1394"/>
      <c r="AQ23" s="1394"/>
      <c r="AR23" s="1395"/>
      <c r="AS23" s="173"/>
      <c r="AT23" s="1394"/>
      <c r="AU23" s="157"/>
      <c r="AV23" s="157"/>
      <c r="AW23" s="157"/>
      <c r="AX23" s="157"/>
      <c r="AY23" s="157"/>
      <c r="AZ23" s="157"/>
      <c r="BA23" s="157"/>
    </row>
    <row r="24" spans="1:53" ht="63.75" customHeight="1">
      <c r="A24" s="924" t="s">
        <v>507</v>
      </c>
      <c r="B24" s="925" t="s">
        <v>2317</v>
      </c>
      <c r="C24" s="1393"/>
      <c r="D24" s="926" t="s">
        <v>2382</v>
      </c>
      <c r="E24" s="926"/>
      <c r="F24" s="939" t="s">
        <v>2383</v>
      </c>
      <c r="G24" s="927">
        <v>3</v>
      </c>
      <c r="H24" s="940"/>
      <c r="I24" s="939" t="s">
        <v>2384</v>
      </c>
      <c r="J24" s="940" t="s">
        <v>36</v>
      </c>
      <c r="K24" s="940" t="s">
        <v>29</v>
      </c>
      <c r="L24" s="940" t="s">
        <v>30</v>
      </c>
      <c r="M24" s="940" t="s">
        <v>43</v>
      </c>
      <c r="N24" s="941">
        <f>+SUM(O24:Z24)</f>
        <v>17563.187919463089</v>
      </c>
      <c r="O24" s="942"/>
      <c r="P24" s="942"/>
      <c r="Q24" s="942"/>
      <c r="R24" s="942"/>
      <c r="S24" s="942"/>
      <c r="T24" s="942"/>
      <c r="U24" s="942">
        <v>1778.5115052732501</v>
      </c>
      <c r="V24" s="942">
        <v>2582.0829338446792</v>
      </c>
      <c r="W24" s="942">
        <v>3300.64837008629</v>
      </c>
      <c r="X24" s="942">
        <v>3300.64837008629</v>
      </c>
      <c r="Y24" s="942">
        <v>3300.64837008629</v>
      </c>
      <c r="Z24" s="942">
        <v>3300.64837008629</v>
      </c>
      <c r="AA24" s="941">
        <f t="shared" si="1"/>
        <v>0</v>
      </c>
      <c r="AB24" s="943">
        <v>4589</v>
      </c>
      <c r="AC24" s="944"/>
      <c r="AD24" s="944"/>
      <c r="AE24" s="944"/>
      <c r="AF24" s="944"/>
      <c r="AG24" s="944"/>
      <c r="AH24" s="944"/>
      <c r="AI24" s="944"/>
      <c r="AJ24" s="944"/>
      <c r="AK24" s="944"/>
      <c r="AL24" s="944"/>
      <c r="AM24" s="944"/>
      <c r="AN24" s="945">
        <f t="shared" si="2"/>
        <v>4589</v>
      </c>
      <c r="AO24" s="178"/>
      <c r="AP24" s="1394"/>
      <c r="AQ24" s="1394"/>
      <c r="AR24" s="1395"/>
      <c r="AS24" s="173"/>
      <c r="AT24" s="1394"/>
      <c r="AU24" s="157"/>
      <c r="AV24" s="157"/>
      <c r="AW24" s="157"/>
      <c r="AX24" s="157"/>
      <c r="AY24" s="157"/>
      <c r="AZ24" s="157"/>
      <c r="BA24" s="157"/>
    </row>
    <row r="25" spans="1:53" ht="49.5">
      <c r="A25" s="924" t="s">
        <v>502</v>
      </c>
      <c r="B25" s="925" t="s">
        <v>2385</v>
      </c>
      <c r="C25" s="1393"/>
      <c r="D25" s="926" t="s">
        <v>2386</v>
      </c>
      <c r="E25" s="926"/>
      <c r="F25" s="939" t="s">
        <v>2387</v>
      </c>
      <c r="G25" s="927">
        <v>2</v>
      </c>
      <c r="H25" s="940" t="s">
        <v>35</v>
      </c>
      <c r="I25" s="939" t="s">
        <v>2388</v>
      </c>
      <c r="J25" s="940" t="s">
        <v>36</v>
      </c>
      <c r="K25" s="940" t="s">
        <v>29</v>
      </c>
      <c r="L25" s="940" t="s">
        <v>30</v>
      </c>
      <c r="M25" s="940" t="s">
        <v>43</v>
      </c>
      <c r="N25" s="941">
        <f>+SUM(O25:Z25)</f>
        <v>63.698945349952062</v>
      </c>
      <c r="O25" s="942"/>
      <c r="P25" s="942"/>
      <c r="Q25" s="942"/>
      <c r="R25" s="942"/>
      <c r="S25" s="942"/>
      <c r="T25" s="942"/>
      <c r="U25" s="942"/>
      <c r="V25" s="942"/>
      <c r="W25" s="942"/>
      <c r="X25" s="942">
        <f>+W32*0.2</f>
        <v>11.989932885906041</v>
      </c>
      <c r="Y25" s="942">
        <f>+X32*0.2</f>
        <v>18.893096836049857</v>
      </c>
      <c r="Z25" s="942">
        <f>+Y32*0.2</f>
        <v>32.815915627996162</v>
      </c>
      <c r="AA25" s="941">
        <f t="shared" si="1"/>
        <v>0</v>
      </c>
      <c r="AB25" s="943">
        <v>67</v>
      </c>
      <c r="AC25" s="944"/>
      <c r="AD25" s="944"/>
      <c r="AE25" s="944"/>
      <c r="AF25" s="944"/>
      <c r="AG25" s="944"/>
      <c r="AH25" s="944"/>
      <c r="AI25" s="944"/>
      <c r="AJ25" s="944"/>
      <c r="AK25" s="944"/>
      <c r="AL25" s="944"/>
      <c r="AM25" s="944"/>
      <c r="AN25" s="945">
        <f t="shared" si="2"/>
        <v>67</v>
      </c>
      <c r="AO25" s="178"/>
      <c r="AP25" s="1394"/>
      <c r="AQ25" s="1394"/>
      <c r="AR25" s="1395"/>
      <c r="AS25" s="937" t="s">
        <v>118</v>
      </c>
      <c r="AT25" s="1394"/>
      <c r="AU25" s="157"/>
      <c r="AV25" s="157"/>
      <c r="AW25" s="157"/>
      <c r="AX25" s="157"/>
      <c r="AY25" s="157"/>
      <c r="AZ25" s="157"/>
      <c r="BA25" s="157"/>
    </row>
    <row r="26" spans="1:53" ht="49.5">
      <c r="A26" s="924" t="s">
        <v>507</v>
      </c>
      <c r="B26" s="512" t="s">
        <v>2317</v>
      </c>
      <c r="C26" s="1393"/>
      <c r="D26" s="926" t="s">
        <v>2389</v>
      </c>
      <c r="E26" s="926"/>
      <c r="F26" s="939" t="s">
        <v>2390</v>
      </c>
      <c r="G26" s="927">
        <v>3</v>
      </c>
      <c r="H26" s="940" t="s">
        <v>35</v>
      </c>
      <c r="I26" s="926" t="s">
        <v>2391</v>
      </c>
      <c r="J26" s="940" t="s">
        <v>36</v>
      </c>
      <c r="K26" s="940" t="s">
        <v>29</v>
      </c>
      <c r="L26" s="940" t="s">
        <v>30</v>
      </c>
      <c r="M26" s="940" t="s">
        <v>43</v>
      </c>
      <c r="N26" s="941">
        <f>+SUM(O26:Z26)</f>
        <v>2426.6822986577181</v>
      </c>
      <c r="O26" s="942"/>
      <c r="P26" s="942"/>
      <c r="Q26" s="942"/>
      <c r="R26" s="942"/>
      <c r="S26" s="942"/>
      <c r="T26" s="942"/>
      <c r="U26" s="942"/>
      <c r="V26" s="942">
        <v>296.3284995206136</v>
      </c>
      <c r="W26" s="942">
        <v>440.97135666347083</v>
      </c>
      <c r="X26" s="942">
        <v>563.12748082454459</v>
      </c>
      <c r="Y26" s="942">
        <v>563.12748082454459</v>
      </c>
      <c r="Z26" s="942">
        <v>563.12748082454459</v>
      </c>
      <c r="AA26" s="941">
        <f t="shared" si="1"/>
        <v>0</v>
      </c>
      <c r="AB26" s="943">
        <v>586</v>
      </c>
      <c r="AC26" s="944"/>
      <c r="AD26" s="944"/>
      <c r="AE26" s="944"/>
      <c r="AF26" s="944"/>
      <c r="AG26" s="944"/>
      <c r="AH26" s="944"/>
      <c r="AI26" s="944"/>
      <c r="AJ26" s="944"/>
      <c r="AK26" s="944"/>
      <c r="AL26" s="944"/>
      <c r="AM26" s="944"/>
      <c r="AN26" s="945">
        <f t="shared" si="2"/>
        <v>586</v>
      </c>
      <c r="AO26" s="178"/>
      <c r="AP26" s="1394" t="s">
        <v>2392</v>
      </c>
      <c r="AQ26" s="1394" t="s">
        <v>2377</v>
      </c>
      <c r="AR26" s="1395" t="s">
        <v>2393</v>
      </c>
      <c r="AS26" s="173"/>
      <c r="AT26" s="1395" t="s">
        <v>2394</v>
      </c>
      <c r="AU26" s="157"/>
      <c r="AV26" s="157"/>
      <c r="AW26" s="157"/>
      <c r="AX26" s="157"/>
      <c r="AY26" s="157"/>
      <c r="AZ26" s="157"/>
      <c r="BA26" s="157"/>
    </row>
    <row r="27" spans="1:53" ht="66">
      <c r="A27" s="924" t="s">
        <v>507</v>
      </c>
      <c r="B27" s="512" t="s">
        <v>2317</v>
      </c>
      <c r="C27" s="1393"/>
      <c r="D27" s="926" t="s">
        <v>2395</v>
      </c>
      <c r="E27" s="926"/>
      <c r="F27" s="939" t="s">
        <v>2396</v>
      </c>
      <c r="G27" s="927">
        <v>2</v>
      </c>
      <c r="H27" s="940"/>
      <c r="I27" s="939" t="s">
        <v>2397</v>
      </c>
      <c r="J27" s="940" t="s">
        <v>36</v>
      </c>
      <c r="K27" s="940" t="s">
        <v>29</v>
      </c>
      <c r="L27" s="940" t="s">
        <v>30</v>
      </c>
      <c r="M27" s="940" t="s">
        <v>43</v>
      </c>
      <c r="N27" s="941">
        <f>+SUM(O27:Z27)</f>
        <v>713.12697746883987</v>
      </c>
      <c r="O27" s="942"/>
      <c r="P27" s="942"/>
      <c r="Q27" s="942"/>
      <c r="R27" s="942"/>
      <c r="S27" s="942"/>
      <c r="T27" s="942"/>
      <c r="U27" s="942"/>
      <c r="V27" s="942">
        <v>88.925575263662523</v>
      </c>
      <c r="W27" s="942">
        <v>129.10414669223394</v>
      </c>
      <c r="X27" s="942">
        <v>165.03241850431448</v>
      </c>
      <c r="Y27" s="942">
        <v>165.03241850431448</v>
      </c>
      <c r="Z27" s="942">
        <v>165.03241850431448</v>
      </c>
      <c r="AA27" s="941">
        <f t="shared" si="1"/>
        <v>0</v>
      </c>
      <c r="AB27" s="943"/>
      <c r="AC27" s="944"/>
      <c r="AD27" s="944"/>
      <c r="AE27" s="944"/>
      <c r="AF27" s="944"/>
      <c r="AG27" s="944"/>
      <c r="AH27" s="944"/>
      <c r="AI27" s="944"/>
      <c r="AJ27" s="944"/>
      <c r="AK27" s="944"/>
      <c r="AL27" s="944"/>
      <c r="AM27" s="944"/>
      <c r="AN27" s="945">
        <f t="shared" si="2"/>
        <v>0</v>
      </c>
      <c r="AO27" s="178"/>
      <c r="AP27" s="1394"/>
      <c r="AQ27" s="1394"/>
      <c r="AR27" s="1395"/>
      <c r="AS27" s="173"/>
      <c r="AT27" s="1395"/>
      <c r="AU27" s="157"/>
      <c r="AV27" s="157"/>
      <c r="AW27" s="157"/>
      <c r="AX27" s="157"/>
      <c r="AY27" s="157"/>
      <c r="AZ27" s="157"/>
      <c r="BA27" s="157"/>
    </row>
    <row r="28" spans="1:53" ht="62.25" customHeight="1">
      <c r="A28" s="924" t="s">
        <v>2398</v>
      </c>
      <c r="B28" s="925" t="s">
        <v>2385</v>
      </c>
      <c r="C28" s="1393"/>
      <c r="D28" s="926" t="s">
        <v>2399</v>
      </c>
      <c r="E28" s="926"/>
      <c r="F28" s="939" t="s">
        <v>2400</v>
      </c>
      <c r="G28" s="927">
        <v>1</v>
      </c>
      <c r="H28" s="940" t="s">
        <v>35</v>
      </c>
      <c r="I28" s="939" t="s">
        <v>2401</v>
      </c>
      <c r="J28" s="940" t="s">
        <v>70</v>
      </c>
      <c r="K28" s="940" t="s">
        <v>29</v>
      </c>
      <c r="L28" s="940" t="s">
        <v>30</v>
      </c>
      <c r="M28" s="940" t="s">
        <v>43</v>
      </c>
      <c r="N28" s="946">
        <f>+AVERAGE(O28:Z28)</f>
        <v>1</v>
      </c>
      <c r="O28" s="369"/>
      <c r="P28" s="369"/>
      <c r="Q28" s="369"/>
      <c r="R28" s="369"/>
      <c r="S28" s="369"/>
      <c r="T28" s="942"/>
      <c r="U28" s="369"/>
      <c r="V28" s="369"/>
      <c r="W28" s="947">
        <v>1</v>
      </c>
      <c r="X28" s="947">
        <v>1</v>
      </c>
      <c r="Y28" s="947">
        <v>1</v>
      </c>
      <c r="Z28" s="947">
        <v>1</v>
      </c>
      <c r="AA28" s="946">
        <f t="shared" si="1"/>
        <v>0</v>
      </c>
      <c r="AB28" s="936">
        <v>1</v>
      </c>
      <c r="AC28" s="948"/>
      <c r="AD28" s="948"/>
      <c r="AE28" s="948"/>
      <c r="AF28" s="948"/>
      <c r="AG28" s="948"/>
      <c r="AH28" s="948"/>
      <c r="AI28" s="948"/>
      <c r="AJ28" s="948"/>
      <c r="AK28" s="948"/>
      <c r="AL28" s="948"/>
      <c r="AM28" s="948"/>
      <c r="AN28" s="178">
        <f t="shared" si="2"/>
        <v>1</v>
      </c>
      <c r="AO28" s="178"/>
      <c r="AP28" s="1394"/>
      <c r="AQ28" s="1394"/>
      <c r="AR28" s="1395"/>
      <c r="AS28" s="173"/>
      <c r="AT28" s="1395"/>
      <c r="AU28" s="157"/>
      <c r="AV28" s="157"/>
      <c r="AW28" s="157"/>
      <c r="AX28" s="157"/>
      <c r="AY28" s="157"/>
      <c r="AZ28" s="157"/>
      <c r="BA28" s="157"/>
    </row>
    <row r="29" spans="1:53" ht="71.25" customHeight="1">
      <c r="A29" s="924" t="s">
        <v>507</v>
      </c>
      <c r="B29" s="925" t="s">
        <v>2317</v>
      </c>
      <c r="C29" s="1393"/>
      <c r="D29" s="926" t="s">
        <v>2402</v>
      </c>
      <c r="E29" s="926"/>
      <c r="F29" s="939" t="s">
        <v>2403</v>
      </c>
      <c r="G29" s="927">
        <v>3</v>
      </c>
      <c r="H29" s="940" t="s">
        <v>35</v>
      </c>
      <c r="I29" s="939" t="s">
        <v>2404</v>
      </c>
      <c r="J29" s="940" t="s">
        <v>70</v>
      </c>
      <c r="K29" s="940" t="s">
        <v>29</v>
      </c>
      <c r="L29" s="940" t="s">
        <v>30</v>
      </c>
      <c r="M29" s="940" t="s">
        <v>43</v>
      </c>
      <c r="N29" s="946">
        <f>+AVERAGE(O29:Z29)</f>
        <v>1</v>
      </c>
      <c r="O29" s="369"/>
      <c r="P29" s="369"/>
      <c r="Q29" s="369"/>
      <c r="R29" s="369"/>
      <c r="S29" s="369"/>
      <c r="T29" s="942"/>
      <c r="U29" s="369"/>
      <c r="V29" s="369"/>
      <c r="W29" s="947">
        <v>1</v>
      </c>
      <c r="X29" s="947">
        <v>1</v>
      </c>
      <c r="Y29" s="947">
        <v>1</v>
      </c>
      <c r="Z29" s="947">
        <v>1</v>
      </c>
      <c r="AA29" s="946">
        <f t="shared" si="1"/>
        <v>0</v>
      </c>
      <c r="AB29" s="936">
        <v>1</v>
      </c>
      <c r="AC29" s="948"/>
      <c r="AD29" s="948"/>
      <c r="AE29" s="948"/>
      <c r="AF29" s="948"/>
      <c r="AG29" s="948"/>
      <c r="AH29" s="948"/>
      <c r="AI29" s="948"/>
      <c r="AJ29" s="948"/>
      <c r="AK29" s="948"/>
      <c r="AL29" s="948"/>
      <c r="AM29" s="948"/>
      <c r="AN29" s="178">
        <f t="shared" si="2"/>
        <v>1</v>
      </c>
      <c r="AO29" s="178"/>
      <c r="AP29" s="1394"/>
      <c r="AQ29" s="1394"/>
      <c r="AR29" s="1395"/>
      <c r="AS29" s="173"/>
      <c r="AT29" s="1395"/>
      <c r="AU29" s="157"/>
      <c r="AV29" s="157"/>
      <c r="AW29" s="157"/>
      <c r="AX29" s="157"/>
      <c r="AY29" s="157"/>
      <c r="AZ29" s="157"/>
      <c r="BA29" s="157"/>
    </row>
    <row r="30" spans="1:53" ht="62.25" customHeight="1">
      <c r="A30" s="924" t="s">
        <v>507</v>
      </c>
      <c r="B30" s="925" t="s">
        <v>2385</v>
      </c>
      <c r="C30" s="1393"/>
      <c r="D30" s="926" t="s">
        <v>2405</v>
      </c>
      <c r="E30" s="926"/>
      <c r="F30" s="939" t="s">
        <v>2406</v>
      </c>
      <c r="G30" s="927">
        <v>3</v>
      </c>
      <c r="H30" s="940" t="s">
        <v>35</v>
      </c>
      <c r="I30" s="939" t="s">
        <v>2407</v>
      </c>
      <c r="J30" s="940" t="s">
        <v>70</v>
      </c>
      <c r="K30" s="940" t="s">
        <v>29</v>
      </c>
      <c r="L30" s="940" t="s">
        <v>30</v>
      </c>
      <c r="M30" s="940" t="s">
        <v>43</v>
      </c>
      <c r="N30" s="946">
        <f>+AVERAGE(O30:Z30)</f>
        <v>1</v>
      </c>
      <c r="O30" s="369"/>
      <c r="P30" s="369"/>
      <c r="Q30" s="369"/>
      <c r="R30" s="369"/>
      <c r="S30" s="369"/>
      <c r="T30" s="942"/>
      <c r="U30" s="369"/>
      <c r="V30" s="369"/>
      <c r="W30" s="947">
        <v>1</v>
      </c>
      <c r="X30" s="947">
        <v>1</v>
      </c>
      <c r="Y30" s="947">
        <v>1</v>
      </c>
      <c r="Z30" s="947">
        <v>1</v>
      </c>
      <c r="AA30" s="946">
        <f t="shared" si="1"/>
        <v>0</v>
      </c>
      <c r="AB30" s="936">
        <v>1</v>
      </c>
      <c r="AC30" s="948"/>
      <c r="AD30" s="948"/>
      <c r="AE30" s="948"/>
      <c r="AF30" s="948"/>
      <c r="AG30" s="948"/>
      <c r="AH30" s="948"/>
      <c r="AI30" s="948"/>
      <c r="AJ30" s="948"/>
      <c r="AK30" s="948"/>
      <c r="AL30" s="948"/>
      <c r="AM30" s="948"/>
      <c r="AN30" s="178">
        <f t="shared" si="2"/>
        <v>1</v>
      </c>
      <c r="AO30" s="178"/>
      <c r="AP30" s="1394"/>
      <c r="AQ30" s="1394"/>
      <c r="AR30" s="1395"/>
      <c r="AS30" s="173"/>
      <c r="AT30" s="1395"/>
      <c r="AU30" s="157"/>
      <c r="AV30" s="157"/>
      <c r="AW30" s="157"/>
      <c r="AX30" s="157"/>
      <c r="AY30" s="157"/>
      <c r="AZ30" s="157"/>
      <c r="BA30" s="157"/>
    </row>
    <row r="31" spans="1:53" ht="49.5">
      <c r="A31" s="924" t="s">
        <v>507</v>
      </c>
      <c r="B31" s="925" t="s">
        <v>2385</v>
      </c>
      <c r="C31" s="1393"/>
      <c r="D31" s="926" t="s">
        <v>2408</v>
      </c>
      <c r="E31" s="926"/>
      <c r="F31" s="939" t="s">
        <v>2409</v>
      </c>
      <c r="G31" s="927">
        <v>1</v>
      </c>
      <c r="H31" s="940" t="s">
        <v>35</v>
      </c>
      <c r="I31" s="939" t="s">
        <v>2410</v>
      </c>
      <c r="J31" s="940" t="s">
        <v>36</v>
      </c>
      <c r="K31" s="940" t="s">
        <v>29</v>
      </c>
      <c r="L31" s="940" t="s">
        <v>30</v>
      </c>
      <c r="M31" s="940" t="s">
        <v>43</v>
      </c>
      <c r="N31" s="941">
        <f>+SUM(O31:Z31)</f>
        <v>14262.539549376799</v>
      </c>
      <c r="O31" s="942"/>
      <c r="P31" s="942"/>
      <c r="Q31" s="942"/>
      <c r="R31" s="942"/>
      <c r="S31" s="942"/>
      <c r="T31" s="942"/>
      <c r="U31" s="942"/>
      <c r="V31" s="942">
        <v>1778.5115052732501</v>
      </c>
      <c r="W31" s="942">
        <v>2582.0829338446792</v>
      </c>
      <c r="X31" s="942">
        <v>3300.64837008629</v>
      </c>
      <c r="Y31" s="942">
        <v>3300.64837008629</v>
      </c>
      <c r="Z31" s="942">
        <v>3300.64837008629</v>
      </c>
      <c r="AA31" s="941">
        <f t="shared" si="1"/>
        <v>0</v>
      </c>
      <c r="AB31" s="943">
        <v>1968</v>
      </c>
      <c r="AC31" s="944"/>
      <c r="AD31" s="944"/>
      <c r="AE31" s="944"/>
      <c r="AF31" s="944"/>
      <c r="AG31" s="944"/>
      <c r="AH31" s="944"/>
      <c r="AI31" s="944"/>
      <c r="AJ31" s="944"/>
      <c r="AK31" s="944"/>
      <c r="AL31" s="944"/>
      <c r="AM31" s="944"/>
      <c r="AN31" s="945">
        <f t="shared" si="2"/>
        <v>1968</v>
      </c>
      <c r="AO31" s="178"/>
      <c r="AP31" s="1394" t="s">
        <v>2411</v>
      </c>
      <c r="AQ31" s="1394" t="s">
        <v>2377</v>
      </c>
      <c r="AR31" s="1395" t="s">
        <v>2412</v>
      </c>
      <c r="AS31" s="173"/>
      <c r="AT31" s="1395" t="s">
        <v>1224</v>
      </c>
      <c r="AU31" s="157"/>
      <c r="AV31" s="157"/>
      <c r="AW31" s="157"/>
      <c r="AX31" s="157"/>
      <c r="AY31" s="157"/>
      <c r="AZ31" s="157"/>
      <c r="BA31" s="157"/>
    </row>
    <row r="32" spans="1:53" ht="66">
      <c r="A32" s="924" t="s">
        <v>2398</v>
      </c>
      <c r="B32" s="925" t="s">
        <v>2385</v>
      </c>
      <c r="C32" s="1393"/>
      <c r="D32" s="926" t="s">
        <v>2413</v>
      </c>
      <c r="E32" s="926"/>
      <c r="F32" s="939" t="s">
        <v>2414</v>
      </c>
      <c r="G32" s="927">
        <v>1</v>
      </c>
      <c r="H32" s="940" t="s">
        <v>35</v>
      </c>
      <c r="I32" s="939" t="s">
        <v>2415</v>
      </c>
      <c r="J32" s="940" t="s">
        <v>36</v>
      </c>
      <c r="K32" s="940" t="s">
        <v>29</v>
      </c>
      <c r="L32" s="940" t="s">
        <v>30</v>
      </c>
      <c r="M32" s="940" t="s">
        <v>43</v>
      </c>
      <c r="N32" s="941">
        <f>+SUM(O32:Z32)</f>
        <v>482.57430488974109</v>
      </c>
      <c r="O32" s="942"/>
      <c r="P32" s="942"/>
      <c r="Q32" s="942"/>
      <c r="R32" s="942"/>
      <c r="S32" s="942"/>
      <c r="T32" s="942"/>
      <c r="U32" s="942"/>
      <c r="V32" s="942"/>
      <c r="W32" s="942">
        <v>59.949664429530202</v>
      </c>
      <c r="X32" s="942">
        <v>94.465484180249277</v>
      </c>
      <c r="Y32" s="942">
        <v>164.07957813998081</v>
      </c>
      <c r="Z32" s="942">
        <v>164.07957813998081</v>
      </c>
      <c r="AA32" s="941">
        <f t="shared" si="1"/>
        <v>0</v>
      </c>
      <c r="AB32" s="943">
        <v>115</v>
      </c>
      <c r="AC32" s="944"/>
      <c r="AD32" s="944"/>
      <c r="AE32" s="944"/>
      <c r="AF32" s="944"/>
      <c r="AG32" s="944"/>
      <c r="AH32" s="944"/>
      <c r="AI32" s="944"/>
      <c r="AJ32" s="944"/>
      <c r="AK32" s="944"/>
      <c r="AL32" s="944"/>
      <c r="AM32" s="944"/>
      <c r="AN32" s="945">
        <f t="shared" si="2"/>
        <v>115</v>
      </c>
      <c r="AO32" s="178"/>
      <c r="AP32" s="1394"/>
      <c r="AQ32" s="1394"/>
      <c r="AR32" s="1395"/>
      <c r="AS32" s="173"/>
      <c r="AT32" s="1395"/>
      <c r="AU32" s="157"/>
      <c r="AV32" s="157"/>
      <c r="AW32" s="157"/>
      <c r="AX32" s="157"/>
      <c r="AY32" s="157"/>
      <c r="AZ32" s="157"/>
      <c r="BA32" s="157"/>
    </row>
    <row r="33" spans="1:53" ht="66">
      <c r="A33" s="924" t="s">
        <v>2398</v>
      </c>
      <c r="B33" s="925" t="s">
        <v>2317</v>
      </c>
      <c r="C33" s="1393"/>
      <c r="D33" s="926" t="s">
        <v>2416</v>
      </c>
      <c r="E33" s="926"/>
      <c r="F33" s="939" t="s">
        <v>2417</v>
      </c>
      <c r="G33" s="927">
        <v>3</v>
      </c>
      <c r="H33" s="940"/>
      <c r="I33" s="939" t="s">
        <v>2418</v>
      </c>
      <c r="J33" s="940" t="s">
        <v>36</v>
      </c>
      <c r="K33" s="940" t="s">
        <v>29</v>
      </c>
      <c r="L33" s="940" t="s">
        <v>42</v>
      </c>
      <c r="M33" s="940" t="s">
        <v>43</v>
      </c>
      <c r="N33" s="946">
        <f>+AVERAGE(O33:R33)</f>
        <v>1</v>
      </c>
      <c r="O33" s="369"/>
      <c r="P33" s="369"/>
      <c r="Q33" s="947"/>
      <c r="R33" s="947">
        <v>1</v>
      </c>
      <c r="S33" s="369"/>
      <c r="T33" s="942"/>
      <c r="U33" s="369"/>
      <c r="V33" s="369"/>
      <c r="W33" s="369"/>
      <c r="X33" s="369"/>
      <c r="Y33" s="369"/>
      <c r="Z33" s="369"/>
      <c r="AA33" s="946">
        <f t="shared" si="1"/>
        <v>0</v>
      </c>
      <c r="AB33" s="936"/>
      <c r="AC33" s="560"/>
      <c r="AD33" s="560"/>
      <c r="AE33" s="560"/>
      <c r="AF33" s="560"/>
      <c r="AG33" s="560"/>
      <c r="AH33" s="560"/>
      <c r="AI33" s="560"/>
      <c r="AJ33" s="560"/>
      <c r="AK33" s="560"/>
      <c r="AL33" s="560"/>
      <c r="AM33" s="560"/>
      <c r="AN33" s="178">
        <f t="shared" si="2"/>
        <v>0</v>
      </c>
      <c r="AO33" s="178"/>
      <c r="AP33" s="1394"/>
      <c r="AQ33" s="1394"/>
      <c r="AR33" s="1395"/>
      <c r="AS33" s="173"/>
      <c r="AT33" s="1395"/>
      <c r="AU33" s="157"/>
      <c r="AV33" s="157"/>
      <c r="AW33" s="157"/>
      <c r="AX33" s="157"/>
      <c r="AY33" s="157"/>
      <c r="AZ33" s="157"/>
      <c r="BA33" s="157"/>
    </row>
    <row r="34" spans="1:53" ht="69.75" customHeight="1">
      <c r="A34" s="924" t="s">
        <v>507</v>
      </c>
      <c r="B34" s="925" t="s">
        <v>2317</v>
      </c>
      <c r="C34" s="1393"/>
      <c r="D34" s="926" t="s">
        <v>2419</v>
      </c>
      <c r="E34" s="926"/>
      <c r="F34" s="939" t="s">
        <v>2420</v>
      </c>
      <c r="G34" s="927">
        <v>1</v>
      </c>
      <c r="H34" s="940" t="s">
        <v>35</v>
      </c>
      <c r="I34" s="926" t="s">
        <v>2421</v>
      </c>
      <c r="J34" s="940" t="s">
        <v>36</v>
      </c>
      <c r="K34" s="940" t="s">
        <v>29</v>
      </c>
      <c r="L34" s="940" t="s">
        <v>30</v>
      </c>
      <c r="M34" s="940" t="s">
        <v>43</v>
      </c>
      <c r="N34" s="941">
        <f>+SUM(O34:Z34)</f>
        <v>12836.285594439119</v>
      </c>
      <c r="O34" s="942"/>
      <c r="P34" s="942"/>
      <c r="Q34" s="942"/>
      <c r="R34" s="942"/>
      <c r="S34" s="942"/>
      <c r="T34" s="942"/>
      <c r="U34" s="942"/>
      <c r="V34" s="942">
        <f>+V31*0.9</f>
        <v>1600.6603547459251</v>
      </c>
      <c r="W34" s="942">
        <f>+W31*0.9</f>
        <v>2323.8746404602116</v>
      </c>
      <c r="X34" s="942">
        <f>+X31*0.9</f>
        <v>2970.5835330776613</v>
      </c>
      <c r="Y34" s="942">
        <f>+Y31*0.9</f>
        <v>2970.5835330776613</v>
      </c>
      <c r="Z34" s="942">
        <f>+Z31*0.9</f>
        <v>2970.5835330776613</v>
      </c>
      <c r="AA34" s="941">
        <f t="shared" si="1"/>
        <v>0</v>
      </c>
      <c r="AB34" s="943">
        <v>2489</v>
      </c>
      <c r="AC34" s="944"/>
      <c r="AD34" s="944"/>
      <c r="AE34" s="944"/>
      <c r="AF34" s="944"/>
      <c r="AG34" s="944"/>
      <c r="AH34" s="944"/>
      <c r="AI34" s="944"/>
      <c r="AJ34" s="944"/>
      <c r="AK34" s="944"/>
      <c r="AL34" s="944"/>
      <c r="AM34" s="944"/>
      <c r="AN34" s="945">
        <f t="shared" si="2"/>
        <v>2489</v>
      </c>
      <c r="AO34" s="178"/>
      <c r="AP34" s="1394" t="s">
        <v>2422</v>
      </c>
      <c r="AQ34" s="1394" t="s">
        <v>2377</v>
      </c>
      <c r="AR34" s="1395" t="s">
        <v>2423</v>
      </c>
      <c r="AS34" s="173"/>
      <c r="AT34" s="1395" t="s">
        <v>1224</v>
      </c>
    </row>
    <row r="35" spans="1:53" ht="66">
      <c r="A35" s="924" t="s">
        <v>2398</v>
      </c>
      <c r="B35" s="925" t="s">
        <v>2385</v>
      </c>
      <c r="C35" s="1393"/>
      <c r="D35" s="926" t="s">
        <v>2424</v>
      </c>
      <c r="E35" s="926"/>
      <c r="F35" s="939" t="s">
        <v>2425</v>
      </c>
      <c r="G35" s="927">
        <v>1</v>
      </c>
      <c r="H35" s="940" t="s">
        <v>35</v>
      </c>
      <c r="I35" s="939" t="s">
        <v>2426</v>
      </c>
      <c r="J35" s="940" t="s">
        <v>36</v>
      </c>
      <c r="K35" s="940" t="s">
        <v>29</v>
      </c>
      <c r="L35" s="940" t="s">
        <v>30</v>
      </c>
      <c r="M35" s="940" t="s">
        <v>43</v>
      </c>
      <c r="N35" s="941">
        <f>+SUM(O35:Z35)</f>
        <v>434.31687440076701</v>
      </c>
      <c r="O35" s="942"/>
      <c r="P35" s="942"/>
      <c r="Q35" s="942"/>
      <c r="R35" s="942"/>
      <c r="S35" s="942"/>
      <c r="T35" s="942"/>
      <c r="U35" s="942"/>
      <c r="V35" s="942"/>
      <c r="W35" s="942">
        <f>+W32*0.9</f>
        <v>53.95469798657718</v>
      </c>
      <c r="X35" s="942">
        <f>+X32*0.9</f>
        <v>85.018935762224345</v>
      </c>
      <c r="Y35" s="942">
        <f>+Y32*0.9</f>
        <v>147.67162032598273</v>
      </c>
      <c r="Z35" s="942">
        <f>+Z32*0.9</f>
        <v>147.67162032598273</v>
      </c>
      <c r="AA35" s="941">
        <f t="shared" si="1"/>
        <v>0</v>
      </c>
      <c r="AB35" s="943">
        <v>115</v>
      </c>
      <c r="AC35" s="944"/>
      <c r="AD35" s="944"/>
      <c r="AE35" s="944"/>
      <c r="AF35" s="944"/>
      <c r="AG35" s="944"/>
      <c r="AH35" s="944"/>
      <c r="AI35" s="944"/>
      <c r="AJ35" s="944"/>
      <c r="AK35" s="944"/>
      <c r="AL35" s="944"/>
      <c r="AM35" s="944"/>
      <c r="AN35" s="945">
        <f t="shared" si="2"/>
        <v>115</v>
      </c>
      <c r="AO35" s="178"/>
      <c r="AP35" s="1394"/>
      <c r="AQ35" s="1394"/>
      <c r="AR35" s="1395"/>
      <c r="AS35" s="173"/>
      <c r="AT35" s="1395"/>
    </row>
    <row r="36" spans="1:53" ht="66">
      <c r="A36" s="924" t="s">
        <v>2398</v>
      </c>
      <c r="B36" s="925" t="s">
        <v>2385</v>
      </c>
      <c r="C36" s="1393"/>
      <c r="D36" s="926" t="s">
        <v>2427</v>
      </c>
      <c r="E36" s="926"/>
      <c r="F36" s="939" t="s">
        <v>2428</v>
      </c>
      <c r="G36" s="927">
        <v>1</v>
      </c>
      <c r="H36" s="940" t="s">
        <v>35</v>
      </c>
      <c r="I36" s="939" t="s">
        <v>2429</v>
      </c>
      <c r="J36" s="940" t="s">
        <v>36</v>
      </c>
      <c r="K36" s="940" t="s">
        <v>29</v>
      </c>
      <c r="L36" s="940" t="s">
        <v>30</v>
      </c>
      <c r="M36" s="940" t="s">
        <v>43</v>
      </c>
      <c r="N36" s="941">
        <f>+SUM(O36:Z36)</f>
        <v>2184.0140687919466</v>
      </c>
      <c r="O36" s="942"/>
      <c r="P36" s="942"/>
      <c r="Q36" s="942"/>
      <c r="R36" s="942"/>
      <c r="S36" s="942"/>
      <c r="T36" s="942"/>
      <c r="U36" s="942"/>
      <c r="V36" s="942">
        <f>+V26*0.9</f>
        <v>266.69564956855226</v>
      </c>
      <c r="W36" s="942">
        <f>+W26*0.9</f>
        <v>396.87422099712376</v>
      </c>
      <c r="X36" s="942">
        <f>+X26*0.9</f>
        <v>506.81473274209014</v>
      </c>
      <c r="Y36" s="942">
        <f>+Y26*0.9</f>
        <v>506.81473274209014</v>
      </c>
      <c r="Z36" s="942">
        <f>+Z26*0.9</f>
        <v>506.81473274209014</v>
      </c>
      <c r="AA36" s="941">
        <f t="shared" si="1"/>
        <v>0</v>
      </c>
      <c r="AB36" s="943">
        <v>511</v>
      </c>
      <c r="AC36" s="944"/>
      <c r="AD36" s="944"/>
      <c r="AE36" s="944"/>
      <c r="AF36" s="944"/>
      <c r="AG36" s="944"/>
      <c r="AH36" s="944"/>
      <c r="AI36" s="944"/>
      <c r="AJ36" s="944"/>
      <c r="AK36" s="944"/>
      <c r="AL36" s="944"/>
      <c r="AM36" s="944"/>
      <c r="AN36" s="945">
        <f t="shared" si="2"/>
        <v>511</v>
      </c>
      <c r="AO36" s="178"/>
      <c r="AP36" s="1394"/>
      <c r="AQ36" s="1394"/>
      <c r="AR36" s="1395"/>
      <c r="AS36" s="173"/>
      <c r="AT36" s="1395"/>
    </row>
    <row r="37" spans="1:53" ht="66" customHeight="1">
      <c r="A37" s="450" t="s">
        <v>538</v>
      </c>
      <c r="B37" s="450" t="s">
        <v>2317</v>
      </c>
      <c r="C37" s="1391" t="s">
        <v>2430</v>
      </c>
      <c r="D37" s="450" t="s">
        <v>2431</v>
      </c>
      <c r="E37" s="450"/>
      <c r="F37" s="512" t="s">
        <v>2432</v>
      </c>
      <c r="G37" s="927">
        <v>2</v>
      </c>
      <c r="H37" s="512" t="s">
        <v>77</v>
      </c>
      <c r="I37" s="939" t="s">
        <v>2433</v>
      </c>
      <c r="J37" s="940" t="s">
        <v>36</v>
      </c>
      <c r="K37" s="940" t="s">
        <v>29</v>
      </c>
      <c r="L37" s="940" t="s">
        <v>30</v>
      </c>
      <c r="M37" s="927" t="s">
        <v>43</v>
      </c>
      <c r="N37" s="941">
        <f>SUM(O37:Z37)</f>
        <v>5</v>
      </c>
      <c r="O37" s="930"/>
      <c r="P37" s="930">
        <v>1</v>
      </c>
      <c r="Q37" s="930">
        <v>2</v>
      </c>
      <c r="R37" s="930">
        <v>2</v>
      </c>
      <c r="S37" s="930"/>
      <c r="T37" s="930"/>
      <c r="U37" s="930"/>
      <c r="V37" s="930"/>
      <c r="W37" s="930"/>
      <c r="X37" s="930"/>
      <c r="Y37" s="930"/>
      <c r="Z37" s="930"/>
      <c r="AA37" s="941">
        <f t="shared" si="1"/>
        <v>0</v>
      </c>
      <c r="AB37" s="931"/>
      <c r="AC37" s="932"/>
      <c r="AD37" s="932"/>
      <c r="AE37" s="932"/>
      <c r="AF37" s="932"/>
      <c r="AG37" s="932"/>
      <c r="AH37" s="932"/>
      <c r="AI37" s="932"/>
      <c r="AJ37" s="932"/>
      <c r="AK37" s="932"/>
      <c r="AL37" s="932"/>
      <c r="AM37" s="932"/>
      <c r="AN37" s="945">
        <f t="shared" si="2"/>
        <v>0</v>
      </c>
      <c r="AO37" s="178"/>
      <c r="AP37" s="173" t="s">
        <v>215</v>
      </c>
      <c r="AQ37" s="937" t="s">
        <v>2434</v>
      </c>
      <c r="AR37" s="173" t="s">
        <v>2435</v>
      </c>
      <c r="AS37" s="173"/>
      <c r="AT37" s="726"/>
      <c r="AU37" s="157"/>
      <c r="AV37" s="157"/>
      <c r="AW37" s="157"/>
      <c r="AX37" s="157"/>
      <c r="AY37" s="157"/>
      <c r="AZ37" s="157"/>
      <c r="BA37" s="157"/>
    </row>
    <row r="38" spans="1:53" ht="49.5">
      <c r="A38" s="450" t="s">
        <v>538</v>
      </c>
      <c r="B38" s="450" t="s">
        <v>2317</v>
      </c>
      <c r="C38" s="1391"/>
      <c r="D38" s="450" t="s">
        <v>2436</v>
      </c>
      <c r="E38" s="450"/>
      <c r="F38" s="512" t="s">
        <v>2437</v>
      </c>
      <c r="G38" s="927">
        <v>1</v>
      </c>
      <c r="H38" s="512" t="s">
        <v>35</v>
      </c>
      <c r="I38" s="939" t="s">
        <v>2438</v>
      </c>
      <c r="J38" s="940" t="s">
        <v>36</v>
      </c>
      <c r="K38" s="940" t="s">
        <v>29</v>
      </c>
      <c r="L38" s="940" t="s">
        <v>30</v>
      </c>
      <c r="M38" s="927" t="s">
        <v>43</v>
      </c>
      <c r="N38" s="941">
        <f>SUM(O38:Z38)</f>
        <v>10168</v>
      </c>
      <c r="O38" s="930"/>
      <c r="P38" s="930"/>
      <c r="Q38" s="930"/>
      <c r="R38" s="949">
        <v>1200</v>
      </c>
      <c r="S38" s="949">
        <v>1200</v>
      </c>
      <c r="T38" s="949">
        <v>1200</v>
      </c>
      <c r="U38" s="949">
        <v>1200</v>
      </c>
      <c r="V38" s="949">
        <v>1200</v>
      </c>
      <c r="W38" s="949">
        <v>1200</v>
      </c>
      <c r="X38" s="949">
        <v>1200</v>
      </c>
      <c r="Y38" s="949">
        <v>1200</v>
      </c>
      <c r="Z38" s="949">
        <f>1200-632</f>
        <v>568</v>
      </c>
      <c r="AA38" s="941">
        <f t="shared" si="1"/>
        <v>0</v>
      </c>
      <c r="AB38" s="931">
        <v>98</v>
      </c>
      <c r="AC38" s="950"/>
      <c r="AD38" s="950"/>
      <c r="AE38" s="950"/>
      <c r="AF38" s="950"/>
      <c r="AG38" s="950"/>
      <c r="AH38" s="950"/>
      <c r="AI38" s="950"/>
      <c r="AJ38" s="950"/>
      <c r="AK38" s="950"/>
      <c r="AL38" s="950"/>
      <c r="AM38" s="950"/>
      <c r="AN38" s="945">
        <f t="shared" si="2"/>
        <v>98</v>
      </c>
      <c r="AO38" s="178"/>
      <c r="AP38" s="173" t="s">
        <v>215</v>
      </c>
      <c r="AQ38" s="937" t="s">
        <v>2434</v>
      </c>
      <c r="AR38" s="173" t="s">
        <v>2435</v>
      </c>
      <c r="AS38" s="173"/>
      <c r="AT38" s="726"/>
      <c r="AU38" s="157"/>
      <c r="AV38" s="157"/>
      <c r="AW38" s="157"/>
      <c r="AX38" s="157"/>
      <c r="AY38" s="157"/>
      <c r="AZ38" s="157"/>
      <c r="BA38" s="157"/>
    </row>
    <row r="39" spans="1:53" ht="51" customHeight="1">
      <c r="A39" s="450" t="s">
        <v>538</v>
      </c>
      <c r="B39" s="450" t="s">
        <v>2317</v>
      </c>
      <c r="C39" s="1391"/>
      <c r="D39" s="450" t="s">
        <v>2439</v>
      </c>
      <c r="E39" s="450"/>
      <c r="F39" s="512" t="s">
        <v>2440</v>
      </c>
      <c r="G39" s="927">
        <v>1</v>
      </c>
      <c r="H39" s="512" t="s">
        <v>35</v>
      </c>
      <c r="I39" s="939" t="s">
        <v>2441</v>
      </c>
      <c r="J39" s="940" t="s">
        <v>36</v>
      </c>
      <c r="K39" s="940" t="s">
        <v>29</v>
      </c>
      <c r="L39" s="940" t="s">
        <v>30</v>
      </c>
      <c r="M39" s="927" t="s">
        <v>43</v>
      </c>
      <c r="N39" s="941">
        <f t="shared" ref="N39:N59" si="5">SUM(O39:Z39)</f>
        <v>12000</v>
      </c>
      <c r="O39" s="930"/>
      <c r="P39" s="930"/>
      <c r="Q39" s="930"/>
      <c r="R39" s="949"/>
      <c r="S39" s="949">
        <v>1500</v>
      </c>
      <c r="T39" s="949">
        <v>1500</v>
      </c>
      <c r="U39" s="949">
        <v>1500</v>
      </c>
      <c r="V39" s="949">
        <v>1500</v>
      </c>
      <c r="W39" s="949">
        <v>1500</v>
      </c>
      <c r="X39" s="949">
        <v>1500</v>
      </c>
      <c r="Y39" s="949">
        <v>1500</v>
      </c>
      <c r="Z39" s="949">
        <v>1500</v>
      </c>
      <c r="AA39" s="941">
        <f t="shared" si="1"/>
        <v>0</v>
      </c>
      <c r="AB39" s="931">
        <v>389</v>
      </c>
      <c r="AC39" s="950"/>
      <c r="AD39" s="950"/>
      <c r="AE39" s="950"/>
      <c r="AF39" s="950"/>
      <c r="AG39" s="950"/>
      <c r="AH39" s="950"/>
      <c r="AI39" s="950"/>
      <c r="AJ39" s="950"/>
      <c r="AK39" s="950"/>
      <c r="AL39" s="950"/>
      <c r="AM39" s="950"/>
      <c r="AN39" s="945">
        <f t="shared" si="2"/>
        <v>389</v>
      </c>
      <c r="AO39" s="178"/>
      <c r="AP39" s="173" t="s">
        <v>215</v>
      </c>
      <c r="AQ39" s="937" t="s">
        <v>2434</v>
      </c>
      <c r="AR39" s="173" t="s">
        <v>2435</v>
      </c>
      <c r="AS39" s="173"/>
      <c r="AT39" s="726"/>
      <c r="AU39" s="157"/>
      <c r="AV39" s="157"/>
      <c r="AW39" s="157"/>
      <c r="AX39" s="157"/>
      <c r="AY39" s="157"/>
      <c r="AZ39" s="157"/>
      <c r="BA39" s="157"/>
    </row>
    <row r="40" spans="1:53" ht="37.5" customHeight="1">
      <c r="A40" s="450" t="s">
        <v>538</v>
      </c>
      <c r="B40" s="450" t="s">
        <v>2317</v>
      </c>
      <c r="C40" s="1391"/>
      <c r="D40" s="450" t="s">
        <v>2442</v>
      </c>
      <c r="E40" s="450"/>
      <c r="F40" s="512" t="s">
        <v>2443</v>
      </c>
      <c r="G40" s="927">
        <v>1</v>
      </c>
      <c r="H40" s="512" t="s">
        <v>35</v>
      </c>
      <c r="I40" s="939" t="s">
        <v>2444</v>
      </c>
      <c r="J40" s="940" t="s">
        <v>36</v>
      </c>
      <c r="K40" s="940" t="s">
        <v>29</v>
      </c>
      <c r="L40" s="940" t="s">
        <v>30</v>
      </c>
      <c r="M40" s="927" t="s">
        <v>43</v>
      </c>
      <c r="N40" s="941">
        <f t="shared" si="5"/>
        <v>245000</v>
      </c>
      <c r="O40" s="930"/>
      <c r="P40" s="930"/>
      <c r="Q40" s="930"/>
      <c r="R40" s="930"/>
      <c r="S40" s="930"/>
      <c r="T40" s="949">
        <v>35000</v>
      </c>
      <c r="U40" s="949">
        <v>35000</v>
      </c>
      <c r="V40" s="949">
        <v>35000</v>
      </c>
      <c r="W40" s="949">
        <v>35000</v>
      </c>
      <c r="X40" s="949">
        <v>35000</v>
      </c>
      <c r="Y40" s="949">
        <v>35000</v>
      </c>
      <c r="Z40" s="949">
        <v>35000</v>
      </c>
      <c r="AA40" s="941">
        <f t="shared" si="1"/>
        <v>0</v>
      </c>
      <c r="AB40" s="931">
        <v>6174</v>
      </c>
      <c r="AC40" s="950"/>
      <c r="AD40" s="950"/>
      <c r="AE40" s="950"/>
      <c r="AF40" s="950"/>
      <c r="AG40" s="950"/>
      <c r="AH40" s="950"/>
      <c r="AI40" s="950"/>
      <c r="AJ40" s="950"/>
      <c r="AK40" s="950"/>
      <c r="AL40" s="950"/>
      <c r="AM40" s="950"/>
      <c r="AN40" s="945">
        <f t="shared" si="2"/>
        <v>6174</v>
      </c>
      <c r="AO40" s="178"/>
      <c r="AP40" s="173" t="s">
        <v>215</v>
      </c>
      <c r="AQ40" s="937" t="s">
        <v>2434</v>
      </c>
      <c r="AR40" s="173" t="s">
        <v>2435</v>
      </c>
      <c r="AS40" s="173"/>
      <c r="AT40" s="726"/>
      <c r="AU40" s="157"/>
      <c r="AV40" s="157"/>
      <c r="AW40" s="157"/>
      <c r="AX40" s="157"/>
      <c r="AY40" s="157"/>
      <c r="AZ40" s="157"/>
      <c r="BA40" s="157"/>
    </row>
    <row r="41" spans="1:53" ht="37.5" customHeight="1">
      <c r="A41" s="450" t="s">
        <v>538</v>
      </c>
      <c r="B41" s="450" t="s">
        <v>2317</v>
      </c>
      <c r="C41" s="1391"/>
      <c r="D41" s="450" t="s">
        <v>2445</v>
      </c>
      <c r="E41" s="450"/>
      <c r="F41" s="512" t="s">
        <v>2446</v>
      </c>
      <c r="G41" s="927">
        <v>1</v>
      </c>
      <c r="H41" s="512" t="s">
        <v>35</v>
      </c>
      <c r="I41" s="939" t="s">
        <v>2444</v>
      </c>
      <c r="J41" s="940" t="s">
        <v>36</v>
      </c>
      <c r="K41" s="940" t="s">
        <v>29</v>
      </c>
      <c r="L41" s="940" t="s">
        <v>30</v>
      </c>
      <c r="M41" s="927" t="s">
        <v>43</v>
      </c>
      <c r="N41" s="941">
        <f t="shared" si="5"/>
        <v>245000</v>
      </c>
      <c r="O41" s="930"/>
      <c r="P41" s="930"/>
      <c r="Q41" s="930"/>
      <c r="R41" s="930"/>
      <c r="S41" s="930"/>
      <c r="T41" s="949">
        <v>35000</v>
      </c>
      <c r="U41" s="949">
        <v>35000</v>
      </c>
      <c r="V41" s="949">
        <v>35000</v>
      </c>
      <c r="W41" s="949">
        <v>35000</v>
      </c>
      <c r="X41" s="949">
        <v>35000</v>
      </c>
      <c r="Y41" s="949">
        <v>35000</v>
      </c>
      <c r="Z41" s="949">
        <v>35000</v>
      </c>
      <c r="AA41" s="941">
        <f t="shared" si="1"/>
        <v>0</v>
      </c>
      <c r="AB41" s="931">
        <v>6180</v>
      </c>
      <c r="AC41" s="950"/>
      <c r="AD41" s="950"/>
      <c r="AE41" s="950"/>
      <c r="AF41" s="950"/>
      <c r="AG41" s="950"/>
      <c r="AH41" s="950"/>
      <c r="AI41" s="950"/>
      <c r="AJ41" s="950"/>
      <c r="AK41" s="950"/>
      <c r="AL41" s="950"/>
      <c r="AM41" s="950"/>
      <c r="AN41" s="945">
        <f t="shared" si="2"/>
        <v>6180</v>
      </c>
      <c r="AO41" s="178"/>
      <c r="AP41" s="173" t="s">
        <v>215</v>
      </c>
      <c r="AQ41" s="937" t="s">
        <v>2434</v>
      </c>
      <c r="AR41" s="173" t="s">
        <v>2435</v>
      </c>
      <c r="AS41" s="173"/>
      <c r="AT41" s="726"/>
    </row>
    <row r="42" spans="1:53" ht="49.5">
      <c r="A42" s="450" t="s">
        <v>538</v>
      </c>
      <c r="B42" s="450" t="s">
        <v>2317</v>
      </c>
      <c r="C42" s="1391"/>
      <c r="D42" s="450" t="s">
        <v>2447</v>
      </c>
      <c r="E42" s="450"/>
      <c r="F42" s="512" t="s">
        <v>2448</v>
      </c>
      <c r="G42" s="927">
        <v>1</v>
      </c>
      <c r="H42" s="512" t="s">
        <v>35</v>
      </c>
      <c r="I42" s="939" t="s">
        <v>2449</v>
      </c>
      <c r="J42" s="940" t="s">
        <v>36</v>
      </c>
      <c r="K42" s="940" t="s">
        <v>29</v>
      </c>
      <c r="L42" s="940" t="s">
        <v>30</v>
      </c>
      <c r="M42" s="927" t="s">
        <v>43</v>
      </c>
      <c r="N42" s="941">
        <f t="shared" si="5"/>
        <v>1150</v>
      </c>
      <c r="O42" s="930"/>
      <c r="P42" s="930"/>
      <c r="Q42" s="930"/>
      <c r="R42" s="930"/>
      <c r="S42" s="930"/>
      <c r="T42" s="930"/>
      <c r="U42" s="930">
        <v>150</v>
      </c>
      <c r="V42" s="930">
        <v>200</v>
      </c>
      <c r="W42" s="930">
        <v>200</v>
      </c>
      <c r="X42" s="930">
        <v>200</v>
      </c>
      <c r="Y42" s="930">
        <v>200</v>
      </c>
      <c r="Z42" s="930">
        <v>200</v>
      </c>
      <c r="AA42" s="941">
        <f t="shared" si="1"/>
        <v>0</v>
      </c>
      <c r="AB42" s="931">
        <v>49</v>
      </c>
      <c r="AC42" s="932"/>
      <c r="AD42" s="932"/>
      <c r="AE42" s="932"/>
      <c r="AF42" s="932"/>
      <c r="AG42" s="932"/>
      <c r="AH42" s="932"/>
      <c r="AI42" s="932"/>
      <c r="AJ42" s="932"/>
      <c r="AK42" s="932"/>
      <c r="AL42" s="932"/>
      <c r="AM42" s="932"/>
      <c r="AN42" s="945">
        <f t="shared" si="2"/>
        <v>49</v>
      </c>
      <c r="AO42" s="178"/>
      <c r="AP42" s="173" t="s">
        <v>215</v>
      </c>
      <c r="AQ42" s="937" t="s">
        <v>2434</v>
      </c>
      <c r="AR42" s="173" t="s">
        <v>2435</v>
      </c>
      <c r="AS42" s="173"/>
      <c r="AT42" s="173"/>
      <c r="AU42" s="157"/>
      <c r="AV42" s="157"/>
      <c r="AW42" s="157"/>
      <c r="AX42" s="157"/>
      <c r="AY42" s="157"/>
      <c r="AZ42" s="157"/>
      <c r="BA42" s="157"/>
    </row>
    <row r="43" spans="1:53" ht="49.5">
      <c r="A43" s="450" t="s">
        <v>538</v>
      </c>
      <c r="B43" s="450" t="s">
        <v>2317</v>
      </c>
      <c r="C43" s="1391"/>
      <c r="D43" s="450" t="s">
        <v>2450</v>
      </c>
      <c r="E43" s="450"/>
      <c r="F43" s="512" t="s">
        <v>2451</v>
      </c>
      <c r="G43" s="927">
        <v>1</v>
      </c>
      <c r="H43" s="512" t="s">
        <v>35</v>
      </c>
      <c r="I43" s="939" t="s">
        <v>2452</v>
      </c>
      <c r="J43" s="940" t="s">
        <v>36</v>
      </c>
      <c r="K43" s="940" t="s">
        <v>29</v>
      </c>
      <c r="L43" s="940" t="s">
        <v>30</v>
      </c>
      <c r="M43" s="927" t="s">
        <v>43</v>
      </c>
      <c r="N43" s="941">
        <f t="shared" si="5"/>
        <v>6000</v>
      </c>
      <c r="O43" s="930"/>
      <c r="P43" s="930"/>
      <c r="Q43" s="930"/>
      <c r="R43" s="930"/>
      <c r="S43" s="930"/>
      <c r="T43" s="930"/>
      <c r="U43" s="930"/>
      <c r="V43" s="930">
        <v>1200</v>
      </c>
      <c r="W43" s="930">
        <v>1200</v>
      </c>
      <c r="X43" s="930">
        <v>1200</v>
      </c>
      <c r="Y43" s="930">
        <v>1200</v>
      </c>
      <c r="Z43" s="930">
        <v>1200</v>
      </c>
      <c r="AA43" s="941">
        <f t="shared" si="1"/>
        <v>0</v>
      </c>
      <c r="AB43" s="931">
        <v>351</v>
      </c>
      <c r="AC43" s="932"/>
      <c r="AD43" s="932"/>
      <c r="AE43" s="932"/>
      <c r="AF43" s="932"/>
      <c r="AG43" s="932"/>
      <c r="AH43" s="932"/>
      <c r="AI43" s="932"/>
      <c r="AJ43" s="932"/>
      <c r="AK43" s="932"/>
      <c r="AL43" s="932"/>
      <c r="AM43" s="932"/>
      <c r="AN43" s="945">
        <f t="shared" si="2"/>
        <v>351</v>
      </c>
      <c r="AO43" s="178"/>
      <c r="AP43" s="173" t="s">
        <v>215</v>
      </c>
      <c r="AQ43" s="937" t="s">
        <v>2434</v>
      </c>
      <c r="AR43" s="173" t="s">
        <v>2435</v>
      </c>
      <c r="AS43" s="173"/>
      <c r="AT43" s="173"/>
      <c r="AU43" s="157"/>
      <c r="AV43" s="157"/>
      <c r="AW43" s="157"/>
      <c r="AX43" s="157"/>
      <c r="AY43" s="157"/>
      <c r="AZ43" s="157"/>
      <c r="BA43" s="157"/>
    </row>
    <row r="44" spans="1:53" ht="66">
      <c r="A44" s="450" t="s">
        <v>538</v>
      </c>
      <c r="B44" s="450" t="s">
        <v>2317</v>
      </c>
      <c r="C44" s="1391"/>
      <c r="D44" s="450" t="s">
        <v>2453</v>
      </c>
      <c r="E44" s="450"/>
      <c r="F44" s="512" t="s">
        <v>2454</v>
      </c>
      <c r="G44" s="927">
        <v>1</v>
      </c>
      <c r="H44" s="512" t="s">
        <v>35</v>
      </c>
      <c r="I44" s="939" t="s">
        <v>2455</v>
      </c>
      <c r="J44" s="940" t="s">
        <v>36</v>
      </c>
      <c r="K44" s="940" t="s">
        <v>29</v>
      </c>
      <c r="L44" s="940" t="s">
        <v>30</v>
      </c>
      <c r="M44" s="927" t="s">
        <v>43</v>
      </c>
      <c r="N44" s="941">
        <f t="shared" si="5"/>
        <v>6</v>
      </c>
      <c r="O44" s="930"/>
      <c r="P44" s="930"/>
      <c r="Q44" s="930"/>
      <c r="R44" s="930"/>
      <c r="S44" s="930"/>
      <c r="T44" s="930"/>
      <c r="U44" s="930"/>
      <c r="V44" s="930"/>
      <c r="W44" s="930"/>
      <c r="X44" s="930">
        <v>2</v>
      </c>
      <c r="Y44" s="930">
        <v>2</v>
      </c>
      <c r="Z44" s="930">
        <v>2</v>
      </c>
      <c r="AA44" s="941">
        <f t="shared" si="1"/>
        <v>0</v>
      </c>
      <c r="AB44" s="931">
        <v>1</v>
      </c>
      <c r="AC44" s="932"/>
      <c r="AD44" s="932"/>
      <c r="AE44" s="932"/>
      <c r="AF44" s="932"/>
      <c r="AG44" s="932"/>
      <c r="AH44" s="932"/>
      <c r="AI44" s="932"/>
      <c r="AJ44" s="932"/>
      <c r="AK44" s="932"/>
      <c r="AL44" s="932"/>
      <c r="AM44" s="932"/>
      <c r="AN44" s="945">
        <f t="shared" si="2"/>
        <v>1</v>
      </c>
      <c r="AO44" s="178"/>
      <c r="AP44" s="173" t="s">
        <v>215</v>
      </c>
      <c r="AQ44" s="937" t="s">
        <v>2434</v>
      </c>
      <c r="AR44" s="173" t="s">
        <v>2435</v>
      </c>
      <c r="AS44" s="173"/>
      <c r="AT44" s="173"/>
      <c r="AU44" s="157"/>
      <c r="AV44" s="157"/>
      <c r="AW44" s="157"/>
      <c r="AX44" s="157"/>
      <c r="AY44" s="157"/>
      <c r="AZ44" s="157"/>
      <c r="BA44" s="157"/>
    </row>
    <row r="45" spans="1:53" ht="76.5" customHeight="1">
      <c r="A45" s="450" t="s">
        <v>534</v>
      </c>
      <c r="B45" s="450"/>
      <c r="C45" s="1392" t="s">
        <v>2430</v>
      </c>
      <c r="D45" s="450" t="s">
        <v>2456</v>
      </c>
      <c r="E45" s="450"/>
      <c r="F45" s="512" t="s">
        <v>2457</v>
      </c>
      <c r="G45" s="927">
        <v>2</v>
      </c>
      <c r="H45" s="512" t="s">
        <v>77</v>
      </c>
      <c r="I45" s="939" t="s">
        <v>2458</v>
      </c>
      <c r="J45" s="940" t="s">
        <v>36</v>
      </c>
      <c r="K45" s="940" t="s">
        <v>29</v>
      </c>
      <c r="L45" s="940" t="s">
        <v>30</v>
      </c>
      <c r="M45" s="927" t="s">
        <v>43</v>
      </c>
      <c r="N45" s="941">
        <f t="shared" si="5"/>
        <v>6</v>
      </c>
      <c r="O45" s="930"/>
      <c r="P45" s="930"/>
      <c r="Q45" s="930"/>
      <c r="R45" s="930"/>
      <c r="S45" s="930"/>
      <c r="T45" s="930"/>
      <c r="U45" s="930"/>
      <c r="V45" s="930"/>
      <c r="W45" s="930"/>
      <c r="X45" s="930">
        <v>2</v>
      </c>
      <c r="Y45" s="930">
        <v>2</v>
      </c>
      <c r="Z45" s="930">
        <v>2</v>
      </c>
      <c r="AA45" s="941">
        <f t="shared" si="1"/>
        <v>0</v>
      </c>
      <c r="AB45" s="931"/>
      <c r="AC45" s="932"/>
      <c r="AD45" s="932"/>
      <c r="AE45" s="932"/>
      <c r="AF45" s="932"/>
      <c r="AG45" s="932"/>
      <c r="AH45" s="932"/>
      <c r="AI45" s="932"/>
      <c r="AJ45" s="932"/>
      <c r="AK45" s="932"/>
      <c r="AL45" s="932"/>
      <c r="AM45" s="932"/>
      <c r="AN45" s="945">
        <f t="shared" si="2"/>
        <v>0</v>
      </c>
      <c r="AO45" s="178"/>
      <c r="AP45" s="173" t="s">
        <v>215</v>
      </c>
      <c r="AQ45" s="937" t="s">
        <v>2434</v>
      </c>
      <c r="AR45" s="173" t="s">
        <v>2459</v>
      </c>
      <c r="AS45" s="173"/>
      <c r="AT45" s="173"/>
      <c r="AU45" s="157"/>
      <c r="AV45" s="157"/>
      <c r="AW45" s="157"/>
      <c r="AX45" s="157"/>
      <c r="AY45" s="157"/>
      <c r="AZ45" s="157"/>
      <c r="BA45" s="157"/>
    </row>
    <row r="46" spans="1:53" ht="99">
      <c r="A46" s="450" t="s">
        <v>534</v>
      </c>
      <c r="B46" s="450" t="s">
        <v>2317</v>
      </c>
      <c r="C46" s="1392"/>
      <c r="D46" s="450" t="s">
        <v>2460</v>
      </c>
      <c r="E46" s="450"/>
      <c r="F46" s="512" t="s">
        <v>2461</v>
      </c>
      <c r="G46" s="927">
        <v>1</v>
      </c>
      <c r="H46" s="512" t="s">
        <v>77</v>
      </c>
      <c r="I46" s="939" t="s">
        <v>2462</v>
      </c>
      <c r="J46" s="940" t="s">
        <v>36</v>
      </c>
      <c r="K46" s="940" t="s">
        <v>29</v>
      </c>
      <c r="L46" s="940" t="s">
        <v>30</v>
      </c>
      <c r="M46" s="927" t="s">
        <v>43</v>
      </c>
      <c r="N46" s="941">
        <f t="shared" si="5"/>
        <v>12</v>
      </c>
      <c r="O46" s="930">
        <v>2</v>
      </c>
      <c r="P46" s="930"/>
      <c r="Q46" s="930"/>
      <c r="R46" s="930">
        <v>2</v>
      </c>
      <c r="S46" s="930">
        <v>2</v>
      </c>
      <c r="T46" s="930">
        <v>2</v>
      </c>
      <c r="U46" s="930">
        <v>2</v>
      </c>
      <c r="V46" s="930">
        <v>2</v>
      </c>
      <c r="W46" s="930"/>
      <c r="X46" s="930"/>
      <c r="Y46" s="930"/>
      <c r="Z46" s="930"/>
      <c r="AA46" s="941">
        <f t="shared" si="1"/>
        <v>2</v>
      </c>
      <c r="AB46" s="931"/>
      <c r="AC46" s="932"/>
      <c r="AD46" s="932"/>
      <c r="AE46" s="932"/>
      <c r="AF46" s="932"/>
      <c r="AG46" s="932"/>
      <c r="AH46" s="932"/>
      <c r="AI46" s="932"/>
      <c r="AJ46" s="932"/>
      <c r="AK46" s="932"/>
      <c r="AL46" s="932"/>
      <c r="AM46" s="932"/>
      <c r="AN46" s="945">
        <f t="shared" si="2"/>
        <v>0</v>
      </c>
      <c r="AO46" s="178">
        <f t="shared" si="3"/>
        <v>0</v>
      </c>
      <c r="AP46" s="173" t="s">
        <v>2463</v>
      </c>
      <c r="AQ46" s="937" t="s">
        <v>2434</v>
      </c>
      <c r="AR46" s="173" t="s">
        <v>2459</v>
      </c>
      <c r="AS46" s="173"/>
      <c r="AT46" s="173"/>
    </row>
    <row r="47" spans="1:53" ht="99">
      <c r="A47" s="450" t="s">
        <v>534</v>
      </c>
      <c r="B47" s="450" t="s">
        <v>2317</v>
      </c>
      <c r="C47" s="1392"/>
      <c r="D47" s="450" t="s">
        <v>2464</v>
      </c>
      <c r="E47" s="450"/>
      <c r="F47" s="512" t="s">
        <v>2465</v>
      </c>
      <c r="G47" s="927">
        <v>1</v>
      </c>
      <c r="H47" s="512" t="s">
        <v>77</v>
      </c>
      <c r="I47" s="939" t="s">
        <v>2466</v>
      </c>
      <c r="J47" s="940" t="s">
        <v>40</v>
      </c>
      <c r="K47" s="940" t="s">
        <v>41</v>
      </c>
      <c r="L47" s="940" t="s">
        <v>42</v>
      </c>
      <c r="M47" s="927" t="s">
        <v>43</v>
      </c>
      <c r="N47" s="941">
        <f t="shared" si="5"/>
        <v>60</v>
      </c>
      <c r="O47" s="930">
        <v>5</v>
      </c>
      <c r="P47" s="930">
        <v>5</v>
      </c>
      <c r="Q47" s="930">
        <v>5</v>
      </c>
      <c r="R47" s="930">
        <v>5</v>
      </c>
      <c r="S47" s="930">
        <v>5</v>
      </c>
      <c r="T47" s="930">
        <v>5</v>
      </c>
      <c r="U47" s="930">
        <v>5</v>
      </c>
      <c r="V47" s="930">
        <v>5</v>
      </c>
      <c r="W47" s="930">
        <v>5</v>
      </c>
      <c r="X47" s="930">
        <v>5</v>
      </c>
      <c r="Y47" s="930">
        <v>5</v>
      </c>
      <c r="Z47" s="930">
        <v>5</v>
      </c>
      <c r="AA47" s="941">
        <f t="shared" si="1"/>
        <v>5</v>
      </c>
      <c r="AB47" s="931"/>
      <c r="AC47" s="932"/>
      <c r="AD47" s="932"/>
      <c r="AE47" s="932"/>
      <c r="AF47" s="932"/>
      <c r="AG47" s="932"/>
      <c r="AH47" s="932"/>
      <c r="AI47" s="932"/>
      <c r="AJ47" s="932"/>
      <c r="AK47" s="932"/>
      <c r="AL47" s="932"/>
      <c r="AM47" s="932"/>
      <c r="AN47" s="945">
        <f t="shared" si="2"/>
        <v>0</v>
      </c>
      <c r="AO47" s="178"/>
      <c r="AP47" s="173" t="s">
        <v>215</v>
      </c>
      <c r="AQ47" s="937" t="s">
        <v>2434</v>
      </c>
      <c r="AR47" s="173" t="s">
        <v>2459</v>
      </c>
      <c r="AS47" s="173"/>
      <c r="AT47" s="173"/>
    </row>
    <row r="48" spans="1:53" ht="80.25" customHeight="1">
      <c r="A48" s="450" t="s">
        <v>534</v>
      </c>
      <c r="B48" s="450" t="s">
        <v>2317</v>
      </c>
      <c r="C48" s="1392"/>
      <c r="D48" s="951" t="s">
        <v>2467</v>
      </c>
      <c r="E48" s="951"/>
      <c r="F48" s="512" t="s">
        <v>2468</v>
      </c>
      <c r="G48" s="927">
        <v>2</v>
      </c>
      <c r="H48" s="512" t="s">
        <v>77</v>
      </c>
      <c r="I48" s="939" t="s">
        <v>2469</v>
      </c>
      <c r="J48" s="940" t="s">
        <v>36</v>
      </c>
      <c r="K48" s="940" t="s">
        <v>29</v>
      </c>
      <c r="L48" s="940" t="s">
        <v>30</v>
      </c>
      <c r="M48" s="927" t="s">
        <v>43</v>
      </c>
      <c r="N48" s="941">
        <f t="shared" si="5"/>
        <v>50</v>
      </c>
      <c r="O48" s="930"/>
      <c r="P48" s="930"/>
      <c r="Q48" s="930">
        <v>5</v>
      </c>
      <c r="R48" s="930">
        <v>5</v>
      </c>
      <c r="S48" s="930">
        <v>5</v>
      </c>
      <c r="T48" s="930">
        <v>5</v>
      </c>
      <c r="U48" s="930">
        <v>5</v>
      </c>
      <c r="V48" s="930">
        <v>5</v>
      </c>
      <c r="W48" s="930">
        <v>5</v>
      </c>
      <c r="X48" s="930">
        <v>5</v>
      </c>
      <c r="Y48" s="930">
        <v>5</v>
      </c>
      <c r="Z48" s="930">
        <v>5</v>
      </c>
      <c r="AA48" s="941">
        <f t="shared" si="1"/>
        <v>0</v>
      </c>
      <c r="AB48" s="931">
        <v>3</v>
      </c>
      <c r="AC48" s="932"/>
      <c r="AD48" s="932"/>
      <c r="AE48" s="932"/>
      <c r="AF48" s="932"/>
      <c r="AG48" s="932"/>
      <c r="AH48" s="932"/>
      <c r="AI48" s="932"/>
      <c r="AJ48" s="932"/>
      <c r="AK48" s="932"/>
      <c r="AL48" s="932"/>
      <c r="AM48" s="932"/>
      <c r="AN48" s="945">
        <f t="shared" si="2"/>
        <v>3</v>
      </c>
      <c r="AO48" s="178"/>
      <c r="AP48" s="173" t="s">
        <v>215</v>
      </c>
      <c r="AQ48" s="937" t="s">
        <v>2434</v>
      </c>
      <c r="AR48" s="173" t="s">
        <v>2459</v>
      </c>
      <c r="AS48" s="173"/>
      <c r="AT48" s="173"/>
    </row>
    <row r="49" spans="1:53" ht="99">
      <c r="A49" s="450" t="s">
        <v>534</v>
      </c>
      <c r="B49" s="450"/>
      <c r="C49" s="1392"/>
      <c r="D49" s="951" t="s">
        <v>2470</v>
      </c>
      <c r="E49" s="951"/>
      <c r="F49" s="512" t="s">
        <v>2471</v>
      </c>
      <c r="G49" s="927">
        <v>1</v>
      </c>
      <c r="H49" s="512" t="s">
        <v>77</v>
      </c>
      <c r="I49" s="939" t="s">
        <v>2331</v>
      </c>
      <c r="J49" s="940" t="s">
        <v>36</v>
      </c>
      <c r="K49" s="940" t="s">
        <v>29</v>
      </c>
      <c r="L49" s="940" t="s">
        <v>42</v>
      </c>
      <c r="M49" s="927" t="s">
        <v>43</v>
      </c>
      <c r="N49" s="941">
        <f t="shared" si="5"/>
        <v>12</v>
      </c>
      <c r="O49" s="930">
        <v>1</v>
      </c>
      <c r="P49" s="930">
        <v>1</v>
      </c>
      <c r="Q49" s="930">
        <v>1</v>
      </c>
      <c r="R49" s="930">
        <v>1</v>
      </c>
      <c r="S49" s="930">
        <v>1</v>
      </c>
      <c r="T49" s="930">
        <v>1</v>
      </c>
      <c r="U49" s="930">
        <v>1</v>
      </c>
      <c r="V49" s="930">
        <v>1</v>
      </c>
      <c r="W49" s="930">
        <v>1</v>
      </c>
      <c r="X49" s="930">
        <v>1</v>
      </c>
      <c r="Y49" s="930">
        <v>1</v>
      </c>
      <c r="Z49" s="930">
        <v>1</v>
      </c>
      <c r="AA49" s="941">
        <f t="shared" si="1"/>
        <v>1</v>
      </c>
      <c r="AB49" s="931">
        <v>1</v>
      </c>
      <c r="AC49" s="932"/>
      <c r="AD49" s="932"/>
      <c r="AE49" s="932"/>
      <c r="AF49" s="932"/>
      <c r="AG49" s="932"/>
      <c r="AH49" s="932"/>
      <c r="AI49" s="932"/>
      <c r="AJ49" s="932"/>
      <c r="AK49" s="932"/>
      <c r="AL49" s="932"/>
      <c r="AM49" s="932"/>
      <c r="AN49" s="945">
        <f t="shared" si="2"/>
        <v>1</v>
      </c>
      <c r="AO49" s="178">
        <f t="shared" si="3"/>
        <v>1</v>
      </c>
      <c r="AP49" s="173" t="s">
        <v>215</v>
      </c>
      <c r="AQ49" s="937" t="s">
        <v>2434</v>
      </c>
      <c r="AR49" s="173" t="s">
        <v>2459</v>
      </c>
      <c r="AS49" s="173"/>
      <c r="AT49" s="173"/>
    </row>
    <row r="50" spans="1:53" ht="99">
      <c r="A50" s="450" t="s">
        <v>534</v>
      </c>
      <c r="B50" s="450" t="s">
        <v>2317</v>
      </c>
      <c r="C50" s="1392"/>
      <c r="D50" s="951" t="s">
        <v>2472</v>
      </c>
      <c r="E50" s="951"/>
      <c r="F50" s="512" t="s">
        <v>2473</v>
      </c>
      <c r="G50" s="927">
        <v>2</v>
      </c>
      <c r="H50" s="512" t="s">
        <v>77</v>
      </c>
      <c r="I50" s="939" t="s">
        <v>2474</v>
      </c>
      <c r="J50" s="940" t="s">
        <v>36</v>
      </c>
      <c r="K50" s="940" t="s">
        <v>29</v>
      </c>
      <c r="L50" s="940" t="s">
        <v>30</v>
      </c>
      <c r="M50" s="927" t="s">
        <v>43</v>
      </c>
      <c r="N50" s="941">
        <f t="shared" si="5"/>
        <v>20</v>
      </c>
      <c r="O50" s="930"/>
      <c r="P50" s="930"/>
      <c r="Q50" s="930">
        <v>2</v>
      </c>
      <c r="R50" s="930">
        <v>2</v>
      </c>
      <c r="S50" s="930">
        <v>2</v>
      </c>
      <c r="T50" s="930">
        <v>2</v>
      </c>
      <c r="U50" s="930">
        <v>2</v>
      </c>
      <c r="V50" s="930">
        <v>2</v>
      </c>
      <c r="W50" s="930">
        <v>2</v>
      </c>
      <c r="X50" s="930">
        <v>2</v>
      </c>
      <c r="Y50" s="930">
        <v>2</v>
      </c>
      <c r="Z50" s="930">
        <v>2</v>
      </c>
      <c r="AA50" s="941">
        <f t="shared" si="1"/>
        <v>0</v>
      </c>
      <c r="AB50" s="931">
        <v>3</v>
      </c>
      <c r="AC50" s="932"/>
      <c r="AD50" s="932"/>
      <c r="AE50" s="932"/>
      <c r="AF50" s="932"/>
      <c r="AG50" s="932"/>
      <c r="AH50" s="932"/>
      <c r="AI50" s="932"/>
      <c r="AJ50" s="932"/>
      <c r="AK50" s="932"/>
      <c r="AL50" s="932"/>
      <c r="AM50" s="932"/>
      <c r="AN50" s="945">
        <f t="shared" si="2"/>
        <v>3</v>
      </c>
      <c r="AO50" s="178"/>
      <c r="AP50" s="173" t="s">
        <v>2475</v>
      </c>
      <c r="AQ50" s="937" t="s">
        <v>2434</v>
      </c>
      <c r="AR50" s="173" t="s">
        <v>2459</v>
      </c>
      <c r="AS50" s="173"/>
      <c r="AT50" s="173"/>
    </row>
    <row r="51" spans="1:53" ht="99">
      <c r="A51" s="450" t="s">
        <v>534</v>
      </c>
      <c r="B51" s="450"/>
      <c r="C51" s="1392"/>
      <c r="D51" s="951" t="s">
        <v>2476</v>
      </c>
      <c r="E51" s="951"/>
      <c r="F51" s="512" t="s">
        <v>2477</v>
      </c>
      <c r="G51" s="927">
        <v>1</v>
      </c>
      <c r="H51" s="512" t="s">
        <v>77</v>
      </c>
      <c r="I51" s="939" t="s">
        <v>2478</v>
      </c>
      <c r="J51" s="940" t="s">
        <v>36</v>
      </c>
      <c r="K51" s="940" t="s">
        <v>29</v>
      </c>
      <c r="L51" s="940" t="s">
        <v>30</v>
      </c>
      <c r="M51" s="927" t="s">
        <v>43</v>
      </c>
      <c r="N51" s="941">
        <f t="shared" si="5"/>
        <v>45</v>
      </c>
      <c r="O51" s="930"/>
      <c r="P51" s="930"/>
      <c r="Q51" s="930"/>
      <c r="R51" s="930">
        <v>5</v>
      </c>
      <c r="S51" s="930">
        <v>5</v>
      </c>
      <c r="T51" s="930">
        <v>5</v>
      </c>
      <c r="U51" s="930">
        <v>5</v>
      </c>
      <c r="V51" s="930">
        <v>5</v>
      </c>
      <c r="W51" s="930">
        <v>5</v>
      </c>
      <c r="X51" s="930">
        <v>5</v>
      </c>
      <c r="Y51" s="930">
        <v>5</v>
      </c>
      <c r="Z51" s="930">
        <v>5</v>
      </c>
      <c r="AA51" s="941">
        <f t="shared" si="1"/>
        <v>0</v>
      </c>
      <c r="AB51" s="931"/>
      <c r="AC51" s="932"/>
      <c r="AD51" s="932"/>
      <c r="AE51" s="932"/>
      <c r="AF51" s="932"/>
      <c r="AG51" s="932"/>
      <c r="AH51" s="932"/>
      <c r="AI51" s="932"/>
      <c r="AJ51" s="932"/>
      <c r="AK51" s="932"/>
      <c r="AL51" s="932"/>
      <c r="AM51" s="932"/>
      <c r="AN51" s="945">
        <f t="shared" si="2"/>
        <v>0</v>
      </c>
      <c r="AO51" s="178"/>
      <c r="AP51" s="173" t="s">
        <v>341</v>
      </c>
      <c r="AQ51" s="937" t="s">
        <v>2434</v>
      </c>
      <c r="AR51" s="173" t="s">
        <v>2459</v>
      </c>
      <c r="AS51" s="173"/>
      <c r="AT51" s="173"/>
    </row>
    <row r="52" spans="1:53" ht="66">
      <c r="A52" s="450" t="s">
        <v>502</v>
      </c>
      <c r="B52" s="925" t="s">
        <v>2479</v>
      </c>
      <c r="C52" s="1393" t="s">
        <v>2480</v>
      </c>
      <c r="D52" s="926" t="s">
        <v>2481</v>
      </c>
      <c r="E52" s="450"/>
      <c r="F52" s="512" t="s">
        <v>2482</v>
      </c>
      <c r="G52" s="927">
        <v>3</v>
      </c>
      <c r="H52" s="925" t="s">
        <v>75</v>
      </c>
      <c r="I52" s="705" t="s">
        <v>2483</v>
      </c>
      <c r="J52" s="927" t="s">
        <v>36</v>
      </c>
      <c r="K52" s="927" t="s">
        <v>29</v>
      </c>
      <c r="L52" s="927" t="s">
        <v>30</v>
      </c>
      <c r="M52" s="927" t="s">
        <v>43</v>
      </c>
      <c r="N52" s="929">
        <f t="shared" si="5"/>
        <v>412</v>
      </c>
      <c r="O52" s="930">
        <v>24</v>
      </c>
      <c r="P52" s="930">
        <v>24</v>
      </c>
      <c r="Q52" s="930">
        <v>24</v>
      </c>
      <c r="R52" s="930">
        <v>30</v>
      </c>
      <c r="S52" s="930">
        <v>40</v>
      </c>
      <c r="T52" s="930">
        <v>40</v>
      </c>
      <c r="U52" s="930">
        <v>40</v>
      </c>
      <c r="V52" s="930">
        <v>40</v>
      </c>
      <c r="W52" s="930">
        <v>40</v>
      </c>
      <c r="X52" s="930">
        <v>40</v>
      </c>
      <c r="Y52" s="930">
        <v>40</v>
      </c>
      <c r="Z52" s="930">
        <v>30</v>
      </c>
      <c r="AA52" s="929">
        <f t="shared" si="1"/>
        <v>24</v>
      </c>
      <c r="AB52" s="931">
        <v>9</v>
      </c>
      <c r="AC52" s="932"/>
      <c r="AD52" s="932"/>
      <c r="AE52" s="932"/>
      <c r="AF52" s="932"/>
      <c r="AG52" s="932"/>
      <c r="AH52" s="932"/>
      <c r="AI52" s="932"/>
      <c r="AJ52" s="932"/>
      <c r="AK52" s="932"/>
      <c r="AL52" s="932"/>
      <c r="AM52" s="932"/>
      <c r="AN52" s="933">
        <f t="shared" si="2"/>
        <v>9</v>
      </c>
      <c r="AO52" s="178">
        <f t="shared" si="3"/>
        <v>0.375</v>
      </c>
      <c r="AP52" s="937" t="s">
        <v>2484</v>
      </c>
      <c r="AQ52" s="937" t="s">
        <v>2485</v>
      </c>
      <c r="AR52" s="173" t="s">
        <v>2486</v>
      </c>
      <c r="AS52" s="173"/>
      <c r="AT52" s="726"/>
    </row>
    <row r="53" spans="1:53" ht="98.25" customHeight="1">
      <c r="A53" s="925" t="s">
        <v>502</v>
      </c>
      <c r="B53" s="925" t="s">
        <v>2479</v>
      </c>
      <c r="C53" s="1393"/>
      <c r="D53" s="926" t="s">
        <v>2487</v>
      </c>
      <c r="E53" s="450"/>
      <c r="F53" s="512" t="s">
        <v>2488</v>
      </c>
      <c r="G53" s="927">
        <v>2</v>
      </c>
      <c r="H53" s="925" t="s">
        <v>75</v>
      </c>
      <c r="I53" s="705" t="s">
        <v>2489</v>
      </c>
      <c r="J53" s="927" t="s">
        <v>36</v>
      </c>
      <c r="K53" s="927" t="s">
        <v>29</v>
      </c>
      <c r="L53" s="927" t="s">
        <v>30</v>
      </c>
      <c r="M53" s="927" t="s">
        <v>43</v>
      </c>
      <c r="N53" s="929">
        <f t="shared" si="5"/>
        <v>108</v>
      </c>
      <c r="O53" s="930">
        <v>6</v>
      </c>
      <c r="P53" s="930">
        <v>6</v>
      </c>
      <c r="Q53" s="930">
        <v>6</v>
      </c>
      <c r="R53" s="930">
        <v>10</v>
      </c>
      <c r="S53" s="930">
        <v>10</v>
      </c>
      <c r="T53" s="930">
        <v>10</v>
      </c>
      <c r="U53" s="930">
        <v>10</v>
      </c>
      <c r="V53" s="930">
        <v>10</v>
      </c>
      <c r="W53" s="930">
        <v>10</v>
      </c>
      <c r="X53" s="930">
        <v>10</v>
      </c>
      <c r="Y53" s="930">
        <v>10</v>
      </c>
      <c r="Z53" s="930">
        <v>10</v>
      </c>
      <c r="AA53" s="929">
        <f t="shared" si="1"/>
        <v>6</v>
      </c>
      <c r="AB53" s="931">
        <v>4</v>
      </c>
      <c r="AC53" s="932"/>
      <c r="AD53" s="932"/>
      <c r="AE53" s="932"/>
      <c r="AF53" s="932"/>
      <c r="AG53" s="932"/>
      <c r="AH53" s="932"/>
      <c r="AI53" s="932"/>
      <c r="AJ53" s="932"/>
      <c r="AK53" s="932"/>
      <c r="AL53" s="932"/>
      <c r="AM53" s="932"/>
      <c r="AN53" s="933">
        <f t="shared" si="2"/>
        <v>4</v>
      </c>
      <c r="AO53" s="178">
        <f t="shared" si="3"/>
        <v>0.66666666666666663</v>
      </c>
      <c r="AP53" s="937" t="s">
        <v>2490</v>
      </c>
      <c r="AQ53" s="937" t="s">
        <v>2485</v>
      </c>
      <c r="AR53" s="173" t="s">
        <v>2486</v>
      </c>
      <c r="AS53" s="173"/>
      <c r="AT53" s="173"/>
      <c r="AU53" s="157"/>
      <c r="AV53" s="157"/>
      <c r="AW53" s="157"/>
      <c r="AX53" s="157"/>
      <c r="AY53" s="157"/>
      <c r="AZ53" s="157"/>
      <c r="BA53" s="157"/>
    </row>
    <row r="54" spans="1:53" ht="82.5">
      <c r="A54" s="925" t="s">
        <v>502</v>
      </c>
      <c r="B54" s="925" t="s">
        <v>2479</v>
      </c>
      <c r="C54" s="1393"/>
      <c r="D54" s="926" t="s">
        <v>2491</v>
      </c>
      <c r="E54" s="450"/>
      <c r="F54" s="512" t="s">
        <v>2492</v>
      </c>
      <c r="G54" s="927">
        <v>3</v>
      </c>
      <c r="H54" s="925" t="s">
        <v>75</v>
      </c>
      <c r="I54" s="705" t="s">
        <v>2493</v>
      </c>
      <c r="J54" s="927" t="s">
        <v>36</v>
      </c>
      <c r="K54" s="927" t="s">
        <v>29</v>
      </c>
      <c r="L54" s="927" t="s">
        <v>30</v>
      </c>
      <c r="M54" s="927" t="s">
        <v>43</v>
      </c>
      <c r="N54" s="929">
        <f t="shared" si="5"/>
        <v>44</v>
      </c>
      <c r="O54" s="930">
        <v>4</v>
      </c>
      <c r="P54" s="930">
        <v>4</v>
      </c>
      <c r="Q54" s="930">
        <v>4</v>
      </c>
      <c r="R54" s="930">
        <v>2</v>
      </c>
      <c r="S54" s="930">
        <v>4</v>
      </c>
      <c r="T54" s="930">
        <v>4</v>
      </c>
      <c r="U54" s="930">
        <v>4</v>
      </c>
      <c r="V54" s="930">
        <v>4</v>
      </c>
      <c r="W54" s="930">
        <v>4</v>
      </c>
      <c r="X54" s="930">
        <v>4</v>
      </c>
      <c r="Y54" s="930">
        <v>4</v>
      </c>
      <c r="Z54" s="930">
        <v>2</v>
      </c>
      <c r="AA54" s="929">
        <f t="shared" si="1"/>
        <v>4</v>
      </c>
      <c r="AB54" s="931">
        <v>6</v>
      </c>
      <c r="AC54" s="932"/>
      <c r="AD54" s="932"/>
      <c r="AE54" s="932"/>
      <c r="AF54" s="932"/>
      <c r="AG54" s="932"/>
      <c r="AH54" s="932"/>
      <c r="AI54" s="932"/>
      <c r="AJ54" s="932"/>
      <c r="AK54" s="932"/>
      <c r="AL54" s="932"/>
      <c r="AM54" s="932"/>
      <c r="AN54" s="933">
        <f t="shared" si="2"/>
        <v>6</v>
      </c>
      <c r="AO54" s="178">
        <v>1</v>
      </c>
      <c r="AP54" s="937" t="s">
        <v>2490</v>
      </c>
      <c r="AQ54" s="937" t="s">
        <v>2485</v>
      </c>
      <c r="AR54" s="173" t="s">
        <v>2486</v>
      </c>
      <c r="AS54" s="173"/>
      <c r="AT54" s="726"/>
    </row>
    <row r="55" spans="1:53" ht="49.5">
      <c r="A55" s="925" t="s">
        <v>502</v>
      </c>
      <c r="B55" s="925" t="s">
        <v>2479</v>
      </c>
      <c r="C55" s="1393"/>
      <c r="D55" s="926" t="s">
        <v>2494</v>
      </c>
      <c r="E55" s="450"/>
      <c r="F55" s="512" t="s">
        <v>2495</v>
      </c>
      <c r="G55" s="927">
        <v>2</v>
      </c>
      <c r="H55" s="925" t="s">
        <v>75</v>
      </c>
      <c r="I55" s="705" t="s">
        <v>2496</v>
      </c>
      <c r="J55" s="927" t="s">
        <v>36</v>
      </c>
      <c r="K55" s="927" t="s">
        <v>29</v>
      </c>
      <c r="L55" s="927" t="s">
        <v>30</v>
      </c>
      <c r="M55" s="927" t="s">
        <v>43</v>
      </c>
      <c r="N55" s="929">
        <f t="shared" si="5"/>
        <v>115</v>
      </c>
      <c r="O55" s="930">
        <v>10</v>
      </c>
      <c r="P55" s="930">
        <v>10</v>
      </c>
      <c r="Q55" s="930">
        <v>10</v>
      </c>
      <c r="R55" s="930">
        <v>10</v>
      </c>
      <c r="S55" s="930">
        <v>10</v>
      </c>
      <c r="T55" s="930">
        <v>10</v>
      </c>
      <c r="U55" s="930">
        <v>10</v>
      </c>
      <c r="V55" s="930">
        <v>10</v>
      </c>
      <c r="W55" s="930">
        <v>10</v>
      </c>
      <c r="X55" s="930">
        <v>10</v>
      </c>
      <c r="Y55" s="930">
        <v>10</v>
      </c>
      <c r="Z55" s="930">
        <v>5</v>
      </c>
      <c r="AA55" s="929">
        <f t="shared" si="1"/>
        <v>10</v>
      </c>
      <c r="AB55" s="931">
        <v>8</v>
      </c>
      <c r="AC55" s="932"/>
      <c r="AD55" s="932"/>
      <c r="AE55" s="932"/>
      <c r="AF55" s="932"/>
      <c r="AG55" s="932"/>
      <c r="AH55" s="932"/>
      <c r="AI55" s="932"/>
      <c r="AJ55" s="932"/>
      <c r="AK55" s="932"/>
      <c r="AL55" s="932"/>
      <c r="AM55" s="932"/>
      <c r="AN55" s="933">
        <f t="shared" si="2"/>
        <v>8</v>
      </c>
      <c r="AO55" s="178">
        <f t="shared" si="3"/>
        <v>0.8</v>
      </c>
      <c r="AP55" s="937" t="s">
        <v>2497</v>
      </c>
      <c r="AQ55" s="937" t="s">
        <v>2485</v>
      </c>
      <c r="AR55" s="173" t="s">
        <v>2486</v>
      </c>
      <c r="AS55" s="173"/>
      <c r="AT55" s="173"/>
    </row>
    <row r="56" spans="1:53" ht="79.5" customHeight="1">
      <c r="A56" s="925" t="s">
        <v>502</v>
      </c>
      <c r="B56" s="926" t="s">
        <v>2498</v>
      </c>
      <c r="C56" s="1393"/>
      <c r="D56" s="926" t="s">
        <v>2499</v>
      </c>
      <c r="E56" s="450"/>
      <c r="F56" s="512" t="s">
        <v>2500</v>
      </c>
      <c r="G56" s="927">
        <v>3</v>
      </c>
      <c r="H56" s="925" t="s">
        <v>75</v>
      </c>
      <c r="I56" s="705" t="s">
        <v>2501</v>
      </c>
      <c r="J56" s="927" t="s">
        <v>36</v>
      </c>
      <c r="K56" s="927" t="s">
        <v>29</v>
      </c>
      <c r="L56" s="927" t="s">
        <v>30</v>
      </c>
      <c r="M56" s="927" t="s">
        <v>43</v>
      </c>
      <c r="N56" s="929">
        <f t="shared" si="5"/>
        <v>18</v>
      </c>
      <c r="O56" s="930">
        <v>1</v>
      </c>
      <c r="P56" s="930">
        <v>2</v>
      </c>
      <c r="Q56" s="930"/>
      <c r="R56" s="930"/>
      <c r="S56" s="930">
        <v>2</v>
      </c>
      <c r="T56" s="930">
        <v>3</v>
      </c>
      <c r="U56" s="930"/>
      <c r="V56" s="930">
        <v>2</v>
      </c>
      <c r="W56" s="930">
        <v>3</v>
      </c>
      <c r="X56" s="930"/>
      <c r="Y56" s="930">
        <v>2</v>
      </c>
      <c r="Z56" s="930">
        <v>3</v>
      </c>
      <c r="AA56" s="929">
        <f t="shared" si="1"/>
        <v>1</v>
      </c>
      <c r="AB56" s="931">
        <v>10</v>
      </c>
      <c r="AC56" s="932"/>
      <c r="AD56" s="932"/>
      <c r="AE56" s="932"/>
      <c r="AF56" s="932"/>
      <c r="AG56" s="932"/>
      <c r="AH56" s="932"/>
      <c r="AI56" s="932"/>
      <c r="AJ56" s="932"/>
      <c r="AK56" s="932"/>
      <c r="AL56" s="932"/>
      <c r="AM56" s="932"/>
      <c r="AN56" s="933">
        <f t="shared" si="2"/>
        <v>10</v>
      </c>
      <c r="AO56" s="178">
        <v>1</v>
      </c>
      <c r="AP56" s="952" t="s">
        <v>2499</v>
      </c>
      <c r="AQ56" s="937" t="s">
        <v>2485</v>
      </c>
      <c r="AR56" s="173" t="s">
        <v>2486</v>
      </c>
      <c r="AS56" s="173"/>
      <c r="AT56" s="726"/>
    </row>
    <row r="57" spans="1:53" ht="49.5">
      <c r="A57" s="925" t="s">
        <v>502</v>
      </c>
      <c r="B57" s="925" t="s">
        <v>2502</v>
      </c>
      <c r="C57" s="1393"/>
      <c r="D57" s="953" t="s">
        <v>2503</v>
      </c>
      <c r="E57" s="450"/>
      <c r="F57" s="512" t="s">
        <v>2504</v>
      </c>
      <c r="G57" s="927">
        <v>3</v>
      </c>
      <c r="H57" s="925" t="s">
        <v>75</v>
      </c>
      <c r="I57" s="928" t="s">
        <v>2505</v>
      </c>
      <c r="J57" s="927" t="s">
        <v>36</v>
      </c>
      <c r="K57" s="927" t="s">
        <v>29</v>
      </c>
      <c r="L57" s="927" t="s">
        <v>42</v>
      </c>
      <c r="M57" s="927" t="s">
        <v>37</v>
      </c>
      <c r="N57" s="929">
        <f t="shared" si="5"/>
        <v>12</v>
      </c>
      <c r="O57" s="930">
        <v>1</v>
      </c>
      <c r="P57" s="930">
        <v>1</v>
      </c>
      <c r="Q57" s="930">
        <v>1</v>
      </c>
      <c r="R57" s="930">
        <v>1</v>
      </c>
      <c r="S57" s="930">
        <v>1</v>
      </c>
      <c r="T57" s="930">
        <v>1</v>
      </c>
      <c r="U57" s="930">
        <v>1</v>
      </c>
      <c r="V57" s="930">
        <v>1</v>
      </c>
      <c r="W57" s="930">
        <v>1</v>
      </c>
      <c r="X57" s="930">
        <v>1</v>
      </c>
      <c r="Y57" s="930">
        <v>1</v>
      </c>
      <c r="Z57" s="930">
        <v>1</v>
      </c>
      <c r="AA57" s="929">
        <f t="shared" si="1"/>
        <v>1</v>
      </c>
      <c r="AB57" s="931">
        <v>8</v>
      </c>
      <c r="AC57" s="932"/>
      <c r="AD57" s="932"/>
      <c r="AE57" s="932"/>
      <c r="AF57" s="932"/>
      <c r="AG57" s="932"/>
      <c r="AH57" s="932"/>
      <c r="AI57" s="932"/>
      <c r="AJ57" s="932"/>
      <c r="AK57" s="932"/>
      <c r="AL57" s="932"/>
      <c r="AM57" s="932"/>
      <c r="AN57" s="933">
        <f t="shared" si="2"/>
        <v>8</v>
      </c>
      <c r="AO57" s="178">
        <v>1</v>
      </c>
      <c r="AP57" s="937" t="s">
        <v>2506</v>
      </c>
      <c r="AQ57" s="937" t="s">
        <v>2485</v>
      </c>
      <c r="AR57" s="173" t="s">
        <v>2486</v>
      </c>
      <c r="AS57" s="173"/>
      <c r="AT57" s="726"/>
    </row>
    <row r="58" spans="1:53" ht="66">
      <c r="A58" s="925" t="s">
        <v>502</v>
      </c>
      <c r="B58" s="925" t="s">
        <v>2502</v>
      </c>
      <c r="C58" s="1393"/>
      <c r="D58" s="926" t="s">
        <v>2507</v>
      </c>
      <c r="E58" s="450"/>
      <c r="F58" s="512" t="s">
        <v>2508</v>
      </c>
      <c r="G58" s="927">
        <v>2</v>
      </c>
      <c r="H58" s="925" t="s">
        <v>75</v>
      </c>
      <c r="I58" s="928" t="s">
        <v>2505</v>
      </c>
      <c r="J58" s="927" t="s">
        <v>36</v>
      </c>
      <c r="K58" s="927" t="s">
        <v>29</v>
      </c>
      <c r="L58" s="927" t="s">
        <v>30</v>
      </c>
      <c r="M58" s="927" t="s">
        <v>43</v>
      </c>
      <c r="N58" s="929">
        <f t="shared" si="5"/>
        <v>4</v>
      </c>
      <c r="O58" s="930"/>
      <c r="P58" s="930"/>
      <c r="Q58" s="930">
        <v>1</v>
      </c>
      <c r="R58" s="930"/>
      <c r="S58" s="930"/>
      <c r="T58" s="930">
        <v>1</v>
      </c>
      <c r="U58" s="930"/>
      <c r="V58" s="930"/>
      <c r="W58" s="930">
        <v>1</v>
      </c>
      <c r="X58" s="930"/>
      <c r="Y58" s="930"/>
      <c r="Z58" s="930">
        <v>1</v>
      </c>
      <c r="AA58" s="929">
        <f t="shared" si="1"/>
        <v>0</v>
      </c>
      <c r="AB58" s="931"/>
      <c r="AC58" s="932"/>
      <c r="AD58" s="932"/>
      <c r="AE58" s="932"/>
      <c r="AF58" s="932"/>
      <c r="AG58" s="932"/>
      <c r="AH58" s="932"/>
      <c r="AI58" s="932"/>
      <c r="AJ58" s="932"/>
      <c r="AK58" s="932"/>
      <c r="AL58" s="932"/>
      <c r="AM58" s="932"/>
      <c r="AN58" s="933">
        <f t="shared" si="2"/>
        <v>0</v>
      </c>
      <c r="AO58" s="178"/>
      <c r="AP58" s="937" t="s">
        <v>2509</v>
      </c>
      <c r="AQ58" s="937" t="s">
        <v>2485</v>
      </c>
      <c r="AR58" s="173" t="s">
        <v>2486</v>
      </c>
      <c r="AS58" s="173"/>
      <c r="AT58" s="173"/>
    </row>
    <row r="59" spans="1:53" ht="99">
      <c r="A59" s="925" t="s">
        <v>502</v>
      </c>
      <c r="B59" s="925" t="s">
        <v>2502</v>
      </c>
      <c r="C59" s="1393"/>
      <c r="D59" s="926" t="s">
        <v>2510</v>
      </c>
      <c r="E59" s="450"/>
      <c r="F59" s="925" t="s">
        <v>2511</v>
      </c>
      <c r="G59" s="927">
        <v>3</v>
      </c>
      <c r="H59" s="925" t="s">
        <v>75</v>
      </c>
      <c r="I59" s="928" t="s">
        <v>2512</v>
      </c>
      <c r="J59" s="927" t="s">
        <v>36</v>
      </c>
      <c r="K59" s="927" t="s">
        <v>29</v>
      </c>
      <c r="L59" s="927" t="s">
        <v>30</v>
      </c>
      <c r="M59" s="927" t="s">
        <v>43</v>
      </c>
      <c r="N59" s="929">
        <f t="shared" si="5"/>
        <v>5</v>
      </c>
      <c r="O59" s="930">
        <v>2</v>
      </c>
      <c r="P59" s="930">
        <v>1</v>
      </c>
      <c r="Q59" s="930">
        <v>2</v>
      </c>
      <c r="R59" s="930"/>
      <c r="S59" s="930"/>
      <c r="T59" s="930"/>
      <c r="U59" s="930"/>
      <c r="V59" s="930"/>
      <c r="W59" s="930"/>
      <c r="X59" s="930"/>
      <c r="Y59" s="930"/>
      <c r="Z59" s="930"/>
      <c r="AA59" s="929">
        <f t="shared" si="1"/>
        <v>2</v>
      </c>
      <c r="AB59" s="931">
        <v>1</v>
      </c>
      <c r="AC59" s="932"/>
      <c r="AD59" s="932"/>
      <c r="AE59" s="932"/>
      <c r="AF59" s="932"/>
      <c r="AG59" s="932"/>
      <c r="AH59" s="932"/>
      <c r="AI59" s="932"/>
      <c r="AJ59" s="932"/>
      <c r="AK59" s="932"/>
      <c r="AL59" s="932"/>
      <c r="AM59" s="932"/>
      <c r="AN59" s="933">
        <f t="shared" si="2"/>
        <v>1</v>
      </c>
      <c r="AO59" s="178">
        <f t="shared" si="3"/>
        <v>0.5</v>
      </c>
      <c r="AP59" s="937" t="s">
        <v>2513</v>
      </c>
      <c r="AQ59" s="937" t="s">
        <v>2485</v>
      </c>
      <c r="AR59" s="173" t="s">
        <v>2486</v>
      </c>
      <c r="AS59" s="173"/>
      <c r="AT59" s="173"/>
    </row>
    <row r="60" spans="1:53" ht="99">
      <c r="A60" s="925" t="s">
        <v>502</v>
      </c>
      <c r="B60" s="925" t="s">
        <v>2502</v>
      </c>
      <c r="C60" s="1393"/>
      <c r="D60" s="926" t="s">
        <v>2514</v>
      </c>
      <c r="E60" s="450"/>
      <c r="F60" s="925" t="s">
        <v>2515</v>
      </c>
      <c r="G60" s="927">
        <v>3</v>
      </c>
      <c r="H60" s="925" t="s">
        <v>75</v>
      </c>
      <c r="I60" s="928" t="s">
        <v>2512</v>
      </c>
      <c r="J60" s="927" t="s">
        <v>36</v>
      </c>
      <c r="K60" s="927" t="s">
        <v>29</v>
      </c>
      <c r="L60" s="927" t="s">
        <v>30</v>
      </c>
      <c r="M60" s="927" t="s">
        <v>43</v>
      </c>
      <c r="N60" s="929">
        <f>SUM(O60:Z60)</f>
        <v>4</v>
      </c>
      <c r="O60" s="930">
        <v>2</v>
      </c>
      <c r="P60" s="930">
        <v>2</v>
      </c>
      <c r="Q60" s="930"/>
      <c r="R60" s="930"/>
      <c r="S60" s="930"/>
      <c r="T60" s="930"/>
      <c r="U60" s="930"/>
      <c r="V60" s="930"/>
      <c r="W60" s="930"/>
      <c r="X60" s="930"/>
      <c r="Y60" s="930"/>
      <c r="Z60" s="930"/>
      <c r="AA60" s="929">
        <f t="shared" si="1"/>
        <v>2</v>
      </c>
      <c r="AB60" s="931"/>
      <c r="AC60" s="932"/>
      <c r="AD60" s="932"/>
      <c r="AE60" s="932"/>
      <c r="AF60" s="932"/>
      <c r="AG60" s="932"/>
      <c r="AH60" s="932"/>
      <c r="AI60" s="932"/>
      <c r="AJ60" s="932"/>
      <c r="AK60" s="932"/>
      <c r="AL60" s="932"/>
      <c r="AM60" s="932"/>
      <c r="AN60" s="933">
        <f t="shared" si="2"/>
        <v>0</v>
      </c>
      <c r="AO60" s="178">
        <f t="shared" si="3"/>
        <v>0</v>
      </c>
      <c r="AP60" s="937" t="s">
        <v>2516</v>
      </c>
      <c r="AQ60" s="937" t="s">
        <v>2485</v>
      </c>
      <c r="AR60" s="173" t="s">
        <v>2486</v>
      </c>
      <c r="AS60" s="173"/>
      <c r="AT60" s="173"/>
    </row>
    <row r="61" spans="1:53" ht="82.5">
      <c r="A61" s="925" t="s">
        <v>502</v>
      </c>
      <c r="B61" s="925" t="s">
        <v>2502</v>
      </c>
      <c r="C61" s="1393"/>
      <c r="D61" s="450" t="s">
        <v>2517</v>
      </c>
      <c r="E61" s="450"/>
      <c r="F61" s="512" t="s">
        <v>2518</v>
      </c>
      <c r="G61" s="927">
        <v>2</v>
      </c>
      <c r="H61" s="925" t="s">
        <v>75</v>
      </c>
      <c r="I61" s="928" t="s">
        <v>2496</v>
      </c>
      <c r="J61" s="927" t="s">
        <v>36</v>
      </c>
      <c r="K61" s="927" t="s">
        <v>29</v>
      </c>
      <c r="L61" s="927" t="s">
        <v>30</v>
      </c>
      <c r="M61" s="927" t="s">
        <v>43</v>
      </c>
      <c r="N61" s="929">
        <f>SUM(O61:Z61)</f>
        <v>46</v>
      </c>
      <c r="O61" s="930">
        <v>4</v>
      </c>
      <c r="P61" s="930">
        <v>4</v>
      </c>
      <c r="Q61" s="930">
        <v>4</v>
      </c>
      <c r="R61" s="930">
        <v>4</v>
      </c>
      <c r="S61" s="930">
        <v>4</v>
      </c>
      <c r="T61" s="930">
        <v>4</v>
      </c>
      <c r="U61" s="930">
        <v>4</v>
      </c>
      <c r="V61" s="930">
        <v>4</v>
      </c>
      <c r="W61" s="930">
        <v>4</v>
      </c>
      <c r="X61" s="930">
        <v>4</v>
      </c>
      <c r="Y61" s="930">
        <v>4</v>
      </c>
      <c r="Z61" s="930">
        <v>2</v>
      </c>
      <c r="AA61" s="929">
        <f t="shared" si="1"/>
        <v>4</v>
      </c>
      <c r="AB61" s="931"/>
      <c r="AC61" s="932"/>
      <c r="AD61" s="932"/>
      <c r="AE61" s="932"/>
      <c r="AF61" s="932"/>
      <c r="AG61" s="932"/>
      <c r="AH61" s="932"/>
      <c r="AI61" s="932"/>
      <c r="AJ61" s="932"/>
      <c r="AK61" s="932"/>
      <c r="AL61" s="932"/>
      <c r="AM61" s="932"/>
      <c r="AN61" s="933">
        <f t="shared" si="2"/>
        <v>0</v>
      </c>
      <c r="AO61" s="178">
        <f t="shared" si="3"/>
        <v>0</v>
      </c>
      <c r="AP61" s="937" t="s">
        <v>2519</v>
      </c>
      <c r="AQ61" s="937" t="s">
        <v>2485</v>
      </c>
      <c r="AR61" s="173" t="s">
        <v>2486</v>
      </c>
      <c r="AS61" s="173"/>
      <c r="AT61" s="173"/>
    </row>
    <row r="62" spans="1:53" ht="82.5">
      <c r="A62" s="925" t="s">
        <v>2398</v>
      </c>
      <c r="B62" s="954" t="s">
        <v>2520</v>
      </c>
      <c r="C62" s="1393" t="s">
        <v>2521</v>
      </c>
      <c r="D62" s="926" t="s">
        <v>2522</v>
      </c>
      <c r="E62" s="926"/>
      <c r="F62" s="512" t="s">
        <v>2523</v>
      </c>
      <c r="G62" s="927">
        <v>1</v>
      </c>
      <c r="H62" s="939" t="s">
        <v>83</v>
      </c>
      <c r="I62" s="939" t="s">
        <v>2524</v>
      </c>
      <c r="J62" s="940" t="s">
        <v>36</v>
      </c>
      <c r="K62" s="940" t="s">
        <v>29</v>
      </c>
      <c r="L62" s="940" t="s">
        <v>30</v>
      </c>
      <c r="M62" s="940" t="s">
        <v>43</v>
      </c>
      <c r="N62" s="941">
        <f>+SUM(O62:Z62)</f>
        <v>53500</v>
      </c>
      <c r="O62" s="949">
        <v>5000</v>
      </c>
      <c r="P62" s="949">
        <v>5500</v>
      </c>
      <c r="Q62" s="949">
        <v>6000</v>
      </c>
      <c r="R62" s="949">
        <v>6000</v>
      </c>
      <c r="S62" s="949">
        <v>4000</v>
      </c>
      <c r="T62" s="949">
        <v>5500</v>
      </c>
      <c r="U62" s="949">
        <v>4000</v>
      </c>
      <c r="V62" s="949">
        <v>4000</v>
      </c>
      <c r="W62" s="949">
        <v>4000</v>
      </c>
      <c r="X62" s="949">
        <v>3500</v>
      </c>
      <c r="Y62" s="949">
        <v>3000</v>
      </c>
      <c r="Z62" s="949">
        <v>3000</v>
      </c>
      <c r="AA62" s="941">
        <f t="shared" si="1"/>
        <v>5000</v>
      </c>
      <c r="AB62" s="955">
        <v>5036</v>
      </c>
      <c r="AC62" s="950"/>
      <c r="AD62" s="950"/>
      <c r="AE62" s="950"/>
      <c r="AF62" s="950"/>
      <c r="AG62" s="950"/>
      <c r="AH62" s="950"/>
      <c r="AI62" s="950"/>
      <c r="AJ62" s="950"/>
      <c r="AK62" s="950"/>
      <c r="AL62" s="950"/>
      <c r="AM62" s="950"/>
      <c r="AN62" s="945">
        <f t="shared" si="2"/>
        <v>5036</v>
      </c>
      <c r="AO62" s="178">
        <v>1</v>
      </c>
      <c r="AP62" s="956" t="s">
        <v>2525</v>
      </c>
      <c r="AQ62" s="956" t="s">
        <v>2526</v>
      </c>
      <c r="AR62" s="956" t="s">
        <v>2527</v>
      </c>
      <c r="AS62" s="956" t="s">
        <v>1224</v>
      </c>
      <c r="AT62" s="726"/>
    </row>
    <row r="63" spans="1:53" ht="82.5">
      <c r="A63" s="925" t="s">
        <v>508</v>
      </c>
      <c r="B63" s="954" t="s">
        <v>2520</v>
      </c>
      <c r="C63" s="1393"/>
      <c r="D63" s="926" t="s">
        <v>2528</v>
      </c>
      <c r="E63" s="926"/>
      <c r="F63" s="512" t="s">
        <v>2529</v>
      </c>
      <c r="G63" s="927">
        <v>1</v>
      </c>
      <c r="H63" s="939" t="s">
        <v>45</v>
      </c>
      <c r="I63" s="926" t="s">
        <v>2530</v>
      </c>
      <c r="J63" s="940" t="s">
        <v>36</v>
      </c>
      <c r="K63" s="940" t="s">
        <v>29</v>
      </c>
      <c r="L63" s="940" t="s">
        <v>30</v>
      </c>
      <c r="M63" s="940" t="s">
        <v>43</v>
      </c>
      <c r="N63" s="941">
        <f t="shared" ref="N63:N69" si="6">+SUM(O63:Z63)</f>
        <v>19850</v>
      </c>
      <c r="O63" s="949">
        <v>4500</v>
      </c>
      <c r="P63" s="949">
        <v>4000</v>
      </c>
      <c r="Q63" s="949">
        <v>3500</v>
      </c>
      <c r="R63" s="949">
        <v>3000</v>
      </c>
      <c r="S63" s="949">
        <v>2500</v>
      </c>
      <c r="T63" s="949">
        <v>1500</v>
      </c>
      <c r="U63" s="949">
        <v>500</v>
      </c>
      <c r="V63" s="949">
        <v>250</v>
      </c>
      <c r="W63" s="949">
        <v>100</v>
      </c>
      <c r="X63" s="949"/>
      <c r="Y63" s="949"/>
      <c r="Z63" s="949"/>
      <c r="AA63" s="941">
        <f t="shared" si="1"/>
        <v>4500</v>
      </c>
      <c r="AB63" s="955">
        <v>4510</v>
      </c>
      <c r="AC63" s="950"/>
      <c r="AD63" s="950"/>
      <c r="AE63" s="950"/>
      <c r="AF63" s="950"/>
      <c r="AG63" s="950"/>
      <c r="AH63" s="950"/>
      <c r="AI63" s="950"/>
      <c r="AJ63" s="950"/>
      <c r="AK63" s="950"/>
      <c r="AL63" s="950"/>
      <c r="AM63" s="950"/>
      <c r="AN63" s="945">
        <f t="shared" si="2"/>
        <v>4510</v>
      </c>
      <c r="AO63" s="178">
        <f t="shared" si="3"/>
        <v>1.0022222222222221</v>
      </c>
      <c r="AP63" s="956" t="s">
        <v>2531</v>
      </c>
      <c r="AQ63" s="956" t="s">
        <v>2526</v>
      </c>
      <c r="AR63" s="956" t="s">
        <v>2527</v>
      </c>
      <c r="AS63" s="956" t="s">
        <v>2532</v>
      </c>
      <c r="AT63" s="726"/>
    </row>
    <row r="64" spans="1:53" ht="66">
      <c r="A64" s="925" t="s">
        <v>324</v>
      </c>
      <c r="B64" s="957" t="s">
        <v>2533</v>
      </c>
      <c r="C64" s="1393"/>
      <c r="D64" s="926" t="s">
        <v>2534</v>
      </c>
      <c r="E64" s="926"/>
      <c r="F64" s="939" t="s">
        <v>2535</v>
      </c>
      <c r="G64" s="927">
        <v>3</v>
      </c>
      <c r="H64" s="939" t="s">
        <v>45</v>
      </c>
      <c r="I64" s="926" t="s">
        <v>2536</v>
      </c>
      <c r="J64" s="940" t="s">
        <v>36</v>
      </c>
      <c r="K64" s="940" t="s">
        <v>29</v>
      </c>
      <c r="L64" s="940" t="s">
        <v>30</v>
      </c>
      <c r="M64" s="940" t="s">
        <v>43</v>
      </c>
      <c r="N64" s="941">
        <f t="shared" si="6"/>
        <v>195</v>
      </c>
      <c r="O64" s="949">
        <v>20</v>
      </c>
      <c r="P64" s="949">
        <v>20</v>
      </c>
      <c r="Q64" s="949">
        <v>20</v>
      </c>
      <c r="R64" s="949">
        <v>20</v>
      </c>
      <c r="S64" s="949">
        <v>10</v>
      </c>
      <c r="T64" s="949">
        <v>20</v>
      </c>
      <c r="U64" s="949">
        <v>20</v>
      </c>
      <c r="V64" s="949">
        <v>20</v>
      </c>
      <c r="W64" s="949">
        <v>15</v>
      </c>
      <c r="X64" s="949">
        <v>15</v>
      </c>
      <c r="Y64" s="949">
        <v>10</v>
      </c>
      <c r="Z64" s="949">
        <v>5</v>
      </c>
      <c r="AA64" s="941">
        <f t="shared" si="1"/>
        <v>20</v>
      </c>
      <c r="AB64" s="955">
        <v>27</v>
      </c>
      <c r="AC64" s="950"/>
      <c r="AD64" s="950"/>
      <c r="AE64" s="950"/>
      <c r="AF64" s="950"/>
      <c r="AG64" s="950"/>
      <c r="AH64" s="950"/>
      <c r="AI64" s="950"/>
      <c r="AJ64" s="950"/>
      <c r="AK64" s="950"/>
      <c r="AL64" s="950"/>
      <c r="AM64" s="950"/>
      <c r="AN64" s="945">
        <f t="shared" si="2"/>
        <v>27</v>
      </c>
      <c r="AO64" s="178">
        <v>1</v>
      </c>
      <c r="AP64" s="956" t="s">
        <v>2537</v>
      </c>
      <c r="AQ64" s="956" t="s">
        <v>2526</v>
      </c>
      <c r="AR64" s="956" t="s">
        <v>2527</v>
      </c>
      <c r="AS64" s="958" t="s">
        <v>1224</v>
      </c>
      <c r="AT64" s="726"/>
    </row>
    <row r="65" spans="1:46" ht="71.25" customHeight="1">
      <c r="A65" s="925" t="s">
        <v>502</v>
      </c>
      <c r="B65" s="928" t="s">
        <v>2317</v>
      </c>
      <c r="C65" s="1393"/>
      <c r="D65" s="926" t="s">
        <v>2538</v>
      </c>
      <c r="E65" s="926"/>
      <c r="F65" s="512" t="s">
        <v>2539</v>
      </c>
      <c r="G65" s="959">
        <v>3</v>
      </c>
      <c r="H65" s="939" t="s">
        <v>83</v>
      </c>
      <c r="I65" s="926" t="s">
        <v>2540</v>
      </c>
      <c r="J65" s="959" t="s">
        <v>36</v>
      </c>
      <c r="K65" s="959" t="s">
        <v>29</v>
      </c>
      <c r="L65" s="959" t="s">
        <v>42</v>
      </c>
      <c r="M65" s="959" t="s">
        <v>43</v>
      </c>
      <c r="N65" s="941">
        <f t="shared" si="6"/>
        <v>12</v>
      </c>
      <c r="O65" s="949">
        <v>1</v>
      </c>
      <c r="P65" s="949">
        <v>1</v>
      </c>
      <c r="Q65" s="949">
        <v>1</v>
      </c>
      <c r="R65" s="949">
        <v>1</v>
      </c>
      <c r="S65" s="949">
        <v>1</v>
      </c>
      <c r="T65" s="949">
        <v>1</v>
      </c>
      <c r="U65" s="949">
        <v>1</v>
      </c>
      <c r="V65" s="949">
        <v>1</v>
      </c>
      <c r="W65" s="949">
        <v>1</v>
      </c>
      <c r="X65" s="949">
        <v>1</v>
      </c>
      <c r="Y65" s="949">
        <v>1</v>
      </c>
      <c r="Z65" s="949">
        <v>1</v>
      </c>
      <c r="AA65" s="941">
        <f t="shared" si="1"/>
        <v>1</v>
      </c>
      <c r="AB65" s="955">
        <v>1</v>
      </c>
      <c r="AC65" s="950"/>
      <c r="AD65" s="950"/>
      <c r="AE65" s="950"/>
      <c r="AF65" s="950"/>
      <c r="AG65" s="950"/>
      <c r="AH65" s="950"/>
      <c r="AI65" s="950"/>
      <c r="AJ65" s="950"/>
      <c r="AK65" s="950"/>
      <c r="AL65" s="950"/>
      <c r="AM65" s="950"/>
      <c r="AN65" s="945">
        <f t="shared" si="2"/>
        <v>1</v>
      </c>
      <c r="AO65" s="178">
        <f t="shared" si="3"/>
        <v>1</v>
      </c>
      <c r="AP65" s="956" t="s">
        <v>2541</v>
      </c>
      <c r="AQ65" s="956" t="s">
        <v>2526</v>
      </c>
      <c r="AR65" s="956" t="s">
        <v>2527</v>
      </c>
      <c r="AS65" s="956" t="s">
        <v>2542</v>
      </c>
      <c r="AT65" s="726"/>
    </row>
    <row r="66" spans="1:46" ht="78" customHeight="1">
      <c r="A66" s="925" t="s">
        <v>502</v>
      </c>
      <c r="B66" s="954" t="s">
        <v>2520</v>
      </c>
      <c r="C66" s="1393"/>
      <c r="D66" s="926" t="s">
        <v>2543</v>
      </c>
      <c r="E66" s="926"/>
      <c r="F66" s="512" t="s">
        <v>2544</v>
      </c>
      <c r="G66" s="959">
        <v>3</v>
      </c>
      <c r="H66" s="939" t="s">
        <v>45</v>
      </c>
      <c r="I66" s="926" t="s">
        <v>2545</v>
      </c>
      <c r="J66" s="959" t="s">
        <v>36</v>
      </c>
      <c r="K66" s="959" t="s">
        <v>29</v>
      </c>
      <c r="L66" s="959" t="s">
        <v>42</v>
      </c>
      <c r="M66" s="959" t="s">
        <v>43</v>
      </c>
      <c r="N66" s="941">
        <f t="shared" si="6"/>
        <v>12</v>
      </c>
      <c r="O66" s="949">
        <v>1</v>
      </c>
      <c r="P66" s="949">
        <v>1</v>
      </c>
      <c r="Q66" s="949">
        <v>1</v>
      </c>
      <c r="R66" s="949">
        <v>1</v>
      </c>
      <c r="S66" s="949">
        <v>1</v>
      </c>
      <c r="T66" s="949">
        <v>1</v>
      </c>
      <c r="U66" s="949">
        <v>1</v>
      </c>
      <c r="V66" s="949">
        <v>1</v>
      </c>
      <c r="W66" s="949">
        <v>1</v>
      </c>
      <c r="X66" s="949">
        <v>1</v>
      </c>
      <c r="Y66" s="949">
        <v>1</v>
      </c>
      <c r="Z66" s="949">
        <v>1</v>
      </c>
      <c r="AA66" s="941">
        <f t="shared" si="1"/>
        <v>1</v>
      </c>
      <c r="AB66" s="955">
        <v>1</v>
      </c>
      <c r="AC66" s="950"/>
      <c r="AD66" s="950"/>
      <c r="AE66" s="950"/>
      <c r="AF66" s="950"/>
      <c r="AG66" s="950"/>
      <c r="AH66" s="950"/>
      <c r="AI66" s="950"/>
      <c r="AJ66" s="950"/>
      <c r="AK66" s="950"/>
      <c r="AL66" s="950"/>
      <c r="AM66" s="950"/>
      <c r="AN66" s="945">
        <f t="shared" si="2"/>
        <v>1</v>
      </c>
      <c r="AO66" s="178">
        <f t="shared" si="3"/>
        <v>1</v>
      </c>
      <c r="AP66" s="956" t="s">
        <v>2546</v>
      </c>
      <c r="AQ66" s="956" t="s">
        <v>2526</v>
      </c>
      <c r="AR66" s="956" t="s">
        <v>2527</v>
      </c>
      <c r="AS66" s="956" t="s">
        <v>2532</v>
      </c>
      <c r="AT66" s="173"/>
    </row>
    <row r="67" spans="1:46" ht="84" customHeight="1">
      <c r="A67" s="925" t="s">
        <v>1510</v>
      </c>
      <c r="B67" s="954" t="s">
        <v>2520</v>
      </c>
      <c r="C67" s="1393"/>
      <c r="D67" s="926" t="s">
        <v>2547</v>
      </c>
      <c r="E67" s="926"/>
      <c r="F67" s="512" t="s">
        <v>2523</v>
      </c>
      <c r="G67" s="927">
        <v>2</v>
      </c>
      <c r="H67" s="939" t="s">
        <v>45</v>
      </c>
      <c r="I67" s="926" t="s">
        <v>2548</v>
      </c>
      <c r="J67" s="959" t="s">
        <v>36</v>
      </c>
      <c r="K67" s="959" t="s">
        <v>29</v>
      </c>
      <c r="L67" s="959" t="s">
        <v>30</v>
      </c>
      <c r="M67" s="959" t="s">
        <v>43</v>
      </c>
      <c r="N67" s="941">
        <f t="shared" si="6"/>
        <v>410</v>
      </c>
      <c r="O67" s="949">
        <v>40</v>
      </c>
      <c r="P67" s="949">
        <v>60</v>
      </c>
      <c r="Q67" s="949">
        <v>70</v>
      </c>
      <c r="R67" s="949">
        <v>45</v>
      </c>
      <c r="S67" s="949">
        <v>15</v>
      </c>
      <c r="T67" s="949">
        <v>5</v>
      </c>
      <c r="U67" s="949">
        <v>10</v>
      </c>
      <c r="V67" s="949">
        <v>10</v>
      </c>
      <c r="W67" s="949">
        <v>50</v>
      </c>
      <c r="X67" s="949">
        <v>50</v>
      </c>
      <c r="Y67" s="949">
        <v>45</v>
      </c>
      <c r="Z67" s="949">
        <v>10</v>
      </c>
      <c r="AA67" s="941">
        <f t="shared" si="1"/>
        <v>40</v>
      </c>
      <c r="AB67" s="955">
        <v>53</v>
      </c>
      <c r="AC67" s="950"/>
      <c r="AD67" s="950"/>
      <c r="AE67" s="950"/>
      <c r="AF67" s="950"/>
      <c r="AG67" s="950"/>
      <c r="AH67" s="950"/>
      <c r="AI67" s="950"/>
      <c r="AJ67" s="950"/>
      <c r="AK67" s="950"/>
      <c r="AL67" s="950"/>
      <c r="AM67" s="950"/>
      <c r="AN67" s="945">
        <f t="shared" si="2"/>
        <v>53</v>
      </c>
      <c r="AO67" s="178">
        <v>1</v>
      </c>
      <c r="AP67" s="956" t="s">
        <v>2537</v>
      </c>
      <c r="AQ67" s="956" t="s">
        <v>2526</v>
      </c>
      <c r="AR67" s="956" t="s">
        <v>2527</v>
      </c>
      <c r="AS67" s="958" t="s">
        <v>1224</v>
      </c>
      <c r="AT67" s="173"/>
    </row>
    <row r="68" spans="1:46" ht="71.25" customHeight="1">
      <c r="A68" s="925" t="s">
        <v>509</v>
      </c>
      <c r="B68" s="954" t="s">
        <v>2533</v>
      </c>
      <c r="C68" s="1393"/>
      <c r="D68" s="926" t="s">
        <v>2549</v>
      </c>
      <c r="E68" s="926"/>
      <c r="F68" s="939" t="s">
        <v>2535</v>
      </c>
      <c r="G68" s="959">
        <v>2</v>
      </c>
      <c r="H68" s="939" t="s">
        <v>83</v>
      </c>
      <c r="I68" s="926" t="s">
        <v>2550</v>
      </c>
      <c r="J68" s="959" t="s">
        <v>36</v>
      </c>
      <c r="K68" s="959" t="s">
        <v>29</v>
      </c>
      <c r="L68" s="959" t="s">
        <v>30</v>
      </c>
      <c r="M68" s="959" t="s">
        <v>43</v>
      </c>
      <c r="N68" s="941">
        <f t="shared" si="6"/>
        <v>1500</v>
      </c>
      <c r="O68" s="949">
        <v>175</v>
      </c>
      <c r="P68" s="949">
        <v>150</v>
      </c>
      <c r="Q68" s="949">
        <v>150</v>
      </c>
      <c r="R68" s="949">
        <v>125</v>
      </c>
      <c r="S68" s="949">
        <v>100</v>
      </c>
      <c r="T68" s="949">
        <v>150</v>
      </c>
      <c r="U68" s="949">
        <v>125</v>
      </c>
      <c r="V68" s="949">
        <v>125</v>
      </c>
      <c r="W68" s="949">
        <v>125</v>
      </c>
      <c r="X68" s="949">
        <v>100</v>
      </c>
      <c r="Y68" s="949">
        <v>100</v>
      </c>
      <c r="Z68" s="949">
        <v>75</v>
      </c>
      <c r="AA68" s="941">
        <f t="shared" si="1"/>
        <v>175</v>
      </c>
      <c r="AB68" s="955">
        <v>235</v>
      </c>
      <c r="AC68" s="950"/>
      <c r="AD68" s="950"/>
      <c r="AE68" s="950"/>
      <c r="AF68" s="950"/>
      <c r="AG68" s="950"/>
      <c r="AH68" s="950"/>
      <c r="AI68" s="950"/>
      <c r="AJ68" s="950"/>
      <c r="AK68" s="950"/>
      <c r="AL68" s="950"/>
      <c r="AM68" s="950"/>
      <c r="AN68" s="945">
        <f t="shared" si="2"/>
        <v>235</v>
      </c>
      <c r="AO68" s="178">
        <v>1</v>
      </c>
      <c r="AP68" s="956" t="s">
        <v>2551</v>
      </c>
      <c r="AQ68" s="956" t="s">
        <v>2526</v>
      </c>
      <c r="AR68" s="956" t="s">
        <v>2527</v>
      </c>
      <c r="AS68" s="958" t="s">
        <v>1224</v>
      </c>
      <c r="AT68" s="173"/>
    </row>
    <row r="69" spans="1:46" ht="79.5" customHeight="1">
      <c r="A69" s="925" t="s">
        <v>535</v>
      </c>
      <c r="B69" s="954" t="s">
        <v>2533</v>
      </c>
      <c r="C69" s="1393"/>
      <c r="D69" s="926" t="s">
        <v>2552</v>
      </c>
      <c r="E69" s="926"/>
      <c r="F69" s="939" t="s">
        <v>2535</v>
      </c>
      <c r="G69" s="959">
        <v>3</v>
      </c>
      <c r="H69" s="939" t="s">
        <v>45</v>
      </c>
      <c r="I69" s="926" t="s">
        <v>2553</v>
      </c>
      <c r="J69" s="959" t="s">
        <v>36</v>
      </c>
      <c r="K69" s="959" t="s">
        <v>29</v>
      </c>
      <c r="L69" s="959" t="s">
        <v>30</v>
      </c>
      <c r="M69" s="959" t="s">
        <v>43</v>
      </c>
      <c r="N69" s="941">
        <f t="shared" si="6"/>
        <v>2450</v>
      </c>
      <c r="O69" s="949"/>
      <c r="P69" s="949"/>
      <c r="Q69" s="949">
        <v>350</v>
      </c>
      <c r="R69" s="949">
        <v>350</v>
      </c>
      <c r="S69" s="949">
        <v>350</v>
      </c>
      <c r="T69" s="949">
        <v>700</v>
      </c>
      <c r="U69" s="949">
        <v>700</v>
      </c>
      <c r="V69" s="949"/>
      <c r="W69" s="949"/>
      <c r="X69" s="949"/>
      <c r="Y69" s="949"/>
      <c r="Z69" s="949"/>
      <c r="AA69" s="941">
        <f t="shared" si="1"/>
        <v>0</v>
      </c>
      <c r="AB69" s="955"/>
      <c r="AC69" s="950"/>
      <c r="AD69" s="950"/>
      <c r="AE69" s="950"/>
      <c r="AF69" s="950"/>
      <c r="AG69" s="950"/>
      <c r="AH69" s="950"/>
      <c r="AI69" s="950"/>
      <c r="AJ69" s="950"/>
      <c r="AK69" s="950"/>
      <c r="AL69" s="950"/>
      <c r="AM69" s="950"/>
      <c r="AN69" s="945">
        <f t="shared" si="2"/>
        <v>0</v>
      </c>
      <c r="AO69" s="178"/>
      <c r="AP69" s="956" t="s">
        <v>2554</v>
      </c>
      <c r="AQ69" s="956" t="s">
        <v>2526</v>
      </c>
      <c r="AR69" s="956" t="s">
        <v>2527</v>
      </c>
      <c r="AS69" s="958" t="s">
        <v>1224</v>
      </c>
      <c r="AT69" s="173"/>
    </row>
    <row r="70" spans="1:46" ht="79.5" customHeight="1">
      <c r="A70" s="925"/>
      <c r="B70" s="954"/>
      <c r="C70" s="204"/>
      <c r="D70" s="926" t="s">
        <v>1323</v>
      </c>
      <c r="E70" s="926" t="s">
        <v>2350</v>
      </c>
      <c r="F70" s="939" t="s">
        <v>2555</v>
      </c>
      <c r="G70" s="959">
        <v>1</v>
      </c>
      <c r="H70" s="939"/>
      <c r="I70" s="926" t="s">
        <v>1325</v>
      </c>
      <c r="J70" s="959" t="s">
        <v>36</v>
      </c>
      <c r="K70" s="959" t="s">
        <v>29</v>
      </c>
      <c r="L70" s="959" t="s">
        <v>42</v>
      </c>
      <c r="M70" s="959" t="s">
        <v>43</v>
      </c>
      <c r="N70" s="941">
        <f t="shared" ref="N70" si="7">SUM(O70:Z70)</f>
        <v>12</v>
      </c>
      <c r="O70" s="949">
        <v>1</v>
      </c>
      <c r="P70" s="949">
        <v>1</v>
      </c>
      <c r="Q70" s="949">
        <v>1</v>
      </c>
      <c r="R70" s="949">
        <v>1</v>
      </c>
      <c r="S70" s="949">
        <v>1</v>
      </c>
      <c r="T70" s="949">
        <v>1</v>
      </c>
      <c r="U70" s="949">
        <v>1</v>
      </c>
      <c r="V70" s="949">
        <v>1</v>
      </c>
      <c r="W70" s="949">
        <v>1</v>
      </c>
      <c r="X70" s="949">
        <v>1</v>
      </c>
      <c r="Y70" s="949">
        <v>1</v>
      </c>
      <c r="Z70" s="949">
        <v>1</v>
      </c>
      <c r="AA70" s="941">
        <f t="shared" si="1"/>
        <v>1</v>
      </c>
      <c r="AB70" s="955"/>
      <c r="AC70" s="950"/>
      <c r="AD70" s="950"/>
      <c r="AE70" s="950"/>
      <c r="AF70" s="950"/>
      <c r="AG70" s="950"/>
      <c r="AH70" s="950"/>
      <c r="AI70" s="950"/>
      <c r="AJ70" s="950"/>
      <c r="AK70" s="950"/>
      <c r="AL70" s="950"/>
      <c r="AM70" s="950"/>
      <c r="AN70" s="945">
        <f t="shared" si="2"/>
        <v>0</v>
      </c>
      <c r="AO70" s="178">
        <f t="shared" si="3"/>
        <v>0</v>
      </c>
      <c r="AP70" s="956" t="s">
        <v>1326</v>
      </c>
      <c r="AQ70" s="956" t="s">
        <v>2323</v>
      </c>
      <c r="AR70" s="956" t="s">
        <v>2556</v>
      </c>
      <c r="AS70" s="958"/>
      <c r="AT70" s="173"/>
    </row>
  </sheetData>
  <sheetProtection algorithmName="SHA-512" hashValue="urWdgBCOxBRG5S0nZyKZKDbmjkvLvt1mPszE1CK8e+v3S/KvA6OFLtzu1yACNYbfkMoxuIOc21eYzZ3Lr8mIzg==" saltValue="yU3i6YJnMge6yhKGiHhw1g==" spinCount="100000" sheet="1" objects="1" scenarios="1" autoFilter="0"/>
  <autoFilter ref="A6:BB70"/>
  <mergeCells count="45">
    <mergeCell ref="L5:L6"/>
    <mergeCell ref="A5:A6"/>
    <mergeCell ref="B5:B6"/>
    <mergeCell ref="C5:C6"/>
    <mergeCell ref="D5:D6"/>
    <mergeCell ref="E5:E6"/>
    <mergeCell ref="F5:F6"/>
    <mergeCell ref="G5:G6"/>
    <mergeCell ref="H5:H6"/>
    <mergeCell ref="I5:I6"/>
    <mergeCell ref="J5:J6"/>
    <mergeCell ref="K5:K6"/>
    <mergeCell ref="AT5:AT6"/>
    <mergeCell ref="M5:M6"/>
    <mergeCell ref="N5:N6"/>
    <mergeCell ref="O5:Z5"/>
    <mergeCell ref="AA5:AA6"/>
    <mergeCell ref="AB5:AM5"/>
    <mergeCell ref="AN5:AN6"/>
    <mergeCell ref="AO5:AO6"/>
    <mergeCell ref="AP5:AP6"/>
    <mergeCell ref="AQ5:AQ6"/>
    <mergeCell ref="AR5:AR6"/>
    <mergeCell ref="AS5:AS6"/>
    <mergeCell ref="AR22:AR25"/>
    <mergeCell ref="AT22:AT25"/>
    <mergeCell ref="AP26:AP30"/>
    <mergeCell ref="AQ26:AQ30"/>
    <mergeCell ref="AR26:AR30"/>
    <mergeCell ref="AT26:AT30"/>
    <mergeCell ref="AR31:AR33"/>
    <mergeCell ref="AT31:AT33"/>
    <mergeCell ref="AP34:AP36"/>
    <mergeCell ref="AQ34:AQ36"/>
    <mergeCell ref="AR34:AR36"/>
    <mergeCell ref="AT34:AT36"/>
    <mergeCell ref="AP31:AP33"/>
    <mergeCell ref="C37:C44"/>
    <mergeCell ref="C45:C51"/>
    <mergeCell ref="C52:C61"/>
    <mergeCell ref="C62:C69"/>
    <mergeCell ref="AQ31:AQ33"/>
    <mergeCell ref="C22:C36"/>
    <mergeCell ref="AP22:AP25"/>
    <mergeCell ref="AQ22:AQ25"/>
  </mergeCells>
  <pageMargins left="0.19685039370078741" right="0.19685039370078741" top="0.19685039370078741" bottom="0.19685039370078741" header="0.31496062992125984" footer="0.31496062992125984"/>
  <pageSetup scale="20" orientation="landscape" r:id="rId1"/>
  <drawing r:id="rId2"/>
  <extLst>
    <ext xmlns:x14="http://schemas.microsoft.com/office/spreadsheetml/2009/9/main" uri="{CCE6A557-97BC-4b89-ADB6-D9C93CAAB3DF}">
      <x14:dataValidations xmlns:xm="http://schemas.microsoft.com/office/excel/2006/main" count="16">
        <x14:dataValidation type="list" allowBlank="1" showInputMessage="1" showErrorMessage="1">
          <x14:formula1>
            <xm:f>'P:\2-Gerencia de Planificacion y Presupuesto\3- GERENCIA PLANIFICACION Y PRESUPUESTOS\PLANES OPERATIVOS 2019 - EDENORTE\[Plan Operativo 2019 - DPF.XLSX]Hoja1'!#REF!</xm:f>
          </x14:formula1>
          <xm:sqref>AS70 G70:H70</xm:sqref>
        </x14:dataValidation>
        <x14:dataValidation type="list" allowBlank="1" showInputMessage="1" showErrorMessage="1">
          <x14:formula1>
            <xm:f>'P:\2-Gerencia de Planificacion y Presupuesto\3- GERENCIA PLANIFICACION Y PRESUPUESTOS\PLANES OPERATIVOS 2020 - EDENORTE\DPF\[Plan Operativo Anual 2020 - DPF.XLSX]Hoja1'!#REF!</xm:f>
          </x14:formula1>
          <xm:sqref>J7:J18</xm:sqref>
        </x14:dataValidation>
        <x14:dataValidation type="list" allowBlank="1" showInputMessage="1" showErrorMessage="1">
          <x14:formula1>
            <xm:f>'P:\2-Gerencia de Planificacion y Presupuesto\3- GERENCIA PLANIFICACION Y PRESUPUESTOS\PLANES OPERATIVOS 2020 - EDENORTE\DPF\[Plan Operativo Anual 2020 - DPF.XLSX]Hoja1'!#REF!</xm:f>
          </x14:formula1>
          <xm:sqref>AS7:AS18</xm:sqref>
        </x14:dataValidation>
        <x14:dataValidation type="list" allowBlank="1" showInputMessage="1" showErrorMessage="1">
          <x14:formula1>
            <xm:f>'P:\2-Gerencia de Planificacion y Presupuesto\3- GERENCIA PLANIFICACION Y PRESUPUESTOS\PLANES OPERATIVOS 2020 - EDENORTE\DPF\[Plan Operativo Anual 2020 - DPF.XLSX]Hoja1'!#REF!</xm:f>
          </x14:formula1>
          <xm:sqref>M7:M18</xm:sqref>
        </x14:dataValidation>
        <x14:dataValidation type="list" allowBlank="1" showInputMessage="1" showErrorMessage="1">
          <x14:formula1>
            <xm:f>'P:\2-Gerencia de Planificacion y Presupuesto\3- GERENCIA PLANIFICACION Y PRESUPUESTOS\PLANES OPERATIVOS 2020 - EDENORTE\DPF\[Plan Operativo Anual 2020 - DPF.XLSX]Hoja1'!#REF!</xm:f>
          </x14:formula1>
          <xm:sqref>L7:L18</xm:sqref>
        </x14:dataValidation>
        <x14:dataValidation type="list" allowBlank="1" showInputMessage="1" showErrorMessage="1">
          <x14:formula1>
            <xm:f>'P:\2-Gerencia de Planificacion y Presupuesto\3- GERENCIA PLANIFICACION Y PRESUPUESTOS\PLANES OPERATIVOS 2020 - EDENORTE\DPF\[Plan Operativo Anual 2020 - DPF.XLSX]Hoja1'!#REF!</xm:f>
          </x14:formula1>
          <xm:sqref>K7:K18</xm:sqref>
        </x14:dataValidation>
        <x14:dataValidation type="list" allowBlank="1" showInputMessage="1" showErrorMessage="1">
          <x14:formula1>
            <xm:f>'P:\2-Gerencia de Planificacion y Presupuesto\3- GERENCIA PLANIFICACION Y PRESUPUESTOS\PLANES OPERATIVOS 2020 - EDENORTE\DPF\[Plan Operativo Anual 2020 - DPF.XLSX]Hoja1'!#REF!</xm:f>
          </x14:formula1>
          <xm:sqref>H7:H18</xm:sqref>
        </x14:dataValidation>
        <x14:dataValidation type="list" allowBlank="1" showInputMessage="1" showErrorMessage="1">
          <x14:formula1>
            <xm:f>'C:\Users\lguzmant\Desktop\POA 2020\[POA 2019 - DPF verison final dic 2018.xlsx]Hoja1'!#REF!</xm:f>
          </x14:formula1>
          <xm:sqref>H62:H68 AS62:AS69 J67:M68</xm:sqref>
        </x14:dataValidation>
        <x14:dataValidation type="list" allowBlank="1" showInputMessage="1" showErrorMessage="1">
          <x14:formula1>
            <xm:f>'C:\Users\drodriguezb\Desktop\planificacion 2019\POA 2019 Consolidado Areas\MA y SE\[Planilla Plan Operativo Anual 2019 - MA.xlsx]Hoja1'!#REF!</xm:f>
          </x14:formula1>
          <xm:sqref>J65:M66 J70:M70</xm:sqref>
        </x14:dataValidation>
        <x14:dataValidation type="list" allowBlank="1" showInputMessage="1" showErrorMessage="1">
          <x14:formula1>
            <xm:f>'C:\Users\drodriguezb\Desktop\planificacion 2019\POA 2019 Consolidado Areas\[Comunicacion..XLSX]Hoja1'!#REF!</xm:f>
          </x14:formula1>
          <xm:sqref>J69:M69 H69</xm:sqref>
        </x14:dataValidation>
        <x14:dataValidation type="list" allowBlank="1" showInputMessage="1" showErrorMessage="1">
          <x14:formula1>
            <xm:f>'C:\Users\anunezb\Desktop\PERSONALES\PLANIFICACIÓN 2019\PLAN OPERATIVO 2019\[Planilla Plan Operativo Anual 2019 - MA.xlsx]Hoja1'!#REF!</xm:f>
          </x14:formula1>
          <xm:sqref>J61:L61 J52:M58 H52:H61</xm:sqref>
        </x14:dataValidation>
        <x14:dataValidation type="list" allowBlank="1" showInputMessage="1" showErrorMessage="1">
          <x14:formula1>
            <xm:f>'C:\Users\legabot\Desktop\PROYECTOS FINANCIADOS\01. COORDINACIÓN PROYECTOS\05. INFORMES\08. POA DPF\2020\POA ÁREAS\MAS\[B. Planilla Plan Operativo Anual 2020 - DPF  CALIDAD, SST y MA.xlsx]Hoja1'!#REF!</xm:f>
          </x14:formula1>
          <xm:sqref>AS52:AS61 M59:M61 J59:L60</xm:sqref>
        </x14:dataValidation>
        <x14:dataValidation type="list" allowBlank="1" showInputMessage="1" showErrorMessage="1">
          <x14:formula1>
            <xm:f>'[B. Planilla Plan Operativo Anual 2020 - DPF-GIO.xlsx]Hoja1'!#REF!</xm:f>
          </x14:formula1>
          <xm:sqref>AS37:AS51 J37:M51 H37:H51</xm:sqref>
        </x14:dataValidation>
        <x14:dataValidation type="list" allowBlank="1" showInputMessage="1" showErrorMessage="1">
          <x14:formula1>
            <xm:f>'C:\Users\adejesusj\Desktop\Gerencia Ejecucion de Proyectos\Planificacion 2016-2017-2018-2019\POA 2019\[POA 2019 GCRP 1ER BOR.xlsx]Hoja1'!#REF!</xm:f>
          </x14:formula1>
          <xm:sqref>H22:H36 J62:M64 J22:M36</xm:sqref>
        </x14:dataValidation>
        <x14:dataValidation type="list" allowBlank="1" showInputMessage="1" showErrorMessage="1">
          <x14:formula1>
            <xm:f>'C:\Users\legabot\Desktop\PROYECTOS FINANCIADOS\01. COORDINACIÓN PROYECTOS\05. INFORMES\08. POA DPF\2020\POA ÁREAS\GCRP\[B. Planilla Plan Operativo Anual 2020 - GCRP  2do Borrador.xlsx]Hoja1'!#REF!</xm:f>
          </x14:formula1>
          <xm:sqref>AS22:AS36</xm:sqref>
        </x14:dataValidation>
        <x14:dataValidation type="list" allowBlank="1" showInputMessage="1" showErrorMessage="1">
          <x14:formula1>
            <xm:f>'C:\Users\legabot\Desktop\PROYECTOS FINANCIADOS\01. COORDINACIÓN PROYECTOS\05. INFORMES\08. POA DPF\2020\POA ÁREAS\COMUNICACION\[B. Planilla Plan Operativo Anual 2020 - Comunicacion.xlsx]Hoja1'!#REF!</xm:f>
          </x14:formula1>
          <xm:sqref>AS19:AS21 J19:M21 H19:H21</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A95"/>
  <sheetViews>
    <sheetView showGridLines="0" zoomScale="50" zoomScaleNormal="50" zoomScaleSheetLayoutView="50" workbookViewId="0">
      <selection activeCell="D11" sqref="D11"/>
    </sheetView>
  </sheetViews>
  <sheetFormatPr baseColWidth="10" defaultColWidth="11.42578125" defaultRowHeight="16.5"/>
  <cols>
    <col min="1" max="1" width="49.28515625" style="157" customWidth="1"/>
    <col min="2" max="2" width="24.5703125" style="157" customWidth="1"/>
    <col min="3" max="3" width="35.42578125" style="157" customWidth="1"/>
    <col min="4" max="4" width="46.85546875" style="157" customWidth="1"/>
    <col min="5" max="5" width="43" style="157" customWidth="1"/>
    <col min="6" max="6" width="56" style="157" customWidth="1"/>
    <col min="7" max="7" width="16.140625" style="157" customWidth="1"/>
    <col min="8" max="8" width="39.85546875" style="157" customWidth="1"/>
    <col min="9" max="9" width="30.5703125" style="157" customWidth="1"/>
    <col min="10" max="10" width="15.140625" style="157" customWidth="1"/>
    <col min="11" max="12" width="19.85546875" style="157" customWidth="1"/>
    <col min="13" max="13" width="16.85546875" style="157" customWidth="1"/>
    <col min="14" max="14" width="16" style="157" customWidth="1"/>
    <col min="15" max="15" width="15.28515625" style="157" bestFit="1" customWidth="1"/>
    <col min="16" max="21" width="15.28515625" style="157" customWidth="1"/>
    <col min="22" max="22" width="16.42578125" style="157" customWidth="1"/>
    <col min="23" max="27" width="15.28515625" style="157" customWidth="1"/>
    <col min="28" max="41" width="15.28515625" style="157" hidden="1" customWidth="1"/>
    <col min="42" max="42" width="27.42578125" style="157" customWidth="1"/>
    <col min="43" max="43" width="30.5703125" style="157" customWidth="1"/>
    <col min="44" max="44" width="24" style="157" customWidth="1"/>
    <col min="45" max="45" width="26.28515625" style="161" customWidth="1"/>
    <col min="46" max="46" width="26.7109375" style="160" bestFit="1" customWidth="1"/>
    <col min="47" max="53" width="11.42578125" style="160"/>
    <col min="54" max="54" width="5" style="157" customWidth="1"/>
    <col min="55" max="16384" width="11.42578125" style="157"/>
  </cols>
  <sheetData>
    <row r="2" spans="1:53" ht="45.75">
      <c r="B2" s="386" t="s">
        <v>121</v>
      </c>
      <c r="D2" s="158"/>
      <c r="E2" s="158"/>
      <c r="F2" s="158"/>
      <c r="G2" s="158"/>
      <c r="H2" s="158"/>
      <c r="I2" s="158"/>
      <c r="J2" s="158"/>
      <c r="K2" s="158"/>
      <c r="L2" s="158"/>
      <c r="M2" s="158"/>
      <c r="N2" s="158"/>
      <c r="O2" s="158"/>
      <c r="P2" s="158"/>
      <c r="Q2" s="158"/>
      <c r="R2" s="158"/>
      <c r="S2" s="158"/>
      <c r="T2" s="158"/>
      <c r="U2" s="158"/>
      <c r="V2" s="158"/>
      <c r="W2" s="158"/>
      <c r="X2" s="158"/>
      <c r="Y2" s="158"/>
      <c r="Z2" s="158"/>
      <c r="AA2" s="158"/>
      <c r="AB2" s="158"/>
      <c r="AC2" s="158"/>
      <c r="AD2" s="158"/>
      <c r="AE2" s="158"/>
      <c r="AF2" s="158"/>
      <c r="AG2" s="158"/>
      <c r="AH2" s="158"/>
      <c r="AI2" s="158"/>
      <c r="AJ2" s="158"/>
      <c r="AK2" s="158"/>
      <c r="AL2" s="158"/>
      <c r="AM2" s="158"/>
      <c r="AN2" s="158"/>
      <c r="AO2" s="158"/>
      <c r="AP2" s="158"/>
      <c r="AQ2" s="158"/>
    </row>
    <row r="3" spans="1:53" ht="23.25">
      <c r="A3" s="727"/>
      <c r="B3" s="387" t="s">
        <v>3362</v>
      </c>
    </row>
    <row r="7" spans="1:53" s="165" customFormat="1" ht="23.25">
      <c r="A7" s="1227" t="s">
        <v>631</v>
      </c>
      <c r="B7" s="1227" t="s">
        <v>120</v>
      </c>
      <c r="C7" s="1226" t="s">
        <v>0</v>
      </c>
      <c r="D7" s="1226" t="s">
        <v>1</v>
      </c>
      <c r="E7" s="1227" t="s">
        <v>2</v>
      </c>
      <c r="F7" s="1226" t="s">
        <v>3</v>
      </c>
      <c r="G7" s="1227" t="s">
        <v>4</v>
      </c>
      <c r="H7" s="1227" t="s">
        <v>5</v>
      </c>
      <c r="I7" s="1226" t="s">
        <v>6</v>
      </c>
      <c r="J7" s="1226" t="s">
        <v>7</v>
      </c>
      <c r="K7" s="1227" t="s">
        <v>8</v>
      </c>
      <c r="L7" s="1227" t="s">
        <v>9</v>
      </c>
      <c r="M7" s="1227" t="s">
        <v>10</v>
      </c>
      <c r="N7" s="1226" t="s">
        <v>119</v>
      </c>
      <c r="O7" s="1226" t="s">
        <v>11</v>
      </c>
      <c r="P7" s="1226"/>
      <c r="Q7" s="1226"/>
      <c r="R7" s="1226"/>
      <c r="S7" s="1226"/>
      <c r="T7" s="1226"/>
      <c r="U7" s="1226"/>
      <c r="V7" s="1226"/>
      <c r="W7" s="1226"/>
      <c r="X7" s="1226"/>
      <c r="Y7" s="1226"/>
      <c r="Z7" s="1226"/>
      <c r="AA7" s="1227" t="s">
        <v>628</v>
      </c>
      <c r="AB7" s="1226" t="s">
        <v>618</v>
      </c>
      <c r="AC7" s="1226"/>
      <c r="AD7" s="1226"/>
      <c r="AE7" s="1226"/>
      <c r="AF7" s="1226"/>
      <c r="AG7" s="1226"/>
      <c r="AH7" s="1226"/>
      <c r="AI7" s="1226"/>
      <c r="AJ7" s="1226"/>
      <c r="AK7" s="1226"/>
      <c r="AL7" s="1226"/>
      <c r="AM7" s="1226"/>
      <c r="AN7" s="1227" t="s">
        <v>630</v>
      </c>
      <c r="AO7" s="1227" t="s">
        <v>629</v>
      </c>
      <c r="AP7" s="1226" t="s">
        <v>12</v>
      </c>
      <c r="AQ7" s="1226" t="s">
        <v>13</v>
      </c>
      <c r="AR7" s="1226" t="s">
        <v>14</v>
      </c>
      <c r="AS7" s="1227" t="s">
        <v>15</v>
      </c>
      <c r="AT7" s="1226" t="s">
        <v>16</v>
      </c>
      <c r="AU7" s="300"/>
      <c r="AV7" s="300"/>
      <c r="AW7" s="300"/>
      <c r="AX7" s="300"/>
      <c r="AY7" s="300"/>
      <c r="AZ7" s="300"/>
      <c r="BA7" s="300"/>
    </row>
    <row r="8" spans="1:53" s="165" customFormat="1" ht="24" thickBot="1">
      <c r="A8" s="1408"/>
      <c r="B8" s="1234"/>
      <c r="C8" s="1407"/>
      <c r="D8" s="1407"/>
      <c r="E8" s="1234"/>
      <c r="F8" s="1407"/>
      <c r="G8" s="1234"/>
      <c r="H8" s="1234"/>
      <c r="I8" s="1407"/>
      <c r="J8" s="1407"/>
      <c r="K8" s="1234"/>
      <c r="L8" s="1234"/>
      <c r="M8" s="1234"/>
      <c r="N8" s="1407"/>
      <c r="O8" s="166" t="s">
        <v>17</v>
      </c>
      <c r="P8" s="166" t="s">
        <v>18</v>
      </c>
      <c r="Q8" s="166" t="s">
        <v>19</v>
      </c>
      <c r="R8" s="166" t="s">
        <v>20</v>
      </c>
      <c r="S8" s="166" t="s">
        <v>21</v>
      </c>
      <c r="T8" s="166" t="s">
        <v>22</v>
      </c>
      <c r="U8" s="166" t="s">
        <v>23</v>
      </c>
      <c r="V8" s="166" t="s">
        <v>24</v>
      </c>
      <c r="W8" s="166" t="s">
        <v>633</v>
      </c>
      <c r="X8" s="166" t="s">
        <v>26</v>
      </c>
      <c r="Y8" s="166" t="s">
        <v>27</v>
      </c>
      <c r="Z8" s="166" t="s">
        <v>28</v>
      </c>
      <c r="AA8" s="1228"/>
      <c r="AB8" s="166" t="s">
        <v>17</v>
      </c>
      <c r="AC8" s="166" t="s">
        <v>18</v>
      </c>
      <c r="AD8" s="166" t="s">
        <v>19</v>
      </c>
      <c r="AE8" s="166" t="s">
        <v>20</v>
      </c>
      <c r="AF8" s="166" t="s">
        <v>21</v>
      </c>
      <c r="AG8" s="166" t="s">
        <v>22</v>
      </c>
      <c r="AH8" s="166" t="s">
        <v>23</v>
      </c>
      <c r="AI8" s="166" t="s">
        <v>24</v>
      </c>
      <c r="AJ8" s="166" t="s">
        <v>633</v>
      </c>
      <c r="AK8" s="166" t="s">
        <v>26</v>
      </c>
      <c r="AL8" s="166" t="s">
        <v>27</v>
      </c>
      <c r="AM8" s="166" t="s">
        <v>28</v>
      </c>
      <c r="AN8" s="1228"/>
      <c r="AO8" s="1228"/>
      <c r="AP8" s="1407"/>
      <c r="AQ8" s="1407"/>
      <c r="AR8" s="1407"/>
      <c r="AS8" s="1234"/>
      <c r="AT8" s="1407"/>
      <c r="AU8" s="300"/>
      <c r="AV8" s="300"/>
      <c r="AW8" s="300"/>
      <c r="AX8" s="300"/>
      <c r="AY8" s="300"/>
      <c r="AZ8" s="300"/>
      <c r="BA8" s="300"/>
    </row>
    <row r="9" spans="1:53" ht="102" thickTop="1">
      <c r="A9" s="960" t="s">
        <v>520</v>
      </c>
      <c r="B9" s="1404" t="s">
        <v>1181</v>
      </c>
      <c r="C9" s="599" t="s">
        <v>2557</v>
      </c>
      <c r="D9" s="961" t="s">
        <v>2558</v>
      </c>
      <c r="E9" s="599"/>
      <c r="F9" s="265" t="s">
        <v>2559</v>
      </c>
      <c r="G9" s="820">
        <v>3</v>
      </c>
      <c r="H9" s="265" t="s">
        <v>35</v>
      </c>
      <c r="I9" s="265" t="s">
        <v>2560</v>
      </c>
      <c r="J9" s="820" t="s">
        <v>70</v>
      </c>
      <c r="K9" s="821" t="s">
        <v>29</v>
      </c>
      <c r="L9" s="821" t="s">
        <v>42</v>
      </c>
      <c r="M9" s="821" t="s">
        <v>43</v>
      </c>
      <c r="N9" s="962">
        <f>+AVERAGE(O9:Z9)</f>
        <v>1</v>
      </c>
      <c r="O9" s="963">
        <v>1</v>
      </c>
      <c r="P9" s="963">
        <v>1</v>
      </c>
      <c r="Q9" s="963">
        <v>1</v>
      </c>
      <c r="R9" s="963">
        <v>1</v>
      </c>
      <c r="S9" s="963">
        <v>1</v>
      </c>
      <c r="T9" s="963">
        <v>1</v>
      </c>
      <c r="U9" s="963">
        <v>1</v>
      </c>
      <c r="V9" s="963">
        <v>1</v>
      </c>
      <c r="W9" s="963">
        <v>1</v>
      </c>
      <c r="X9" s="963">
        <v>1</v>
      </c>
      <c r="Y9" s="963">
        <v>1</v>
      </c>
      <c r="Z9" s="963">
        <v>1</v>
      </c>
      <c r="AA9" s="962">
        <f>O9</f>
        <v>1</v>
      </c>
      <c r="AB9" s="963">
        <v>1</v>
      </c>
      <c r="AC9" s="794"/>
      <c r="AD9" s="794"/>
      <c r="AE9" s="794"/>
      <c r="AF9" s="794"/>
      <c r="AG9" s="794"/>
      <c r="AH9" s="794"/>
      <c r="AI9" s="794"/>
      <c r="AJ9" s="794"/>
      <c r="AK9" s="794"/>
      <c r="AL9" s="794"/>
      <c r="AM9" s="794"/>
      <c r="AN9" s="964">
        <f>AB9</f>
        <v>1</v>
      </c>
      <c r="AO9" s="965">
        <f>AN9/AA9</f>
        <v>1</v>
      </c>
      <c r="AP9" s="262" t="s">
        <v>2561</v>
      </c>
      <c r="AQ9" s="262" t="s">
        <v>2562</v>
      </c>
      <c r="AR9" s="262" t="s">
        <v>2563</v>
      </c>
      <c r="AS9" s="596"/>
      <c r="AT9" s="741"/>
    </row>
    <row r="10" spans="1:53" ht="69.75">
      <c r="A10" s="960" t="s">
        <v>2398</v>
      </c>
      <c r="B10" s="1405"/>
      <c r="C10" s="600" t="s">
        <v>2564</v>
      </c>
      <c r="D10" s="575" t="s">
        <v>2565</v>
      </c>
      <c r="E10" s="600"/>
      <c r="F10" s="750" t="s">
        <v>2566</v>
      </c>
      <c r="G10" s="821">
        <v>2</v>
      </c>
      <c r="H10" s="742" t="s">
        <v>35</v>
      </c>
      <c r="I10" s="750" t="s">
        <v>2567</v>
      </c>
      <c r="J10" s="821" t="s">
        <v>36</v>
      </c>
      <c r="K10" s="821" t="s">
        <v>29</v>
      </c>
      <c r="L10" s="821" t="s">
        <v>30</v>
      </c>
      <c r="M10" s="821" t="s">
        <v>37</v>
      </c>
      <c r="N10" s="966">
        <f>SUM(O10:Z10)</f>
        <v>479</v>
      </c>
      <c r="O10" s="592">
        <v>35</v>
      </c>
      <c r="P10" s="592">
        <v>38</v>
      </c>
      <c r="Q10" s="592">
        <v>42</v>
      </c>
      <c r="R10" s="592">
        <v>38</v>
      </c>
      <c r="S10" s="592">
        <v>40</v>
      </c>
      <c r="T10" s="592">
        <v>42</v>
      </c>
      <c r="U10" s="592">
        <v>42</v>
      </c>
      <c r="V10" s="592">
        <v>42</v>
      </c>
      <c r="W10" s="592">
        <v>44</v>
      </c>
      <c r="X10" s="592">
        <v>44</v>
      </c>
      <c r="Y10" s="592">
        <v>45</v>
      </c>
      <c r="Z10" s="592">
        <v>27</v>
      </c>
      <c r="AA10" s="966">
        <f t="shared" ref="AA10:AA70" si="0">O10</f>
        <v>35</v>
      </c>
      <c r="AB10" s="592">
        <v>51</v>
      </c>
      <c r="AC10" s="795"/>
      <c r="AD10" s="795"/>
      <c r="AE10" s="795"/>
      <c r="AF10" s="795"/>
      <c r="AG10" s="795"/>
      <c r="AH10" s="795"/>
      <c r="AI10" s="795"/>
      <c r="AJ10" s="795"/>
      <c r="AK10" s="795"/>
      <c r="AL10" s="795"/>
      <c r="AM10" s="795"/>
      <c r="AN10" s="967">
        <f t="shared" ref="AN10:AN70" si="1">AB10</f>
        <v>51</v>
      </c>
      <c r="AO10" s="965">
        <v>1</v>
      </c>
      <c r="AP10" s="262" t="s">
        <v>2568</v>
      </c>
      <c r="AQ10" s="249" t="s">
        <v>2569</v>
      </c>
      <c r="AR10" s="596" t="s">
        <v>2570</v>
      </c>
      <c r="AS10" s="262" t="s">
        <v>115</v>
      </c>
      <c r="AT10" s="741"/>
    </row>
    <row r="11" spans="1:53" ht="141.75">
      <c r="A11" s="1252" t="s">
        <v>507</v>
      </c>
      <c r="B11" s="1405"/>
      <c r="C11" s="600" t="s">
        <v>2571</v>
      </c>
      <c r="D11" s="575" t="s">
        <v>2572</v>
      </c>
      <c r="E11" s="600"/>
      <c r="F11" s="750" t="s">
        <v>2573</v>
      </c>
      <c r="G11" s="423">
        <v>3</v>
      </c>
      <c r="H11" s="750" t="s">
        <v>57</v>
      </c>
      <c r="I11" s="750" t="s">
        <v>2574</v>
      </c>
      <c r="J11" s="423" t="s">
        <v>70</v>
      </c>
      <c r="K11" s="825" t="s">
        <v>29</v>
      </c>
      <c r="L11" s="825" t="s">
        <v>42</v>
      </c>
      <c r="M11" s="825" t="s">
        <v>43</v>
      </c>
      <c r="N11" s="962">
        <f t="shared" ref="N11:N19" si="2">+AVERAGE(O11:Z11)</f>
        <v>0.87750000000000006</v>
      </c>
      <c r="O11" s="270">
        <v>0.82</v>
      </c>
      <c r="P11" s="270">
        <v>0.82</v>
      </c>
      <c r="Q11" s="270">
        <v>0.84</v>
      </c>
      <c r="R11" s="270">
        <v>0.85</v>
      </c>
      <c r="S11" s="270">
        <v>0.87</v>
      </c>
      <c r="T11" s="270">
        <v>0.87</v>
      </c>
      <c r="U11" s="270">
        <v>0.9</v>
      </c>
      <c r="V11" s="270">
        <v>0.9</v>
      </c>
      <c r="W11" s="270">
        <v>0.92</v>
      </c>
      <c r="X11" s="270">
        <v>0.92</v>
      </c>
      <c r="Y11" s="270">
        <v>0.92</v>
      </c>
      <c r="Z11" s="270">
        <v>0.9</v>
      </c>
      <c r="AA11" s="962">
        <f t="shared" si="0"/>
        <v>0.82</v>
      </c>
      <c r="AB11" s="270">
        <v>0.953125</v>
      </c>
      <c r="AC11" s="283"/>
      <c r="AD11" s="283"/>
      <c r="AE11" s="283"/>
      <c r="AF11" s="283"/>
      <c r="AG11" s="283"/>
      <c r="AH11" s="283"/>
      <c r="AI11" s="283"/>
      <c r="AJ11" s="283"/>
      <c r="AK11" s="283"/>
      <c r="AL11" s="283"/>
      <c r="AM11" s="283"/>
      <c r="AN11" s="964">
        <f t="shared" si="1"/>
        <v>0.953125</v>
      </c>
      <c r="AO11" s="965">
        <v>1</v>
      </c>
      <c r="AP11" s="249" t="s">
        <v>2568</v>
      </c>
      <c r="AQ11" s="249" t="s">
        <v>2569</v>
      </c>
      <c r="AR11" s="249" t="s">
        <v>2570</v>
      </c>
      <c r="AS11" s="262"/>
      <c r="AT11" s="399"/>
    </row>
    <row r="12" spans="1:53" ht="60.75">
      <c r="A12" s="1252"/>
      <c r="B12" s="1405"/>
      <c r="C12" s="600" t="s">
        <v>2571</v>
      </c>
      <c r="D12" s="575" t="s">
        <v>2575</v>
      </c>
      <c r="E12" s="600"/>
      <c r="F12" s="750" t="s">
        <v>2576</v>
      </c>
      <c r="G12" s="423">
        <v>3</v>
      </c>
      <c r="H12" s="750" t="s">
        <v>57</v>
      </c>
      <c r="I12" s="750" t="s">
        <v>2577</v>
      </c>
      <c r="J12" s="423" t="s">
        <v>70</v>
      </c>
      <c r="K12" s="428" t="s">
        <v>29</v>
      </c>
      <c r="L12" s="428" t="s">
        <v>42</v>
      </c>
      <c r="M12" s="428" t="s">
        <v>37</v>
      </c>
      <c r="N12" s="962">
        <f t="shared" si="2"/>
        <v>0.89666666666666683</v>
      </c>
      <c r="O12" s="270">
        <v>0.85</v>
      </c>
      <c r="P12" s="270">
        <v>0.85</v>
      </c>
      <c r="Q12" s="270">
        <v>0.88</v>
      </c>
      <c r="R12" s="270">
        <v>0.88</v>
      </c>
      <c r="S12" s="270">
        <v>0.9</v>
      </c>
      <c r="T12" s="270">
        <v>0.9</v>
      </c>
      <c r="U12" s="270">
        <v>0.9</v>
      </c>
      <c r="V12" s="270">
        <v>0.92</v>
      </c>
      <c r="W12" s="270">
        <v>0.92</v>
      </c>
      <c r="X12" s="270">
        <v>0.92</v>
      </c>
      <c r="Y12" s="270">
        <v>0.94</v>
      </c>
      <c r="Z12" s="270">
        <v>0.9</v>
      </c>
      <c r="AA12" s="962">
        <f t="shared" si="0"/>
        <v>0.85</v>
      </c>
      <c r="AB12" s="270">
        <v>0.95652173913043503</v>
      </c>
      <c r="AC12" s="283"/>
      <c r="AD12" s="283"/>
      <c r="AE12" s="283"/>
      <c r="AF12" s="283"/>
      <c r="AG12" s="283"/>
      <c r="AH12" s="283"/>
      <c r="AI12" s="283"/>
      <c r="AJ12" s="283"/>
      <c r="AK12" s="283"/>
      <c r="AL12" s="283"/>
      <c r="AM12" s="283"/>
      <c r="AN12" s="964">
        <f t="shared" si="1"/>
        <v>0.95652173913043503</v>
      </c>
      <c r="AO12" s="965">
        <v>1</v>
      </c>
      <c r="AP12" s="247" t="s">
        <v>2578</v>
      </c>
      <c r="AQ12" s="249" t="s">
        <v>2569</v>
      </c>
      <c r="AR12" s="247" t="s">
        <v>2570</v>
      </c>
      <c r="AS12" s="262" t="s">
        <v>115</v>
      </c>
      <c r="AT12" s="399"/>
    </row>
    <row r="13" spans="1:53" ht="60.75">
      <c r="A13" s="426" t="s">
        <v>2398</v>
      </c>
      <c r="B13" s="1405"/>
      <c r="C13" s="600" t="s">
        <v>2571</v>
      </c>
      <c r="D13" s="575" t="s">
        <v>2579</v>
      </c>
      <c r="E13" s="600"/>
      <c r="F13" s="600" t="s">
        <v>2580</v>
      </c>
      <c r="G13" s="428">
        <v>3</v>
      </c>
      <c r="H13" s="600" t="s">
        <v>57</v>
      </c>
      <c r="I13" s="600" t="s">
        <v>2581</v>
      </c>
      <c r="J13" s="423" t="s">
        <v>70</v>
      </c>
      <c r="K13" s="825" t="s">
        <v>29</v>
      </c>
      <c r="L13" s="825" t="s">
        <v>42</v>
      </c>
      <c r="M13" s="825" t="s">
        <v>43</v>
      </c>
      <c r="N13" s="962">
        <f t="shared" si="2"/>
        <v>0.97333333333333361</v>
      </c>
      <c r="O13" s="270">
        <v>0.95</v>
      </c>
      <c r="P13" s="270">
        <v>0.95</v>
      </c>
      <c r="Q13" s="270">
        <v>0.97</v>
      </c>
      <c r="R13" s="270">
        <v>0.97</v>
      </c>
      <c r="S13" s="270">
        <v>0.98</v>
      </c>
      <c r="T13" s="270">
        <v>0.98</v>
      </c>
      <c r="U13" s="270">
        <v>0.98</v>
      </c>
      <c r="V13" s="270">
        <v>0.98</v>
      </c>
      <c r="W13" s="270">
        <v>0.98</v>
      </c>
      <c r="X13" s="270">
        <v>0.98</v>
      </c>
      <c r="Y13" s="270">
        <v>0.98</v>
      </c>
      <c r="Z13" s="270">
        <v>0.98</v>
      </c>
      <c r="AA13" s="962">
        <f t="shared" si="0"/>
        <v>0.95</v>
      </c>
      <c r="AB13" s="270">
        <v>1</v>
      </c>
      <c r="AC13" s="283"/>
      <c r="AD13" s="283"/>
      <c r="AE13" s="283"/>
      <c r="AF13" s="283"/>
      <c r="AG13" s="283"/>
      <c r="AH13" s="283"/>
      <c r="AI13" s="283"/>
      <c r="AJ13" s="283"/>
      <c r="AK13" s="283"/>
      <c r="AL13" s="283"/>
      <c r="AM13" s="283"/>
      <c r="AN13" s="964">
        <f t="shared" si="1"/>
        <v>1</v>
      </c>
      <c r="AO13" s="965">
        <v>1</v>
      </c>
      <c r="AP13" s="249" t="s">
        <v>2578</v>
      </c>
      <c r="AQ13" s="249" t="s">
        <v>2569</v>
      </c>
      <c r="AR13" s="249" t="s">
        <v>2570</v>
      </c>
      <c r="AS13" s="262"/>
      <c r="AT13" s="398"/>
      <c r="AU13" s="157"/>
      <c r="AV13" s="157"/>
      <c r="AW13" s="157"/>
      <c r="AX13" s="157"/>
      <c r="AY13" s="157"/>
      <c r="AZ13" s="157"/>
      <c r="BA13" s="157"/>
    </row>
    <row r="14" spans="1:53" ht="141.75">
      <c r="A14" s="1252" t="s">
        <v>507</v>
      </c>
      <c r="B14" s="1405"/>
      <c r="C14" s="600" t="s">
        <v>2582</v>
      </c>
      <c r="D14" s="575" t="s">
        <v>2583</v>
      </c>
      <c r="E14" s="600"/>
      <c r="F14" s="750" t="s">
        <v>2584</v>
      </c>
      <c r="G14" s="423">
        <v>3</v>
      </c>
      <c r="H14" s="750" t="s">
        <v>35</v>
      </c>
      <c r="I14" s="750" t="s">
        <v>2585</v>
      </c>
      <c r="J14" s="423" t="s">
        <v>70</v>
      </c>
      <c r="K14" s="825" t="s">
        <v>29</v>
      </c>
      <c r="L14" s="825" t="s">
        <v>30</v>
      </c>
      <c r="M14" s="825" t="s">
        <v>43</v>
      </c>
      <c r="N14" s="962">
        <f t="shared" si="2"/>
        <v>1</v>
      </c>
      <c r="O14" s="968"/>
      <c r="P14" s="968"/>
      <c r="Q14" s="969">
        <v>1</v>
      </c>
      <c r="R14" s="969"/>
      <c r="S14" s="969"/>
      <c r="T14" s="969">
        <v>1</v>
      </c>
      <c r="U14" s="969"/>
      <c r="V14" s="969"/>
      <c r="W14" s="969">
        <v>1</v>
      </c>
      <c r="X14" s="969"/>
      <c r="Y14" s="969"/>
      <c r="Z14" s="969">
        <v>1</v>
      </c>
      <c r="AA14" s="962">
        <f t="shared" si="0"/>
        <v>0</v>
      </c>
      <c r="AB14" s="968"/>
      <c r="AC14" s="970"/>
      <c r="AD14" s="970"/>
      <c r="AE14" s="970"/>
      <c r="AF14" s="970"/>
      <c r="AG14" s="970"/>
      <c r="AH14" s="970"/>
      <c r="AI14" s="970"/>
      <c r="AJ14" s="970"/>
      <c r="AK14" s="970"/>
      <c r="AL14" s="970"/>
      <c r="AM14" s="970"/>
      <c r="AN14" s="964">
        <f t="shared" si="1"/>
        <v>0</v>
      </c>
      <c r="AO14" s="965"/>
      <c r="AP14" s="249" t="s">
        <v>2586</v>
      </c>
      <c r="AQ14" s="249" t="s">
        <v>2562</v>
      </c>
      <c r="AR14" s="262" t="s">
        <v>2563</v>
      </c>
      <c r="AS14" s="596"/>
      <c r="AT14" s="398"/>
      <c r="AU14" s="157"/>
      <c r="AV14" s="157"/>
      <c r="AW14" s="157"/>
      <c r="AX14" s="157"/>
      <c r="AY14" s="157"/>
      <c r="AZ14" s="157"/>
      <c r="BA14" s="157"/>
    </row>
    <row r="15" spans="1:53" ht="60.75">
      <c r="A15" s="1252"/>
      <c r="B15" s="1405"/>
      <c r="C15" s="600" t="s">
        <v>2582</v>
      </c>
      <c r="D15" s="575" t="s">
        <v>2587</v>
      </c>
      <c r="E15" s="600"/>
      <c r="F15" s="750" t="s">
        <v>2588</v>
      </c>
      <c r="G15" s="423">
        <v>3</v>
      </c>
      <c r="H15" s="750" t="s">
        <v>35</v>
      </c>
      <c r="I15" s="750" t="s">
        <v>2589</v>
      </c>
      <c r="J15" s="423" t="s">
        <v>36</v>
      </c>
      <c r="K15" s="825" t="s">
        <v>29</v>
      </c>
      <c r="L15" s="825" t="s">
        <v>30</v>
      </c>
      <c r="M15" s="825" t="s">
        <v>43</v>
      </c>
      <c r="N15" s="966">
        <f>SUM(O15:Z15)</f>
        <v>12</v>
      </c>
      <c r="O15" s="971"/>
      <c r="P15" s="971"/>
      <c r="Q15" s="972">
        <v>3</v>
      </c>
      <c r="R15" s="973"/>
      <c r="S15" s="973"/>
      <c r="T15" s="973">
        <v>3</v>
      </c>
      <c r="U15" s="973"/>
      <c r="V15" s="973"/>
      <c r="W15" s="973">
        <v>3</v>
      </c>
      <c r="X15" s="973"/>
      <c r="Y15" s="973"/>
      <c r="Z15" s="973">
        <v>3</v>
      </c>
      <c r="AA15" s="966">
        <f t="shared" si="0"/>
        <v>0</v>
      </c>
      <c r="AB15" s="971"/>
      <c r="AC15" s="974"/>
      <c r="AD15" s="974"/>
      <c r="AE15" s="974"/>
      <c r="AF15" s="974"/>
      <c r="AG15" s="974"/>
      <c r="AH15" s="974"/>
      <c r="AI15" s="974"/>
      <c r="AJ15" s="974"/>
      <c r="AK15" s="974"/>
      <c r="AL15" s="974"/>
      <c r="AM15" s="974"/>
      <c r="AN15" s="967">
        <f t="shared" si="1"/>
        <v>0</v>
      </c>
      <c r="AO15" s="965"/>
      <c r="AP15" s="249" t="s">
        <v>2586</v>
      </c>
      <c r="AQ15" s="249" t="s">
        <v>2562</v>
      </c>
      <c r="AR15" s="262" t="s">
        <v>2563</v>
      </c>
      <c r="AS15" s="596"/>
      <c r="AT15" s="398"/>
      <c r="AU15" s="157"/>
      <c r="AV15" s="157"/>
      <c r="AW15" s="157"/>
      <c r="AX15" s="157"/>
      <c r="AY15" s="157"/>
      <c r="AZ15" s="157"/>
      <c r="BA15" s="157"/>
    </row>
    <row r="16" spans="1:53" ht="162">
      <c r="A16" s="1252"/>
      <c r="B16" s="1405"/>
      <c r="C16" s="600" t="s">
        <v>2582</v>
      </c>
      <c r="D16" s="575" t="s">
        <v>2590</v>
      </c>
      <c r="E16" s="600"/>
      <c r="F16" s="750" t="s">
        <v>2591</v>
      </c>
      <c r="G16" s="423">
        <v>3</v>
      </c>
      <c r="H16" s="750" t="s">
        <v>35</v>
      </c>
      <c r="I16" s="750" t="s">
        <v>2592</v>
      </c>
      <c r="J16" s="153" t="s">
        <v>70</v>
      </c>
      <c r="K16" s="825" t="s">
        <v>29</v>
      </c>
      <c r="L16" s="825" t="s">
        <v>42</v>
      </c>
      <c r="M16" s="825" t="s">
        <v>43</v>
      </c>
      <c r="N16" s="962">
        <f t="shared" si="2"/>
        <v>1</v>
      </c>
      <c r="O16" s="969">
        <v>1</v>
      </c>
      <c r="P16" s="969">
        <v>1</v>
      </c>
      <c r="Q16" s="969">
        <v>1</v>
      </c>
      <c r="R16" s="969">
        <v>1</v>
      </c>
      <c r="S16" s="969">
        <v>1</v>
      </c>
      <c r="T16" s="969">
        <v>1</v>
      </c>
      <c r="U16" s="969">
        <v>1</v>
      </c>
      <c r="V16" s="969">
        <v>1</v>
      </c>
      <c r="W16" s="969">
        <v>1</v>
      </c>
      <c r="X16" s="969">
        <v>1</v>
      </c>
      <c r="Y16" s="969">
        <v>1</v>
      </c>
      <c r="Z16" s="969">
        <v>1</v>
      </c>
      <c r="AA16" s="962">
        <f t="shared" si="0"/>
        <v>1</v>
      </c>
      <c r="AB16" s="969">
        <v>0.99992899999999996</v>
      </c>
      <c r="AC16" s="970"/>
      <c r="AD16" s="970"/>
      <c r="AE16" s="970"/>
      <c r="AF16" s="970"/>
      <c r="AG16" s="970"/>
      <c r="AH16" s="970"/>
      <c r="AI16" s="970"/>
      <c r="AJ16" s="970"/>
      <c r="AK16" s="970"/>
      <c r="AL16" s="970"/>
      <c r="AM16" s="970"/>
      <c r="AN16" s="964">
        <f t="shared" si="1"/>
        <v>0.99992899999999996</v>
      </c>
      <c r="AO16" s="965">
        <f t="shared" ref="AO16:AO70" si="3">AN16/AA16</f>
        <v>0.99992899999999996</v>
      </c>
      <c r="AP16" s="249" t="s">
        <v>2593</v>
      </c>
      <c r="AQ16" s="249" t="s">
        <v>2562</v>
      </c>
      <c r="AR16" s="262" t="s">
        <v>2563</v>
      </c>
      <c r="AS16" s="596"/>
      <c r="AT16" s="398"/>
      <c r="AU16" s="157"/>
      <c r="AV16" s="157"/>
      <c r="AW16" s="157"/>
      <c r="AX16" s="157"/>
      <c r="AY16" s="157"/>
      <c r="AZ16" s="157"/>
      <c r="BA16" s="157"/>
    </row>
    <row r="17" spans="1:53" ht="81">
      <c r="A17" s="426" t="s">
        <v>2398</v>
      </c>
      <c r="B17" s="1405"/>
      <c r="C17" s="600" t="s">
        <v>2571</v>
      </c>
      <c r="D17" s="575" t="s">
        <v>2594</v>
      </c>
      <c r="E17" s="600"/>
      <c r="F17" s="750" t="s">
        <v>2595</v>
      </c>
      <c r="G17" s="423">
        <v>3</v>
      </c>
      <c r="H17" s="750" t="s">
        <v>35</v>
      </c>
      <c r="I17" s="750" t="s">
        <v>2596</v>
      </c>
      <c r="J17" s="423" t="s">
        <v>70</v>
      </c>
      <c r="K17" s="825" t="s">
        <v>29</v>
      </c>
      <c r="L17" s="825" t="s">
        <v>42</v>
      </c>
      <c r="M17" s="825" t="s">
        <v>37</v>
      </c>
      <c r="N17" s="962">
        <f t="shared" si="2"/>
        <v>0.90916666666666657</v>
      </c>
      <c r="O17" s="270">
        <v>0.85</v>
      </c>
      <c r="P17" s="270">
        <v>0.85</v>
      </c>
      <c r="Q17" s="270">
        <v>0.87</v>
      </c>
      <c r="R17" s="270">
        <v>0.9</v>
      </c>
      <c r="S17" s="270">
        <v>0.9</v>
      </c>
      <c r="T17" s="270">
        <v>0.9</v>
      </c>
      <c r="U17" s="270">
        <v>0.92</v>
      </c>
      <c r="V17" s="270">
        <v>0.92</v>
      </c>
      <c r="W17" s="270">
        <v>0.95</v>
      </c>
      <c r="X17" s="270">
        <v>0.95</v>
      </c>
      <c r="Y17" s="270">
        <v>0.95</v>
      </c>
      <c r="Z17" s="270">
        <v>0.95</v>
      </c>
      <c r="AA17" s="962">
        <f t="shared" si="0"/>
        <v>0.85</v>
      </c>
      <c r="AB17" s="270">
        <v>1</v>
      </c>
      <c r="AC17" s="283"/>
      <c r="AD17" s="283"/>
      <c r="AE17" s="283"/>
      <c r="AF17" s="283"/>
      <c r="AG17" s="283"/>
      <c r="AH17" s="283"/>
      <c r="AI17" s="283"/>
      <c r="AJ17" s="283"/>
      <c r="AK17" s="283"/>
      <c r="AL17" s="283"/>
      <c r="AM17" s="283"/>
      <c r="AN17" s="964">
        <f t="shared" si="1"/>
        <v>1</v>
      </c>
      <c r="AO17" s="965">
        <v>1</v>
      </c>
      <c r="AP17" s="249" t="s">
        <v>2568</v>
      </c>
      <c r="AQ17" s="249" t="s">
        <v>2569</v>
      </c>
      <c r="AR17" s="249" t="s">
        <v>2570</v>
      </c>
      <c r="AS17" s="262" t="s">
        <v>115</v>
      </c>
      <c r="AT17" s="398"/>
      <c r="AU17" s="157"/>
      <c r="AV17" s="157"/>
      <c r="AW17" s="157"/>
      <c r="AX17" s="157"/>
      <c r="AY17" s="157"/>
      <c r="AZ17" s="157"/>
      <c r="BA17" s="157"/>
    </row>
    <row r="18" spans="1:53" ht="40.5">
      <c r="A18" s="1252" t="s">
        <v>2398</v>
      </c>
      <c r="B18" s="1405"/>
      <c r="C18" s="600" t="s">
        <v>2597</v>
      </c>
      <c r="D18" s="575" t="s">
        <v>2598</v>
      </c>
      <c r="E18" s="600"/>
      <c r="F18" s="750" t="s">
        <v>2599</v>
      </c>
      <c r="G18" s="821">
        <v>3</v>
      </c>
      <c r="H18" s="742" t="s">
        <v>75</v>
      </c>
      <c r="I18" s="750" t="s">
        <v>2600</v>
      </c>
      <c r="J18" s="821" t="s">
        <v>70</v>
      </c>
      <c r="K18" s="821" t="s">
        <v>29</v>
      </c>
      <c r="L18" s="821" t="s">
        <v>42</v>
      </c>
      <c r="M18" s="821" t="s">
        <v>43</v>
      </c>
      <c r="N18" s="962">
        <f t="shared" si="2"/>
        <v>0.86166666666666647</v>
      </c>
      <c r="O18" s="393">
        <v>0.85</v>
      </c>
      <c r="P18" s="393">
        <v>0.85</v>
      </c>
      <c r="Q18" s="393">
        <v>0.85</v>
      </c>
      <c r="R18" s="393">
        <v>0.86</v>
      </c>
      <c r="S18" s="393">
        <v>0.86</v>
      </c>
      <c r="T18" s="393">
        <v>0.86</v>
      </c>
      <c r="U18" s="393">
        <v>0.86</v>
      </c>
      <c r="V18" s="393">
        <v>0.87</v>
      </c>
      <c r="W18" s="393">
        <v>0.87</v>
      </c>
      <c r="X18" s="393">
        <v>0.87</v>
      </c>
      <c r="Y18" s="393">
        <v>0.87</v>
      </c>
      <c r="Z18" s="393">
        <v>0.87</v>
      </c>
      <c r="AA18" s="962">
        <f t="shared" si="0"/>
        <v>0.85</v>
      </c>
      <c r="AB18" s="393">
        <v>1</v>
      </c>
      <c r="AC18" s="604"/>
      <c r="AD18" s="604"/>
      <c r="AE18" s="604"/>
      <c r="AF18" s="604"/>
      <c r="AG18" s="604"/>
      <c r="AH18" s="604"/>
      <c r="AI18" s="604"/>
      <c r="AJ18" s="604"/>
      <c r="AK18" s="604"/>
      <c r="AL18" s="604"/>
      <c r="AM18" s="604"/>
      <c r="AN18" s="964">
        <f t="shared" si="1"/>
        <v>1</v>
      </c>
      <c r="AO18" s="965">
        <v>1</v>
      </c>
      <c r="AP18" s="262" t="s">
        <v>2568</v>
      </c>
      <c r="AQ18" s="249" t="s">
        <v>2569</v>
      </c>
      <c r="AR18" s="596" t="s">
        <v>2570</v>
      </c>
      <c r="AS18" s="262"/>
      <c r="AT18" s="398"/>
      <c r="AU18" s="157"/>
      <c r="AV18" s="157"/>
      <c r="AW18" s="157"/>
      <c r="AX18" s="157"/>
      <c r="AY18" s="157"/>
      <c r="AZ18" s="157"/>
      <c r="BA18" s="157"/>
    </row>
    <row r="19" spans="1:53" ht="60.75">
      <c r="A19" s="1252"/>
      <c r="B19" s="1405"/>
      <c r="C19" s="600" t="s">
        <v>2597</v>
      </c>
      <c r="D19" s="575" t="s">
        <v>2601</v>
      </c>
      <c r="E19" s="600"/>
      <c r="F19" s="750" t="s">
        <v>2602</v>
      </c>
      <c r="G19" s="821">
        <v>3</v>
      </c>
      <c r="H19" s="742" t="s">
        <v>75</v>
      </c>
      <c r="I19" s="750" t="s">
        <v>2603</v>
      </c>
      <c r="J19" s="821" t="s">
        <v>70</v>
      </c>
      <c r="K19" s="821" t="s">
        <v>29</v>
      </c>
      <c r="L19" s="821" t="s">
        <v>42</v>
      </c>
      <c r="M19" s="821" t="s">
        <v>37</v>
      </c>
      <c r="N19" s="962">
        <f t="shared" si="2"/>
        <v>0.81166666666666665</v>
      </c>
      <c r="O19" s="393">
        <v>0.78</v>
      </c>
      <c r="P19" s="393">
        <v>0.78</v>
      </c>
      <c r="Q19" s="393">
        <v>0.8</v>
      </c>
      <c r="R19" s="393">
        <v>0.8</v>
      </c>
      <c r="S19" s="393">
        <v>0.8</v>
      </c>
      <c r="T19" s="393">
        <v>0.8</v>
      </c>
      <c r="U19" s="393">
        <v>0.82</v>
      </c>
      <c r="V19" s="393">
        <v>0.82</v>
      </c>
      <c r="W19" s="393">
        <v>0.82</v>
      </c>
      <c r="X19" s="393">
        <v>0.84</v>
      </c>
      <c r="Y19" s="393">
        <v>0.84</v>
      </c>
      <c r="Z19" s="393">
        <v>0.84</v>
      </c>
      <c r="AA19" s="962">
        <f t="shared" si="0"/>
        <v>0.78</v>
      </c>
      <c r="AB19" s="393">
        <v>0.79870129870129902</v>
      </c>
      <c r="AC19" s="604"/>
      <c r="AD19" s="604"/>
      <c r="AE19" s="604"/>
      <c r="AF19" s="604"/>
      <c r="AG19" s="604"/>
      <c r="AH19" s="604"/>
      <c r="AI19" s="604"/>
      <c r="AJ19" s="604"/>
      <c r="AK19" s="604"/>
      <c r="AL19" s="604"/>
      <c r="AM19" s="604"/>
      <c r="AN19" s="964">
        <f t="shared" si="1"/>
        <v>0.79870129870129902</v>
      </c>
      <c r="AO19" s="965">
        <v>1</v>
      </c>
      <c r="AP19" s="262" t="s">
        <v>2604</v>
      </c>
      <c r="AQ19" s="249" t="s">
        <v>2569</v>
      </c>
      <c r="AR19" s="596" t="s">
        <v>2570</v>
      </c>
      <c r="AS19" s="262" t="s">
        <v>115</v>
      </c>
      <c r="AT19" s="398"/>
      <c r="AU19" s="157"/>
      <c r="AV19" s="157"/>
      <c r="AW19" s="157"/>
      <c r="AX19" s="157"/>
      <c r="AY19" s="157"/>
      <c r="AZ19" s="157"/>
      <c r="BA19" s="157"/>
    </row>
    <row r="20" spans="1:53" ht="81">
      <c r="A20" s="1406" t="s">
        <v>2398</v>
      </c>
      <c r="B20" s="1405"/>
      <c r="C20" s="1282" t="s">
        <v>2605</v>
      </c>
      <c r="D20" s="575" t="s">
        <v>2606</v>
      </c>
      <c r="E20" s="600" t="s">
        <v>2607</v>
      </c>
      <c r="F20" s="1323" t="s">
        <v>2608</v>
      </c>
      <c r="G20" s="423">
        <v>3</v>
      </c>
      <c r="H20" s="750" t="s">
        <v>35</v>
      </c>
      <c r="I20" s="750" t="s">
        <v>2609</v>
      </c>
      <c r="J20" s="423" t="s">
        <v>36</v>
      </c>
      <c r="K20" s="825" t="s">
        <v>29</v>
      </c>
      <c r="L20" s="825" t="s">
        <v>30</v>
      </c>
      <c r="M20" s="423" t="s">
        <v>43</v>
      </c>
      <c r="N20" s="966">
        <f t="shared" ref="N20:N21" si="4">SUM(O20:Z20)</f>
        <v>24</v>
      </c>
      <c r="O20" s="973">
        <v>2</v>
      </c>
      <c r="P20" s="973">
        <v>2</v>
      </c>
      <c r="Q20" s="973">
        <v>2</v>
      </c>
      <c r="R20" s="973">
        <v>2</v>
      </c>
      <c r="S20" s="973">
        <v>2</v>
      </c>
      <c r="T20" s="973">
        <v>2</v>
      </c>
      <c r="U20" s="973">
        <v>2</v>
      </c>
      <c r="V20" s="973">
        <v>2</v>
      </c>
      <c r="W20" s="973">
        <v>2</v>
      </c>
      <c r="X20" s="973">
        <v>2</v>
      </c>
      <c r="Y20" s="973">
        <v>2</v>
      </c>
      <c r="Z20" s="973">
        <v>2</v>
      </c>
      <c r="AA20" s="966">
        <f t="shared" si="0"/>
        <v>2</v>
      </c>
      <c r="AB20" s="973">
        <v>2</v>
      </c>
      <c r="AC20" s="974"/>
      <c r="AD20" s="974"/>
      <c r="AE20" s="974"/>
      <c r="AF20" s="974"/>
      <c r="AG20" s="974"/>
      <c r="AH20" s="974"/>
      <c r="AI20" s="974"/>
      <c r="AJ20" s="974"/>
      <c r="AK20" s="974"/>
      <c r="AL20" s="974"/>
      <c r="AM20" s="974"/>
      <c r="AN20" s="967">
        <f t="shared" si="1"/>
        <v>2</v>
      </c>
      <c r="AO20" s="965">
        <f t="shared" si="3"/>
        <v>1</v>
      </c>
      <c r="AP20" s="249" t="s">
        <v>2610</v>
      </c>
      <c r="AQ20" s="249" t="s">
        <v>2611</v>
      </c>
      <c r="AR20" s="249" t="s">
        <v>2612</v>
      </c>
      <c r="AS20" s="596"/>
      <c r="AT20" s="399"/>
      <c r="AU20" s="157"/>
      <c r="AV20" s="157"/>
      <c r="AW20" s="157"/>
      <c r="AX20" s="157"/>
      <c r="AY20" s="157"/>
      <c r="AZ20" s="157"/>
      <c r="BA20" s="157"/>
    </row>
    <row r="21" spans="1:53" ht="81">
      <c r="A21" s="1406"/>
      <c r="B21" s="1405"/>
      <c r="C21" s="1284"/>
      <c r="D21" s="575" t="s">
        <v>2613</v>
      </c>
      <c r="E21" s="600" t="s">
        <v>2614</v>
      </c>
      <c r="F21" s="1323"/>
      <c r="G21" s="423">
        <v>3</v>
      </c>
      <c r="H21" s="750" t="s">
        <v>35</v>
      </c>
      <c r="I21" s="750" t="s">
        <v>2609</v>
      </c>
      <c r="J21" s="423" t="s">
        <v>36</v>
      </c>
      <c r="K21" s="825" t="s">
        <v>29</v>
      </c>
      <c r="L21" s="825" t="s">
        <v>30</v>
      </c>
      <c r="M21" s="423" t="s">
        <v>43</v>
      </c>
      <c r="N21" s="966">
        <f t="shared" si="4"/>
        <v>12</v>
      </c>
      <c r="O21" s="973">
        <v>1</v>
      </c>
      <c r="P21" s="973">
        <v>1</v>
      </c>
      <c r="Q21" s="973">
        <v>1</v>
      </c>
      <c r="R21" s="973">
        <v>1</v>
      </c>
      <c r="S21" s="973">
        <v>1</v>
      </c>
      <c r="T21" s="973">
        <v>1</v>
      </c>
      <c r="U21" s="973">
        <v>1</v>
      </c>
      <c r="V21" s="973">
        <v>1</v>
      </c>
      <c r="W21" s="973">
        <v>1</v>
      </c>
      <c r="X21" s="973">
        <v>1</v>
      </c>
      <c r="Y21" s="973">
        <v>1</v>
      </c>
      <c r="Z21" s="973">
        <v>1</v>
      </c>
      <c r="AA21" s="966">
        <f t="shared" si="0"/>
        <v>1</v>
      </c>
      <c r="AB21" s="973">
        <v>1</v>
      </c>
      <c r="AC21" s="974"/>
      <c r="AD21" s="974"/>
      <c r="AE21" s="974"/>
      <c r="AF21" s="974"/>
      <c r="AG21" s="974"/>
      <c r="AH21" s="974"/>
      <c r="AI21" s="974"/>
      <c r="AJ21" s="974"/>
      <c r="AK21" s="974"/>
      <c r="AL21" s="974"/>
      <c r="AM21" s="974"/>
      <c r="AN21" s="967">
        <f t="shared" si="1"/>
        <v>1</v>
      </c>
      <c r="AO21" s="965">
        <f t="shared" si="3"/>
        <v>1</v>
      </c>
      <c r="AP21" s="249" t="s">
        <v>2610</v>
      </c>
      <c r="AQ21" s="249" t="s">
        <v>2611</v>
      </c>
      <c r="AR21" s="249" t="s">
        <v>2612</v>
      </c>
      <c r="AS21" s="596"/>
      <c r="AT21" s="399"/>
    </row>
    <row r="22" spans="1:53" ht="81">
      <c r="A22" s="1252" t="s">
        <v>664</v>
      </c>
      <c r="B22" s="1405"/>
      <c r="C22" s="1282" t="s">
        <v>2615</v>
      </c>
      <c r="D22" s="575" t="s">
        <v>2616</v>
      </c>
      <c r="E22" s="600"/>
      <c r="F22" s="750" t="s">
        <v>2617</v>
      </c>
      <c r="G22" s="423">
        <v>3</v>
      </c>
      <c r="H22" s="750" t="s">
        <v>35</v>
      </c>
      <c r="I22" s="750" t="s">
        <v>2618</v>
      </c>
      <c r="J22" s="423" t="s">
        <v>70</v>
      </c>
      <c r="K22" s="825" t="s">
        <v>29</v>
      </c>
      <c r="L22" s="825" t="s">
        <v>30</v>
      </c>
      <c r="M22" s="825" t="s">
        <v>43</v>
      </c>
      <c r="N22" s="975">
        <f>SUM(O22:Z22)</f>
        <v>1</v>
      </c>
      <c r="O22" s="976"/>
      <c r="P22" s="976"/>
      <c r="Q22" s="969">
        <v>0.05</v>
      </c>
      <c r="R22" s="969">
        <v>0.1</v>
      </c>
      <c r="S22" s="969">
        <v>0.15</v>
      </c>
      <c r="T22" s="969">
        <v>0.15</v>
      </c>
      <c r="U22" s="969">
        <v>0.15</v>
      </c>
      <c r="V22" s="969">
        <v>0.2</v>
      </c>
      <c r="W22" s="969">
        <v>0.2</v>
      </c>
      <c r="X22" s="969"/>
      <c r="Y22" s="969"/>
      <c r="Z22" s="969"/>
      <c r="AA22" s="975">
        <f t="shared" si="0"/>
        <v>0</v>
      </c>
      <c r="AB22" s="976"/>
      <c r="AC22" s="970"/>
      <c r="AD22" s="970"/>
      <c r="AE22" s="970"/>
      <c r="AF22" s="970"/>
      <c r="AG22" s="970"/>
      <c r="AH22" s="970"/>
      <c r="AI22" s="970"/>
      <c r="AJ22" s="970"/>
      <c r="AK22" s="970"/>
      <c r="AL22" s="970"/>
      <c r="AM22" s="970"/>
      <c r="AN22" s="977">
        <f t="shared" si="1"/>
        <v>0</v>
      </c>
      <c r="AO22" s="965"/>
      <c r="AP22" s="249" t="s">
        <v>2619</v>
      </c>
      <c r="AQ22" s="249" t="s">
        <v>2611</v>
      </c>
      <c r="AR22" s="249" t="s">
        <v>2612</v>
      </c>
      <c r="AS22" s="596"/>
      <c r="AT22" s="399"/>
    </row>
    <row r="23" spans="1:53" ht="101.25">
      <c r="A23" s="1252"/>
      <c r="B23" s="1405"/>
      <c r="C23" s="1283"/>
      <c r="D23" s="575" t="s">
        <v>2620</v>
      </c>
      <c r="E23" s="600"/>
      <c r="F23" s="750" t="s">
        <v>2621</v>
      </c>
      <c r="G23" s="428">
        <v>3</v>
      </c>
      <c r="H23" s="750" t="s">
        <v>35</v>
      </c>
      <c r="I23" s="750" t="s">
        <v>2622</v>
      </c>
      <c r="J23" s="423" t="s">
        <v>70</v>
      </c>
      <c r="K23" s="423" t="s">
        <v>29</v>
      </c>
      <c r="L23" s="423" t="s">
        <v>30</v>
      </c>
      <c r="M23" s="423" t="s">
        <v>43</v>
      </c>
      <c r="N23" s="975">
        <f t="shared" ref="N23:N24" si="5">SUM(O23:Z23)</f>
        <v>1</v>
      </c>
      <c r="O23" s="245"/>
      <c r="P23" s="244"/>
      <c r="Q23" s="244"/>
      <c r="R23" s="244">
        <v>0.05</v>
      </c>
      <c r="S23" s="244">
        <v>0.1</v>
      </c>
      <c r="T23" s="244">
        <v>0.15</v>
      </c>
      <c r="U23" s="244">
        <v>0.15</v>
      </c>
      <c r="V23" s="244">
        <v>0.15</v>
      </c>
      <c r="W23" s="244">
        <v>0.2</v>
      </c>
      <c r="X23" s="244">
        <v>0.2</v>
      </c>
      <c r="Y23" s="419"/>
      <c r="Z23" s="245"/>
      <c r="AA23" s="975">
        <f t="shared" si="0"/>
        <v>0</v>
      </c>
      <c r="AB23" s="245"/>
      <c r="AC23" s="247"/>
      <c r="AD23" s="247"/>
      <c r="AE23" s="247"/>
      <c r="AF23" s="247"/>
      <c r="AG23" s="247"/>
      <c r="AH23" s="247"/>
      <c r="AI23" s="247"/>
      <c r="AJ23" s="247"/>
      <c r="AK23" s="247"/>
      <c r="AL23" s="247"/>
      <c r="AM23" s="247"/>
      <c r="AN23" s="977">
        <f t="shared" si="1"/>
        <v>0</v>
      </c>
      <c r="AO23" s="965"/>
      <c r="AP23" s="616" t="s">
        <v>2623</v>
      </c>
      <c r="AQ23" s="616" t="s">
        <v>2611</v>
      </c>
      <c r="AR23" s="249" t="s">
        <v>2612</v>
      </c>
      <c r="AS23" s="596"/>
      <c r="AT23" s="399"/>
    </row>
    <row r="24" spans="1:53" ht="81">
      <c r="A24" s="1252"/>
      <c r="B24" s="1405"/>
      <c r="C24" s="1284"/>
      <c r="D24" s="575" t="s">
        <v>2624</v>
      </c>
      <c r="E24" s="600"/>
      <c r="F24" s="750" t="s">
        <v>2625</v>
      </c>
      <c r="G24" s="423">
        <v>2</v>
      </c>
      <c r="H24" s="750" t="s">
        <v>35</v>
      </c>
      <c r="I24" s="600" t="s">
        <v>2626</v>
      </c>
      <c r="J24" s="423" t="s">
        <v>70</v>
      </c>
      <c r="K24" s="825" t="s">
        <v>29</v>
      </c>
      <c r="L24" s="825" t="s">
        <v>30</v>
      </c>
      <c r="M24" s="825" t="s">
        <v>43</v>
      </c>
      <c r="N24" s="975">
        <f t="shared" si="5"/>
        <v>1</v>
      </c>
      <c r="O24" s="976"/>
      <c r="P24" s="976"/>
      <c r="Q24" s="969"/>
      <c r="R24" s="969"/>
      <c r="S24" s="969"/>
      <c r="T24" s="969"/>
      <c r="U24" s="969"/>
      <c r="V24" s="969"/>
      <c r="W24" s="969">
        <v>1</v>
      </c>
      <c r="X24" s="969"/>
      <c r="Y24" s="969"/>
      <c r="Z24" s="969"/>
      <c r="AA24" s="975">
        <f t="shared" si="0"/>
        <v>0</v>
      </c>
      <c r="AB24" s="976"/>
      <c r="AC24" s="970"/>
      <c r="AD24" s="970"/>
      <c r="AE24" s="970"/>
      <c r="AF24" s="970"/>
      <c r="AG24" s="970"/>
      <c r="AH24" s="970"/>
      <c r="AI24" s="970"/>
      <c r="AJ24" s="970"/>
      <c r="AK24" s="970"/>
      <c r="AL24" s="970"/>
      <c r="AM24" s="970"/>
      <c r="AN24" s="977">
        <f t="shared" si="1"/>
        <v>0</v>
      </c>
      <c r="AO24" s="965"/>
      <c r="AP24" s="249" t="s">
        <v>2627</v>
      </c>
      <c r="AQ24" s="249" t="s">
        <v>2611</v>
      </c>
      <c r="AR24" s="249" t="s">
        <v>2612</v>
      </c>
      <c r="AS24" s="596"/>
      <c r="AT24" s="399"/>
      <c r="AU24" s="157"/>
      <c r="AV24" s="157"/>
      <c r="AW24" s="157"/>
      <c r="AX24" s="157"/>
      <c r="AY24" s="157"/>
      <c r="AZ24" s="157"/>
      <c r="BA24" s="157"/>
    </row>
    <row r="25" spans="1:53" ht="81">
      <c r="A25" s="1400" t="s">
        <v>664</v>
      </c>
      <c r="B25" s="1405"/>
      <c r="C25" s="1282" t="s">
        <v>2628</v>
      </c>
      <c r="D25" s="1401" t="s">
        <v>2629</v>
      </c>
      <c r="E25" s="599" t="s">
        <v>2630</v>
      </c>
      <c r="F25" s="1282" t="s">
        <v>2631</v>
      </c>
      <c r="G25" s="793">
        <v>3</v>
      </c>
      <c r="H25" s="599" t="s">
        <v>35</v>
      </c>
      <c r="I25" s="599" t="s">
        <v>2632</v>
      </c>
      <c r="J25" s="793" t="s">
        <v>70</v>
      </c>
      <c r="K25" s="793" t="s">
        <v>29</v>
      </c>
      <c r="L25" s="793" t="s">
        <v>30</v>
      </c>
      <c r="M25" s="793" t="s">
        <v>43</v>
      </c>
      <c r="N25" s="975">
        <f>AVERAGE(O25:Z25)</f>
        <v>1</v>
      </c>
      <c r="O25" s="270">
        <v>1</v>
      </c>
      <c r="P25" s="270">
        <v>1</v>
      </c>
      <c r="Q25" s="270">
        <v>1</v>
      </c>
      <c r="R25" s="270">
        <v>1</v>
      </c>
      <c r="S25" s="270">
        <v>1</v>
      </c>
      <c r="T25" s="270">
        <v>1</v>
      </c>
      <c r="U25" s="270">
        <v>1</v>
      </c>
      <c r="V25" s="270">
        <v>1</v>
      </c>
      <c r="W25" s="270">
        <v>1</v>
      </c>
      <c r="X25" s="270">
        <v>1</v>
      </c>
      <c r="Y25" s="270">
        <v>1</v>
      </c>
      <c r="Z25" s="270">
        <v>1</v>
      </c>
      <c r="AA25" s="975">
        <f t="shared" si="0"/>
        <v>1</v>
      </c>
      <c r="AB25" s="270">
        <v>0.75</v>
      </c>
      <c r="AC25" s="283"/>
      <c r="AD25" s="283"/>
      <c r="AE25" s="283"/>
      <c r="AF25" s="283"/>
      <c r="AG25" s="283"/>
      <c r="AH25" s="283"/>
      <c r="AI25" s="283"/>
      <c r="AJ25" s="283"/>
      <c r="AK25" s="283"/>
      <c r="AL25" s="283"/>
      <c r="AM25" s="283"/>
      <c r="AN25" s="977">
        <f t="shared" si="1"/>
        <v>0.75</v>
      </c>
      <c r="AO25" s="965">
        <f t="shared" si="3"/>
        <v>0.75</v>
      </c>
      <c r="AP25" s="249" t="s">
        <v>2610</v>
      </c>
      <c r="AQ25" s="247" t="s">
        <v>2611</v>
      </c>
      <c r="AR25" s="247" t="s">
        <v>2612</v>
      </c>
      <c r="AS25" s="596"/>
      <c r="AT25" s="399"/>
    </row>
    <row r="26" spans="1:53" ht="81">
      <c r="A26" s="1400"/>
      <c r="B26" s="1405"/>
      <c r="C26" s="1283"/>
      <c r="D26" s="1402"/>
      <c r="E26" s="599" t="s">
        <v>2633</v>
      </c>
      <c r="F26" s="1283"/>
      <c r="G26" s="793">
        <v>3</v>
      </c>
      <c r="H26" s="599" t="s">
        <v>35</v>
      </c>
      <c r="I26" s="599" t="s">
        <v>2634</v>
      </c>
      <c r="J26" s="793" t="s">
        <v>70</v>
      </c>
      <c r="K26" s="793" t="s">
        <v>29</v>
      </c>
      <c r="L26" s="793" t="s">
        <v>30</v>
      </c>
      <c r="M26" s="793" t="s">
        <v>43</v>
      </c>
      <c r="N26" s="975">
        <f>AVERAGE(O26:Z26)</f>
        <v>1</v>
      </c>
      <c r="O26" s="270">
        <v>1</v>
      </c>
      <c r="P26" s="270">
        <v>1</v>
      </c>
      <c r="Q26" s="270">
        <v>1</v>
      </c>
      <c r="R26" s="270">
        <v>1</v>
      </c>
      <c r="S26" s="270">
        <v>1</v>
      </c>
      <c r="T26" s="270">
        <v>1</v>
      </c>
      <c r="U26" s="270">
        <v>1</v>
      </c>
      <c r="V26" s="270">
        <v>1</v>
      </c>
      <c r="W26" s="270">
        <v>1</v>
      </c>
      <c r="X26" s="270">
        <v>1</v>
      </c>
      <c r="Y26" s="270">
        <v>1</v>
      </c>
      <c r="Z26" s="270">
        <v>1</v>
      </c>
      <c r="AA26" s="975">
        <f t="shared" si="0"/>
        <v>1</v>
      </c>
      <c r="AB26" s="270">
        <v>0.75</v>
      </c>
      <c r="AC26" s="283"/>
      <c r="AD26" s="283"/>
      <c r="AE26" s="283"/>
      <c r="AF26" s="283"/>
      <c r="AG26" s="283"/>
      <c r="AH26" s="283"/>
      <c r="AI26" s="283"/>
      <c r="AJ26" s="283"/>
      <c r="AK26" s="283"/>
      <c r="AL26" s="283"/>
      <c r="AM26" s="283"/>
      <c r="AN26" s="977">
        <f t="shared" si="1"/>
        <v>0.75</v>
      </c>
      <c r="AO26" s="965">
        <f t="shared" si="3"/>
        <v>0.75</v>
      </c>
      <c r="AP26" s="249" t="s">
        <v>2610</v>
      </c>
      <c r="AQ26" s="247" t="s">
        <v>2611</v>
      </c>
      <c r="AR26" s="247" t="s">
        <v>2612</v>
      </c>
      <c r="AS26" s="596"/>
      <c r="AT26" s="399"/>
    </row>
    <row r="27" spans="1:53" ht="81">
      <c r="A27" s="1400"/>
      <c r="B27" s="1405"/>
      <c r="C27" s="1284"/>
      <c r="D27" s="1403"/>
      <c r="E27" s="961" t="s">
        <v>2635</v>
      </c>
      <c r="F27" s="1284"/>
      <c r="G27" s="793">
        <v>3</v>
      </c>
      <c r="H27" s="599" t="s">
        <v>35</v>
      </c>
      <c r="I27" s="599" t="s">
        <v>2636</v>
      </c>
      <c r="J27" s="793" t="s">
        <v>70</v>
      </c>
      <c r="K27" s="793" t="s">
        <v>29</v>
      </c>
      <c r="L27" s="793" t="s">
        <v>30</v>
      </c>
      <c r="M27" s="793" t="s">
        <v>43</v>
      </c>
      <c r="N27" s="975">
        <f>AVERAGE(O27:Z27)</f>
        <v>1</v>
      </c>
      <c r="O27" s="270">
        <v>1</v>
      </c>
      <c r="P27" s="270">
        <v>1</v>
      </c>
      <c r="Q27" s="270">
        <v>1</v>
      </c>
      <c r="R27" s="270">
        <v>1</v>
      </c>
      <c r="S27" s="270">
        <v>1</v>
      </c>
      <c r="T27" s="270">
        <v>1</v>
      </c>
      <c r="U27" s="270">
        <v>1</v>
      </c>
      <c r="V27" s="270">
        <v>1</v>
      </c>
      <c r="W27" s="270">
        <v>1</v>
      </c>
      <c r="X27" s="270">
        <v>1</v>
      </c>
      <c r="Y27" s="270">
        <v>1</v>
      </c>
      <c r="Z27" s="270">
        <v>1</v>
      </c>
      <c r="AA27" s="975">
        <f t="shared" si="0"/>
        <v>1</v>
      </c>
      <c r="AB27" s="270">
        <v>0.75</v>
      </c>
      <c r="AC27" s="283"/>
      <c r="AD27" s="283"/>
      <c r="AE27" s="283"/>
      <c r="AF27" s="283"/>
      <c r="AG27" s="283"/>
      <c r="AH27" s="283"/>
      <c r="AI27" s="283"/>
      <c r="AJ27" s="283"/>
      <c r="AK27" s="283"/>
      <c r="AL27" s="283"/>
      <c r="AM27" s="283"/>
      <c r="AN27" s="977">
        <f t="shared" si="1"/>
        <v>0.75</v>
      </c>
      <c r="AO27" s="965">
        <f t="shared" si="3"/>
        <v>0.75</v>
      </c>
      <c r="AP27" s="249" t="s">
        <v>2610</v>
      </c>
      <c r="AQ27" s="247" t="s">
        <v>2611</v>
      </c>
      <c r="AR27" s="247" t="s">
        <v>2612</v>
      </c>
      <c r="AS27" s="596"/>
      <c r="AT27" s="399"/>
    </row>
    <row r="28" spans="1:53" ht="162">
      <c r="A28" s="1252" t="s">
        <v>507</v>
      </c>
      <c r="B28" s="1405"/>
      <c r="C28" s="600" t="s">
        <v>2637</v>
      </c>
      <c r="D28" s="600" t="s">
        <v>2638</v>
      </c>
      <c r="E28" s="600"/>
      <c r="F28" s="750" t="s">
        <v>2639</v>
      </c>
      <c r="G28" s="793">
        <v>3</v>
      </c>
      <c r="H28" s="742" t="s">
        <v>35</v>
      </c>
      <c r="I28" s="600" t="s">
        <v>2640</v>
      </c>
      <c r="J28" s="793" t="s">
        <v>70</v>
      </c>
      <c r="K28" s="821" t="s">
        <v>29</v>
      </c>
      <c r="L28" s="821" t="s">
        <v>42</v>
      </c>
      <c r="M28" s="793" t="s">
        <v>43</v>
      </c>
      <c r="N28" s="962">
        <f t="shared" ref="N28" si="6">+AVERAGE(O28:Z28)</f>
        <v>1</v>
      </c>
      <c r="O28" s="963">
        <v>1</v>
      </c>
      <c r="P28" s="963">
        <v>1</v>
      </c>
      <c r="Q28" s="963">
        <v>1</v>
      </c>
      <c r="R28" s="963">
        <v>1</v>
      </c>
      <c r="S28" s="963">
        <v>1</v>
      </c>
      <c r="T28" s="963">
        <v>1</v>
      </c>
      <c r="U28" s="963">
        <v>1</v>
      </c>
      <c r="V28" s="963">
        <v>1</v>
      </c>
      <c r="W28" s="963">
        <v>1</v>
      </c>
      <c r="X28" s="963">
        <v>1</v>
      </c>
      <c r="Y28" s="963">
        <v>1</v>
      </c>
      <c r="Z28" s="963">
        <v>1</v>
      </c>
      <c r="AA28" s="962">
        <f t="shared" si="0"/>
        <v>1</v>
      </c>
      <c r="AB28" s="963">
        <v>1</v>
      </c>
      <c r="AC28" s="794"/>
      <c r="AD28" s="794"/>
      <c r="AE28" s="794"/>
      <c r="AF28" s="794"/>
      <c r="AG28" s="794"/>
      <c r="AH28" s="794"/>
      <c r="AI28" s="794"/>
      <c r="AJ28" s="794"/>
      <c r="AK28" s="794"/>
      <c r="AL28" s="794"/>
      <c r="AM28" s="794"/>
      <c r="AN28" s="964">
        <f t="shared" si="1"/>
        <v>1</v>
      </c>
      <c r="AO28" s="965">
        <f t="shared" si="3"/>
        <v>1</v>
      </c>
      <c r="AP28" s="249" t="s">
        <v>2641</v>
      </c>
      <c r="AQ28" s="249" t="s">
        <v>2642</v>
      </c>
      <c r="AR28" s="413" t="s">
        <v>2643</v>
      </c>
      <c r="AS28" s="596"/>
      <c r="AT28" s="741"/>
    </row>
    <row r="29" spans="1:53" ht="81">
      <c r="A29" s="1252"/>
      <c r="B29" s="1405"/>
      <c r="C29" s="600" t="s">
        <v>2637</v>
      </c>
      <c r="D29" s="600" t="s">
        <v>2644</v>
      </c>
      <c r="E29" s="600"/>
      <c r="F29" s="750" t="s">
        <v>2645</v>
      </c>
      <c r="G29" s="793">
        <v>2</v>
      </c>
      <c r="H29" s="742" t="s">
        <v>35</v>
      </c>
      <c r="I29" s="600" t="s">
        <v>2646</v>
      </c>
      <c r="J29" s="793" t="s">
        <v>36</v>
      </c>
      <c r="K29" s="821" t="s">
        <v>29</v>
      </c>
      <c r="L29" s="821" t="s">
        <v>30</v>
      </c>
      <c r="M29" s="793" t="s">
        <v>43</v>
      </c>
      <c r="N29" s="966">
        <f t="shared" ref="N29" si="7">SUM(O29:Z29)</f>
        <v>1</v>
      </c>
      <c r="O29" s="978"/>
      <c r="P29" s="978"/>
      <c r="Q29" s="978"/>
      <c r="R29" s="978"/>
      <c r="S29" s="978"/>
      <c r="T29" s="978"/>
      <c r="U29" s="978"/>
      <c r="V29" s="979">
        <v>1</v>
      </c>
      <c r="W29" s="592"/>
      <c r="X29" s="592"/>
      <c r="Y29" s="592"/>
      <c r="Z29" s="592"/>
      <c r="AA29" s="966">
        <f t="shared" si="0"/>
        <v>0</v>
      </c>
      <c r="AB29" s="978"/>
      <c r="AC29" s="795"/>
      <c r="AD29" s="795"/>
      <c r="AE29" s="795"/>
      <c r="AF29" s="795"/>
      <c r="AG29" s="795"/>
      <c r="AH29" s="795"/>
      <c r="AI29" s="795"/>
      <c r="AJ29" s="795"/>
      <c r="AK29" s="795"/>
      <c r="AL29" s="795"/>
      <c r="AM29" s="795"/>
      <c r="AN29" s="967">
        <f t="shared" si="1"/>
        <v>0</v>
      </c>
      <c r="AO29" s="965"/>
      <c r="AP29" s="262" t="s">
        <v>2647</v>
      </c>
      <c r="AQ29" s="249" t="s">
        <v>2642</v>
      </c>
      <c r="AR29" s="413" t="s">
        <v>2643</v>
      </c>
      <c r="AS29" s="596"/>
      <c r="AT29" s="399"/>
    </row>
    <row r="30" spans="1:53" ht="81">
      <c r="A30" s="1252"/>
      <c r="B30" s="1405"/>
      <c r="C30" s="600" t="s">
        <v>2637</v>
      </c>
      <c r="D30" s="575" t="s">
        <v>2648</v>
      </c>
      <c r="E30" s="575"/>
      <c r="F30" s="750" t="s">
        <v>2649</v>
      </c>
      <c r="G30" s="793">
        <v>3</v>
      </c>
      <c r="H30" s="742" t="s">
        <v>35</v>
      </c>
      <c r="I30" s="750" t="s">
        <v>2650</v>
      </c>
      <c r="J30" s="793" t="s">
        <v>70</v>
      </c>
      <c r="K30" s="821" t="s">
        <v>29</v>
      </c>
      <c r="L30" s="821" t="s">
        <v>30</v>
      </c>
      <c r="M30" s="793" t="s">
        <v>43</v>
      </c>
      <c r="N30" s="975">
        <f t="shared" ref="N30" si="8">SUM(O30:Z30)</f>
        <v>1</v>
      </c>
      <c r="O30" s="963">
        <v>0.5</v>
      </c>
      <c r="P30" s="963">
        <v>0.5</v>
      </c>
      <c r="Q30" s="592"/>
      <c r="R30" s="592"/>
      <c r="S30" s="592"/>
      <c r="T30" s="592"/>
      <c r="U30" s="592"/>
      <c r="V30" s="592"/>
      <c r="W30" s="592"/>
      <c r="X30" s="592"/>
      <c r="Y30" s="592"/>
      <c r="Z30" s="592"/>
      <c r="AA30" s="975">
        <f t="shared" si="0"/>
        <v>0.5</v>
      </c>
      <c r="AB30" s="963">
        <v>0.5</v>
      </c>
      <c r="AC30" s="795"/>
      <c r="AD30" s="795"/>
      <c r="AE30" s="795"/>
      <c r="AF30" s="795"/>
      <c r="AG30" s="795"/>
      <c r="AH30" s="795"/>
      <c r="AI30" s="795"/>
      <c r="AJ30" s="795"/>
      <c r="AK30" s="795"/>
      <c r="AL30" s="795"/>
      <c r="AM30" s="795"/>
      <c r="AN30" s="977">
        <f t="shared" si="1"/>
        <v>0.5</v>
      </c>
      <c r="AO30" s="965">
        <f t="shared" si="3"/>
        <v>1</v>
      </c>
      <c r="AP30" s="262" t="s">
        <v>2651</v>
      </c>
      <c r="AQ30" s="249" t="s">
        <v>2642</v>
      </c>
      <c r="AR30" s="413" t="s">
        <v>2643</v>
      </c>
      <c r="AS30" s="596"/>
      <c r="AT30" s="399"/>
    </row>
    <row r="31" spans="1:53" ht="121.5">
      <c r="A31" s="1252" t="s">
        <v>2398</v>
      </c>
      <c r="B31" s="1405"/>
      <c r="C31" s="600" t="s">
        <v>2652</v>
      </c>
      <c r="D31" s="575" t="s">
        <v>2653</v>
      </c>
      <c r="E31" s="575"/>
      <c r="F31" s="750" t="s">
        <v>2654</v>
      </c>
      <c r="G31" s="793">
        <v>3</v>
      </c>
      <c r="H31" s="742" t="s">
        <v>35</v>
      </c>
      <c r="I31" s="600" t="s">
        <v>2655</v>
      </c>
      <c r="J31" s="821" t="s">
        <v>70</v>
      </c>
      <c r="K31" s="821" t="s">
        <v>29</v>
      </c>
      <c r="L31" s="821" t="s">
        <v>42</v>
      </c>
      <c r="M31" s="793" t="s">
        <v>43</v>
      </c>
      <c r="N31" s="980">
        <f t="shared" ref="N31:N32" si="9">+AVERAGE(O31:Z31)</f>
        <v>2.0149875000000001E-2</v>
      </c>
      <c r="O31" s="981">
        <v>3.3333E-3</v>
      </c>
      <c r="P31" s="968">
        <v>6.6666E-3</v>
      </c>
      <c r="Q31" s="968">
        <v>9.9998999999999991E-3</v>
      </c>
      <c r="R31" s="968">
        <v>1.33332E-2</v>
      </c>
      <c r="S31" s="968">
        <v>1.6666500000000001E-2</v>
      </c>
      <c r="T31" s="968">
        <v>1.9999800000000002E-2</v>
      </c>
      <c r="U31" s="968">
        <v>2.3333100000000002E-2</v>
      </c>
      <c r="V31" s="968">
        <v>2.6666400000000003E-2</v>
      </c>
      <c r="W31" s="968">
        <v>2.9999700000000004E-2</v>
      </c>
      <c r="X31" s="982">
        <v>3.0300000000000001E-2</v>
      </c>
      <c r="Y31" s="982">
        <v>3.0599999999999999E-2</v>
      </c>
      <c r="Z31" s="982">
        <v>3.09E-2</v>
      </c>
      <c r="AA31" s="980">
        <f t="shared" si="0"/>
        <v>3.3333E-3</v>
      </c>
      <c r="AB31" s="981">
        <v>0.12680000000000002</v>
      </c>
      <c r="AC31" s="983"/>
      <c r="AD31" s="983"/>
      <c r="AE31" s="983"/>
      <c r="AF31" s="983"/>
      <c r="AG31" s="983"/>
      <c r="AH31" s="983"/>
      <c r="AI31" s="983"/>
      <c r="AJ31" s="983"/>
      <c r="AK31" s="983"/>
      <c r="AL31" s="983"/>
      <c r="AM31" s="983"/>
      <c r="AN31" s="984">
        <f t="shared" si="1"/>
        <v>0.12680000000000002</v>
      </c>
      <c r="AO31" s="965">
        <v>1</v>
      </c>
      <c r="AP31" s="413" t="s">
        <v>2656</v>
      </c>
      <c r="AQ31" s="249" t="s">
        <v>2642</v>
      </c>
      <c r="AR31" s="413" t="s">
        <v>2643</v>
      </c>
      <c r="AS31" s="596"/>
      <c r="AT31" s="399"/>
    </row>
    <row r="32" spans="1:53" ht="121.5">
      <c r="A32" s="1252"/>
      <c r="B32" s="1405"/>
      <c r="C32" s="600" t="s">
        <v>2652</v>
      </c>
      <c r="D32" s="575" t="s">
        <v>2657</v>
      </c>
      <c r="E32" s="575"/>
      <c r="F32" s="985" t="s">
        <v>2658</v>
      </c>
      <c r="G32" s="793">
        <v>3</v>
      </c>
      <c r="H32" s="742" t="s">
        <v>35</v>
      </c>
      <c r="I32" s="600" t="s">
        <v>2659</v>
      </c>
      <c r="J32" s="821" t="s">
        <v>70</v>
      </c>
      <c r="K32" s="821" t="s">
        <v>29</v>
      </c>
      <c r="L32" s="821" t="s">
        <v>42</v>
      </c>
      <c r="M32" s="793" t="s">
        <v>43</v>
      </c>
      <c r="N32" s="962">
        <f t="shared" si="9"/>
        <v>0.8849999999999999</v>
      </c>
      <c r="O32" s="986">
        <v>0.87</v>
      </c>
      <c r="P32" s="986">
        <v>0.87</v>
      </c>
      <c r="Q32" s="986">
        <v>0.87</v>
      </c>
      <c r="R32" s="986">
        <v>0.88</v>
      </c>
      <c r="S32" s="969">
        <v>0.88</v>
      </c>
      <c r="T32" s="969">
        <v>0.88</v>
      </c>
      <c r="U32" s="969">
        <v>0.89</v>
      </c>
      <c r="V32" s="969">
        <v>0.89</v>
      </c>
      <c r="W32" s="969">
        <v>0.89</v>
      </c>
      <c r="X32" s="969">
        <v>0.9</v>
      </c>
      <c r="Y32" s="969">
        <v>0.9</v>
      </c>
      <c r="Z32" s="969">
        <v>0.9</v>
      </c>
      <c r="AA32" s="962">
        <f t="shared" si="0"/>
        <v>0.87</v>
      </c>
      <c r="AB32" s="986">
        <v>0.88</v>
      </c>
      <c r="AC32" s="970"/>
      <c r="AD32" s="970"/>
      <c r="AE32" s="970"/>
      <c r="AF32" s="970"/>
      <c r="AG32" s="970"/>
      <c r="AH32" s="970"/>
      <c r="AI32" s="970"/>
      <c r="AJ32" s="970"/>
      <c r="AK32" s="970"/>
      <c r="AL32" s="970"/>
      <c r="AM32" s="970"/>
      <c r="AN32" s="964">
        <f t="shared" si="1"/>
        <v>0.88</v>
      </c>
      <c r="AO32" s="965">
        <v>1</v>
      </c>
      <c r="AP32" s="413" t="s">
        <v>2660</v>
      </c>
      <c r="AQ32" s="249" t="s">
        <v>2642</v>
      </c>
      <c r="AR32" s="413" t="s">
        <v>2643</v>
      </c>
      <c r="AS32" s="596"/>
      <c r="AT32" s="398"/>
    </row>
    <row r="33" spans="1:46" ht="121.5">
      <c r="A33" s="1400" t="s">
        <v>507</v>
      </c>
      <c r="B33" s="1405"/>
      <c r="C33" s="600" t="s">
        <v>2661</v>
      </c>
      <c r="D33" s="575" t="s">
        <v>2662</v>
      </c>
      <c r="E33" s="600"/>
      <c r="F33" s="985" t="s">
        <v>2663</v>
      </c>
      <c r="G33" s="793">
        <v>3</v>
      </c>
      <c r="H33" s="742" t="s">
        <v>35</v>
      </c>
      <c r="I33" s="600" t="s">
        <v>2664</v>
      </c>
      <c r="J33" s="821" t="s">
        <v>70</v>
      </c>
      <c r="K33" s="821" t="s">
        <v>29</v>
      </c>
      <c r="L33" s="821" t="s">
        <v>30</v>
      </c>
      <c r="M33" s="793" t="s">
        <v>43</v>
      </c>
      <c r="N33" s="975">
        <f t="shared" ref="N33:N37" si="10">SUM(O33:Z33)</f>
        <v>1</v>
      </c>
      <c r="O33" s="419"/>
      <c r="P33" s="419"/>
      <c r="Q33" s="419"/>
      <c r="R33" s="419"/>
      <c r="S33" s="963"/>
      <c r="T33" s="963"/>
      <c r="U33" s="963">
        <v>0.5</v>
      </c>
      <c r="V33" s="963">
        <v>0.5</v>
      </c>
      <c r="W33" s="419"/>
      <c r="X33" s="419"/>
      <c r="Y33" s="419"/>
      <c r="Z33" s="419"/>
      <c r="AA33" s="975">
        <f t="shared" si="0"/>
        <v>0</v>
      </c>
      <c r="AB33" s="419"/>
      <c r="AC33" s="422"/>
      <c r="AD33" s="422"/>
      <c r="AE33" s="422"/>
      <c r="AF33" s="422"/>
      <c r="AG33" s="422"/>
      <c r="AH33" s="422"/>
      <c r="AI33" s="422"/>
      <c r="AJ33" s="422"/>
      <c r="AK33" s="422"/>
      <c r="AL33" s="422"/>
      <c r="AM33" s="422"/>
      <c r="AN33" s="977">
        <f t="shared" si="1"/>
        <v>0</v>
      </c>
      <c r="AO33" s="965"/>
      <c r="AP33" s="413" t="s">
        <v>2660</v>
      </c>
      <c r="AQ33" s="249" t="s">
        <v>2642</v>
      </c>
      <c r="AR33" s="413" t="s">
        <v>2643</v>
      </c>
      <c r="AS33" s="596"/>
      <c r="AT33" s="398"/>
    </row>
    <row r="34" spans="1:46" ht="81">
      <c r="A34" s="1400"/>
      <c r="B34" s="1405"/>
      <c r="C34" s="600" t="s">
        <v>2661</v>
      </c>
      <c r="D34" s="749" t="s">
        <v>2665</v>
      </c>
      <c r="E34" s="272"/>
      <c r="F34" s="985" t="s">
        <v>2666</v>
      </c>
      <c r="G34" s="793">
        <v>3</v>
      </c>
      <c r="H34" s="742" t="s">
        <v>35</v>
      </c>
      <c r="I34" s="600" t="s">
        <v>2664</v>
      </c>
      <c r="J34" s="821" t="s">
        <v>70</v>
      </c>
      <c r="K34" s="821" t="s">
        <v>29</v>
      </c>
      <c r="L34" s="821" t="s">
        <v>30</v>
      </c>
      <c r="M34" s="793" t="s">
        <v>43</v>
      </c>
      <c r="N34" s="975">
        <f t="shared" si="10"/>
        <v>1</v>
      </c>
      <c r="O34" s="419"/>
      <c r="P34" s="419"/>
      <c r="Q34" s="963"/>
      <c r="R34" s="963">
        <v>0.5</v>
      </c>
      <c r="S34" s="963">
        <v>0.5</v>
      </c>
      <c r="T34" s="963"/>
      <c r="U34" s="419"/>
      <c r="V34" s="419"/>
      <c r="W34" s="419"/>
      <c r="X34" s="419"/>
      <c r="Y34" s="419"/>
      <c r="Z34" s="419"/>
      <c r="AA34" s="975">
        <f t="shared" si="0"/>
        <v>0</v>
      </c>
      <c r="AB34" s="419"/>
      <c r="AC34" s="422"/>
      <c r="AD34" s="422"/>
      <c r="AE34" s="422"/>
      <c r="AF34" s="422"/>
      <c r="AG34" s="422"/>
      <c r="AH34" s="422"/>
      <c r="AI34" s="422"/>
      <c r="AJ34" s="422"/>
      <c r="AK34" s="422"/>
      <c r="AL34" s="422"/>
      <c r="AM34" s="422"/>
      <c r="AN34" s="977">
        <f t="shared" si="1"/>
        <v>0</v>
      </c>
      <c r="AO34" s="965"/>
      <c r="AP34" s="413" t="s">
        <v>2660</v>
      </c>
      <c r="AQ34" s="249" t="s">
        <v>2642</v>
      </c>
      <c r="AR34" s="413" t="s">
        <v>2643</v>
      </c>
      <c r="AS34" s="596"/>
      <c r="AT34" s="398"/>
    </row>
    <row r="35" spans="1:46" ht="60.75">
      <c r="A35" s="1400"/>
      <c r="B35" s="1405"/>
      <c r="C35" s="600" t="s">
        <v>2661</v>
      </c>
      <c r="D35" s="1340" t="s">
        <v>2667</v>
      </c>
      <c r="E35" s="987" t="s">
        <v>2668</v>
      </c>
      <c r="F35" s="985" t="s">
        <v>2669</v>
      </c>
      <c r="G35" s="825">
        <v>1</v>
      </c>
      <c r="H35" s="742" t="s">
        <v>35</v>
      </c>
      <c r="I35" s="600" t="s">
        <v>2664</v>
      </c>
      <c r="J35" s="821" t="s">
        <v>70</v>
      </c>
      <c r="K35" s="821" t="s">
        <v>29</v>
      </c>
      <c r="L35" s="821" t="s">
        <v>30</v>
      </c>
      <c r="M35" s="793" t="s">
        <v>43</v>
      </c>
      <c r="N35" s="975">
        <f t="shared" si="10"/>
        <v>1</v>
      </c>
      <c r="O35" s="419"/>
      <c r="P35" s="419"/>
      <c r="Q35" s="963">
        <v>1</v>
      </c>
      <c r="R35" s="963"/>
      <c r="S35" s="419"/>
      <c r="T35" s="419"/>
      <c r="U35" s="419"/>
      <c r="V35" s="419"/>
      <c r="W35" s="419"/>
      <c r="X35" s="419"/>
      <c r="Y35" s="419"/>
      <c r="Z35" s="419"/>
      <c r="AA35" s="975">
        <f t="shared" si="0"/>
        <v>0</v>
      </c>
      <c r="AB35" s="419"/>
      <c r="AC35" s="422"/>
      <c r="AD35" s="422"/>
      <c r="AE35" s="422"/>
      <c r="AF35" s="422"/>
      <c r="AG35" s="422"/>
      <c r="AH35" s="422"/>
      <c r="AI35" s="422"/>
      <c r="AJ35" s="422"/>
      <c r="AK35" s="422"/>
      <c r="AL35" s="422"/>
      <c r="AM35" s="422"/>
      <c r="AN35" s="977">
        <f t="shared" si="1"/>
        <v>0</v>
      </c>
      <c r="AO35" s="965"/>
      <c r="AP35" s="413" t="s">
        <v>2660</v>
      </c>
      <c r="AQ35" s="249" t="s">
        <v>2642</v>
      </c>
      <c r="AR35" s="413" t="s">
        <v>2643</v>
      </c>
      <c r="AS35" s="596"/>
      <c r="AT35" s="398"/>
    </row>
    <row r="36" spans="1:46" ht="60.75">
      <c r="A36" s="1400"/>
      <c r="B36" s="1405"/>
      <c r="C36" s="600" t="s">
        <v>2661</v>
      </c>
      <c r="D36" s="1341"/>
      <c r="E36" s="575" t="s">
        <v>2670</v>
      </c>
      <c r="F36" s="985" t="s">
        <v>2669</v>
      </c>
      <c r="G36" s="423">
        <v>3</v>
      </c>
      <c r="H36" s="742" t="s">
        <v>35</v>
      </c>
      <c r="I36" s="750" t="s">
        <v>2671</v>
      </c>
      <c r="J36" s="821" t="s">
        <v>70</v>
      </c>
      <c r="K36" s="821" t="s">
        <v>29</v>
      </c>
      <c r="L36" s="821" t="s">
        <v>30</v>
      </c>
      <c r="M36" s="793" t="s">
        <v>43</v>
      </c>
      <c r="N36" s="975">
        <f t="shared" si="10"/>
        <v>0.99999999999999989</v>
      </c>
      <c r="O36" s="419"/>
      <c r="P36" s="963"/>
      <c r="Q36" s="963"/>
      <c r="R36" s="393">
        <v>0.3</v>
      </c>
      <c r="S36" s="393">
        <v>0.35</v>
      </c>
      <c r="T36" s="393">
        <v>0.35</v>
      </c>
      <c r="U36" s="419"/>
      <c r="V36" s="419"/>
      <c r="W36" s="419"/>
      <c r="X36" s="419"/>
      <c r="Y36" s="419"/>
      <c r="Z36" s="419"/>
      <c r="AA36" s="975">
        <f t="shared" si="0"/>
        <v>0</v>
      </c>
      <c r="AB36" s="419"/>
      <c r="AC36" s="422"/>
      <c r="AD36" s="422"/>
      <c r="AE36" s="422"/>
      <c r="AF36" s="422"/>
      <c r="AG36" s="422"/>
      <c r="AH36" s="422"/>
      <c r="AI36" s="422"/>
      <c r="AJ36" s="422"/>
      <c r="AK36" s="422"/>
      <c r="AL36" s="422"/>
      <c r="AM36" s="422"/>
      <c r="AN36" s="977">
        <f t="shared" si="1"/>
        <v>0</v>
      </c>
      <c r="AO36" s="965"/>
      <c r="AP36" s="413" t="s">
        <v>2660</v>
      </c>
      <c r="AQ36" s="249" t="s">
        <v>2642</v>
      </c>
      <c r="AR36" s="413" t="s">
        <v>2643</v>
      </c>
      <c r="AS36" s="596"/>
      <c r="AT36" s="398"/>
    </row>
    <row r="37" spans="1:46" ht="60.75">
      <c r="A37" s="1400"/>
      <c r="B37" s="1405"/>
      <c r="C37" s="600" t="s">
        <v>2661</v>
      </c>
      <c r="D37" s="1342"/>
      <c r="E37" s="575" t="s">
        <v>2672</v>
      </c>
      <c r="F37" s="985" t="s">
        <v>2673</v>
      </c>
      <c r="G37" s="793">
        <v>2</v>
      </c>
      <c r="H37" s="742" t="s">
        <v>35</v>
      </c>
      <c r="I37" s="750" t="s">
        <v>2626</v>
      </c>
      <c r="J37" s="821" t="s">
        <v>70</v>
      </c>
      <c r="K37" s="821" t="s">
        <v>29</v>
      </c>
      <c r="L37" s="821" t="s">
        <v>30</v>
      </c>
      <c r="M37" s="793" t="s">
        <v>43</v>
      </c>
      <c r="N37" s="975">
        <f t="shared" si="10"/>
        <v>1</v>
      </c>
      <c r="O37" s="419"/>
      <c r="P37" s="963"/>
      <c r="Q37" s="963"/>
      <c r="R37" s="393"/>
      <c r="S37" s="393"/>
      <c r="T37" s="393"/>
      <c r="U37" s="393">
        <v>1</v>
      </c>
      <c r="V37" s="419"/>
      <c r="W37" s="419"/>
      <c r="X37" s="419"/>
      <c r="Y37" s="419"/>
      <c r="Z37" s="419"/>
      <c r="AA37" s="975">
        <f t="shared" si="0"/>
        <v>0</v>
      </c>
      <c r="AB37" s="419"/>
      <c r="AC37" s="422"/>
      <c r="AD37" s="422"/>
      <c r="AE37" s="422"/>
      <c r="AF37" s="422"/>
      <c r="AG37" s="422"/>
      <c r="AH37" s="422"/>
      <c r="AI37" s="422"/>
      <c r="AJ37" s="422"/>
      <c r="AK37" s="422"/>
      <c r="AL37" s="422"/>
      <c r="AM37" s="422"/>
      <c r="AN37" s="977">
        <f t="shared" si="1"/>
        <v>0</v>
      </c>
      <c r="AO37" s="965"/>
      <c r="AP37" s="413" t="s">
        <v>2660</v>
      </c>
      <c r="AQ37" s="249" t="s">
        <v>2642</v>
      </c>
      <c r="AR37" s="413" t="s">
        <v>2643</v>
      </c>
      <c r="AS37" s="596"/>
      <c r="AT37" s="398"/>
    </row>
    <row r="38" spans="1:46" ht="81">
      <c r="A38" s="1252" t="s">
        <v>2398</v>
      </c>
      <c r="B38" s="1325"/>
      <c r="C38" s="600" t="s">
        <v>2674</v>
      </c>
      <c r="D38" s="600" t="s">
        <v>2675</v>
      </c>
      <c r="E38" s="750"/>
      <c r="F38" s="750" t="s">
        <v>2676</v>
      </c>
      <c r="G38" s="793">
        <v>3</v>
      </c>
      <c r="H38" s="750" t="s">
        <v>35</v>
      </c>
      <c r="I38" s="750" t="s">
        <v>2677</v>
      </c>
      <c r="J38" s="423" t="s">
        <v>36</v>
      </c>
      <c r="K38" s="423" t="s">
        <v>29</v>
      </c>
      <c r="L38" s="423" t="s">
        <v>30</v>
      </c>
      <c r="M38" s="825" t="s">
        <v>37</v>
      </c>
      <c r="N38" s="988">
        <f>SUM(O38:Z38)</f>
        <v>8</v>
      </c>
      <c r="O38" s="989"/>
      <c r="P38" s="989"/>
      <c r="Q38" s="989"/>
      <c r="R38" s="989"/>
      <c r="S38" s="989"/>
      <c r="T38" s="989"/>
      <c r="U38" s="989"/>
      <c r="V38" s="989"/>
      <c r="W38" s="989"/>
      <c r="X38" s="989">
        <v>2</v>
      </c>
      <c r="Y38" s="989">
        <v>3</v>
      </c>
      <c r="Z38" s="989">
        <v>3</v>
      </c>
      <c r="AA38" s="988">
        <f t="shared" si="0"/>
        <v>0</v>
      </c>
      <c r="AB38" s="989"/>
      <c r="AC38" s="574"/>
      <c r="AD38" s="574"/>
      <c r="AE38" s="574"/>
      <c r="AF38" s="574"/>
      <c r="AG38" s="574"/>
      <c r="AH38" s="574"/>
      <c r="AI38" s="574"/>
      <c r="AJ38" s="574"/>
      <c r="AK38" s="574"/>
      <c r="AL38" s="574"/>
      <c r="AM38" s="574"/>
      <c r="AN38" s="990">
        <f t="shared" si="1"/>
        <v>0</v>
      </c>
      <c r="AO38" s="965"/>
      <c r="AP38" s="616" t="s">
        <v>222</v>
      </c>
      <c r="AQ38" s="616" t="s">
        <v>2678</v>
      </c>
      <c r="AR38" s="249" t="s">
        <v>2679</v>
      </c>
      <c r="AS38" s="249" t="s">
        <v>2680</v>
      </c>
      <c r="AT38" s="991">
        <v>17824115.655699998</v>
      </c>
    </row>
    <row r="39" spans="1:46" ht="51" customHeight="1">
      <c r="A39" s="1252"/>
      <c r="B39" s="1325"/>
      <c r="C39" s="599" t="s">
        <v>2674</v>
      </c>
      <c r="D39" s="599" t="s">
        <v>2681</v>
      </c>
      <c r="E39" s="265"/>
      <c r="F39" s="1323" t="s">
        <v>2682</v>
      </c>
      <c r="G39" s="793">
        <v>3</v>
      </c>
      <c r="H39" s="265" t="s">
        <v>35</v>
      </c>
      <c r="I39" s="792" t="s">
        <v>2683</v>
      </c>
      <c r="J39" s="793" t="s">
        <v>70</v>
      </c>
      <c r="K39" s="793" t="s">
        <v>29</v>
      </c>
      <c r="L39" s="821" t="s">
        <v>42</v>
      </c>
      <c r="M39" s="821" t="s">
        <v>43</v>
      </c>
      <c r="N39" s="975">
        <f>Z39</f>
        <v>0.8</v>
      </c>
      <c r="O39" s="963">
        <v>0.7</v>
      </c>
      <c r="P39" s="963">
        <v>0.7</v>
      </c>
      <c r="Q39" s="963">
        <v>0.73</v>
      </c>
      <c r="R39" s="963">
        <v>0.73</v>
      </c>
      <c r="S39" s="963">
        <v>0.74</v>
      </c>
      <c r="T39" s="963">
        <v>0.74</v>
      </c>
      <c r="U39" s="963">
        <v>0.75</v>
      </c>
      <c r="V39" s="963">
        <v>0.76</v>
      </c>
      <c r="W39" s="963">
        <v>0.77</v>
      </c>
      <c r="X39" s="963">
        <v>0.78</v>
      </c>
      <c r="Y39" s="963">
        <v>0.79</v>
      </c>
      <c r="Z39" s="963">
        <v>0.8</v>
      </c>
      <c r="AA39" s="975">
        <f t="shared" si="0"/>
        <v>0.7</v>
      </c>
      <c r="AB39" s="963">
        <v>0.75930521091811398</v>
      </c>
      <c r="AC39" s="794"/>
      <c r="AD39" s="794"/>
      <c r="AE39" s="794"/>
      <c r="AF39" s="794"/>
      <c r="AG39" s="794"/>
      <c r="AH39" s="794"/>
      <c r="AI39" s="794"/>
      <c r="AJ39" s="794"/>
      <c r="AK39" s="794"/>
      <c r="AL39" s="794"/>
      <c r="AM39" s="794"/>
      <c r="AN39" s="977">
        <f t="shared" si="1"/>
        <v>0.75930521091811398</v>
      </c>
      <c r="AO39" s="965">
        <v>1</v>
      </c>
      <c r="AP39" s="249" t="s">
        <v>2684</v>
      </c>
      <c r="AQ39" s="616" t="s">
        <v>2678</v>
      </c>
      <c r="AR39" s="249" t="s">
        <v>2679</v>
      </c>
      <c r="AS39" s="596"/>
      <c r="AT39" s="741"/>
    </row>
    <row r="40" spans="1:46" ht="55.5" customHeight="1">
      <c r="A40" s="1252"/>
      <c r="B40" s="1325"/>
      <c r="C40" s="600" t="s">
        <v>2674</v>
      </c>
      <c r="D40" s="600" t="s">
        <v>2685</v>
      </c>
      <c r="E40" s="750"/>
      <c r="F40" s="1323"/>
      <c r="G40" s="793">
        <v>3</v>
      </c>
      <c r="H40" s="750" t="s">
        <v>35</v>
      </c>
      <c r="I40" s="750" t="s">
        <v>2686</v>
      </c>
      <c r="J40" s="778" t="s">
        <v>2687</v>
      </c>
      <c r="K40" s="821" t="s">
        <v>41</v>
      </c>
      <c r="L40" s="825" t="s">
        <v>42</v>
      </c>
      <c r="M40" s="821" t="s">
        <v>43</v>
      </c>
      <c r="N40" s="988">
        <f>AVERAGE(O40:Z40)</f>
        <v>5</v>
      </c>
      <c r="O40" s="592">
        <v>5</v>
      </c>
      <c r="P40" s="592">
        <v>5</v>
      </c>
      <c r="Q40" s="592">
        <v>5</v>
      </c>
      <c r="R40" s="592">
        <v>5</v>
      </c>
      <c r="S40" s="592">
        <v>5</v>
      </c>
      <c r="T40" s="592">
        <v>5</v>
      </c>
      <c r="U40" s="592">
        <v>5</v>
      </c>
      <c r="V40" s="592">
        <v>5</v>
      </c>
      <c r="W40" s="592">
        <v>5</v>
      </c>
      <c r="X40" s="592">
        <v>5</v>
      </c>
      <c r="Y40" s="592">
        <v>5</v>
      </c>
      <c r="Z40" s="592">
        <v>5</v>
      </c>
      <c r="AA40" s="988">
        <f t="shared" si="0"/>
        <v>5</v>
      </c>
      <c r="AB40" s="592">
        <v>4.1141242937853102</v>
      </c>
      <c r="AC40" s="795"/>
      <c r="AD40" s="795"/>
      <c r="AE40" s="795"/>
      <c r="AF40" s="795"/>
      <c r="AG40" s="795"/>
      <c r="AH40" s="795"/>
      <c r="AI40" s="795"/>
      <c r="AJ40" s="795"/>
      <c r="AK40" s="795"/>
      <c r="AL40" s="795"/>
      <c r="AM40" s="795"/>
      <c r="AN40" s="990">
        <f t="shared" si="1"/>
        <v>4.1141242937853102</v>
      </c>
      <c r="AO40" s="965">
        <v>1</v>
      </c>
      <c r="AP40" s="249" t="s">
        <v>2688</v>
      </c>
      <c r="AQ40" s="616" t="s">
        <v>2678</v>
      </c>
      <c r="AR40" s="249" t="s">
        <v>2679</v>
      </c>
      <c r="AS40" s="596"/>
      <c r="AT40" s="399"/>
    </row>
    <row r="41" spans="1:46" ht="87.75" customHeight="1">
      <c r="A41" s="1252"/>
      <c r="B41" s="1325"/>
      <c r="C41" s="600" t="s">
        <v>2674</v>
      </c>
      <c r="D41" s="1282" t="s">
        <v>2689</v>
      </c>
      <c r="E41" s="600" t="s">
        <v>2690</v>
      </c>
      <c r="F41" s="1323" t="s">
        <v>2691</v>
      </c>
      <c r="G41" s="793">
        <v>3</v>
      </c>
      <c r="H41" s="750" t="s">
        <v>35</v>
      </c>
      <c r="I41" s="992" t="s">
        <v>2692</v>
      </c>
      <c r="J41" s="423" t="s">
        <v>70</v>
      </c>
      <c r="K41" s="825" t="s">
        <v>29</v>
      </c>
      <c r="L41" s="825" t="s">
        <v>42</v>
      </c>
      <c r="M41" s="821" t="s">
        <v>43</v>
      </c>
      <c r="N41" s="993">
        <f>Z41</f>
        <v>0.98299999999999998</v>
      </c>
      <c r="O41" s="994">
        <v>0.96</v>
      </c>
      <c r="P41" s="994">
        <v>0.97199999999999998</v>
      </c>
      <c r="Q41" s="994">
        <v>0.9738</v>
      </c>
      <c r="R41" s="994">
        <v>0.97560000000000002</v>
      </c>
      <c r="S41" s="994">
        <v>0.97740000000000005</v>
      </c>
      <c r="T41" s="994">
        <v>0.97920000000000007</v>
      </c>
      <c r="U41" s="994">
        <v>0.98100000000000009</v>
      </c>
      <c r="V41" s="994">
        <v>0.98280000000000012</v>
      </c>
      <c r="W41" s="994">
        <v>0.9829</v>
      </c>
      <c r="X41" s="994">
        <v>0.98299999999999998</v>
      </c>
      <c r="Y41" s="994">
        <v>0.98299999999999998</v>
      </c>
      <c r="Z41" s="994">
        <v>0.98299999999999998</v>
      </c>
      <c r="AA41" s="993">
        <f t="shared" si="0"/>
        <v>0.96</v>
      </c>
      <c r="AB41" s="994">
        <v>0.96950000000000003</v>
      </c>
      <c r="AC41" s="995"/>
      <c r="AD41" s="995"/>
      <c r="AE41" s="995"/>
      <c r="AF41" s="995"/>
      <c r="AG41" s="995"/>
      <c r="AH41" s="995"/>
      <c r="AI41" s="995"/>
      <c r="AJ41" s="995"/>
      <c r="AK41" s="995"/>
      <c r="AL41" s="995"/>
      <c r="AM41" s="995"/>
      <c r="AN41" s="996">
        <f t="shared" si="1"/>
        <v>0.96950000000000003</v>
      </c>
      <c r="AO41" s="965">
        <v>1</v>
      </c>
      <c r="AP41" s="249" t="s">
        <v>2688</v>
      </c>
      <c r="AQ41" s="616" t="s">
        <v>2678</v>
      </c>
      <c r="AR41" s="249" t="s">
        <v>2679</v>
      </c>
      <c r="AS41" s="596"/>
      <c r="AT41" s="399"/>
    </row>
    <row r="42" spans="1:46" ht="74.25" customHeight="1">
      <c r="A42" s="1252"/>
      <c r="B42" s="1325"/>
      <c r="C42" s="600" t="s">
        <v>2674</v>
      </c>
      <c r="D42" s="1283"/>
      <c r="E42" s="600" t="s">
        <v>2693</v>
      </c>
      <c r="F42" s="1323"/>
      <c r="G42" s="793">
        <v>3</v>
      </c>
      <c r="H42" s="750" t="s">
        <v>35</v>
      </c>
      <c r="I42" s="992" t="s">
        <v>2692</v>
      </c>
      <c r="J42" s="423" t="s">
        <v>70</v>
      </c>
      <c r="K42" s="825" t="s">
        <v>29</v>
      </c>
      <c r="L42" s="825" t="s">
        <v>42</v>
      </c>
      <c r="M42" s="821" t="s">
        <v>43</v>
      </c>
      <c r="N42" s="993">
        <f>Z42</f>
        <v>0.98919999999999997</v>
      </c>
      <c r="O42" s="994">
        <v>0.97</v>
      </c>
      <c r="P42" s="994">
        <v>0.98299999999999998</v>
      </c>
      <c r="Q42" s="994">
        <v>0.98380000000000001</v>
      </c>
      <c r="R42" s="994">
        <v>0.98460000000000003</v>
      </c>
      <c r="S42" s="994">
        <v>0.98540000000000005</v>
      </c>
      <c r="T42" s="994">
        <v>0.98620000000000008</v>
      </c>
      <c r="U42" s="994">
        <v>0.9870000000000001</v>
      </c>
      <c r="V42" s="994">
        <v>0.98780000000000012</v>
      </c>
      <c r="W42" s="994">
        <v>0.98860000000000015</v>
      </c>
      <c r="X42" s="994">
        <v>0.98919999999999997</v>
      </c>
      <c r="Y42" s="994">
        <v>0.98919999999999997</v>
      </c>
      <c r="Z42" s="994">
        <v>0.98919999999999997</v>
      </c>
      <c r="AA42" s="993">
        <f t="shared" si="0"/>
        <v>0.97</v>
      </c>
      <c r="AB42" s="994">
        <v>0.97260000000000002</v>
      </c>
      <c r="AC42" s="995"/>
      <c r="AD42" s="995"/>
      <c r="AE42" s="995"/>
      <c r="AF42" s="995"/>
      <c r="AG42" s="995"/>
      <c r="AH42" s="995"/>
      <c r="AI42" s="995"/>
      <c r="AJ42" s="995"/>
      <c r="AK42" s="995"/>
      <c r="AL42" s="995"/>
      <c r="AM42" s="995"/>
      <c r="AN42" s="996">
        <f t="shared" si="1"/>
        <v>0.97260000000000002</v>
      </c>
      <c r="AO42" s="965">
        <f t="shared" si="3"/>
        <v>1.0026804123711341</v>
      </c>
      <c r="AP42" s="249" t="s">
        <v>2688</v>
      </c>
      <c r="AQ42" s="616" t="s">
        <v>2678</v>
      </c>
      <c r="AR42" s="249" t="s">
        <v>2679</v>
      </c>
      <c r="AS42" s="596"/>
      <c r="AT42" s="398"/>
    </row>
    <row r="43" spans="1:46" ht="89.25" customHeight="1">
      <c r="A43" s="1252"/>
      <c r="B43" s="1325"/>
      <c r="C43" s="600" t="s">
        <v>2674</v>
      </c>
      <c r="D43" s="1283"/>
      <c r="E43" s="600" t="s">
        <v>2694</v>
      </c>
      <c r="F43" s="1323"/>
      <c r="G43" s="793">
        <v>3</v>
      </c>
      <c r="H43" s="750" t="s">
        <v>35</v>
      </c>
      <c r="I43" s="992" t="s">
        <v>2692</v>
      </c>
      <c r="J43" s="423" t="s">
        <v>70</v>
      </c>
      <c r="K43" s="825" t="s">
        <v>29</v>
      </c>
      <c r="L43" s="825" t="s">
        <v>42</v>
      </c>
      <c r="M43" s="821" t="s">
        <v>43</v>
      </c>
      <c r="N43" s="997">
        <f>Z43</f>
        <v>0.99140000000000039</v>
      </c>
      <c r="O43" s="998">
        <v>0.95740000000000014</v>
      </c>
      <c r="P43" s="998">
        <v>0.9608000000000001</v>
      </c>
      <c r="Q43" s="998">
        <v>0.96420000000000017</v>
      </c>
      <c r="R43" s="998">
        <v>0.96760000000000024</v>
      </c>
      <c r="S43" s="998">
        <v>0.9710000000000002</v>
      </c>
      <c r="T43" s="998">
        <v>0.97440000000000027</v>
      </c>
      <c r="U43" s="998">
        <v>0.97780000000000034</v>
      </c>
      <c r="V43" s="998">
        <v>0.98120000000000029</v>
      </c>
      <c r="W43" s="998">
        <v>0.98460000000000036</v>
      </c>
      <c r="X43" s="998">
        <v>0.99140000000000039</v>
      </c>
      <c r="Y43" s="998">
        <v>0.99140000000000039</v>
      </c>
      <c r="Z43" s="998">
        <v>0.99140000000000039</v>
      </c>
      <c r="AA43" s="993">
        <f t="shared" si="0"/>
        <v>0.95740000000000014</v>
      </c>
      <c r="AB43" s="998">
        <v>0.98019999999999996</v>
      </c>
      <c r="AC43" s="422"/>
      <c r="AD43" s="422"/>
      <c r="AE43" s="422"/>
      <c r="AF43" s="422"/>
      <c r="AG43" s="422"/>
      <c r="AH43" s="422"/>
      <c r="AI43" s="422"/>
      <c r="AJ43" s="422"/>
      <c r="AK43" s="422"/>
      <c r="AL43" s="422"/>
      <c r="AM43" s="422"/>
      <c r="AN43" s="990">
        <f t="shared" si="1"/>
        <v>0.98019999999999996</v>
      </c>
      <c r="AO43" s="965">
        <v>1</v>
      </c>
      <c r="AP43" s="249" t="s">
        <v>2688</v>
      </c>
      <c r="AQ43" s="616" t="s">
        <v>2678</v>
      </c>
      <c r="AR43" s="249" t="s">
        <v>2679</v>
      </c>
      <c r="AS43" s="596"/>
      <c r="AT43" s="398"/>
    </row>
    <row r="44" spans="1:46" ht="90" customHeight="1">
      <c r="A44" s="1252"/>
      <c r="B44" s="1325"/>
      <c r="C44" s="600" t="s">
        <v>2689</v>
      </c>
      <c r="D44" s="1284"/>
      <c r="E44" s="600" t="s">
        <v>2695</v>
      </c>
      <c r="F44" s="999"/>
      <c r="G44" s="793">
        <v>3</v>
      </c>
      <c r="H44" s="999" t="s">
        <v>35</v>
      </c>
      <c r="I44" s="992" t="s">
        <v>2692</v>
      </c>
      <c r="J44" s="423" t="s">
        <v>70</v>
      </c>
      <c r="K44" s="825" t="s">
        <v>29</v>
      </c>
      <c r="L44" s="825" t="s">
        <v>42</v>
      </c>
      <c r="M44" s="821" t="s">
        <v>43</v>
      </c>
      <c r="N44" s="1000">
        <f>Z44</f>
        <v>0.97</v>
      </c>
      <c r="O44" s="1001">
        <v>0.94</v>
      </c>
      <c r="P44" s="1001">
        <v>0.94499999999999995</v>
      </c>
      <c r="Q44" s="1001">
        <v>0.95</v>
      </c>
      <c r="R44" s="1001">
        <v>0.95499999999999996</v>
      </c>
      <c r="S44" s="1001">
        <v>0.96</v>
      </c>
      <c r="T44" s="1001">
        <v>0.96499999999999997</v>
      </c>
      <c r="U44" s="1001">
        <v>0.96499999999999997</v>
      </c>
      <c r="V44" s="1001">
        <v>0.97</v>
      </c>
      <c r="W44" s="1001">
        <v>0.97</v>
      </c>
      <c r="X44" s="1001">
        <v>0.97</v>
      </c>
      <c r="Y44" s="1001">
        <v>0.97</v>
      </c>
      <c r="Z44" s="1001">
        <v>0.97</v>
      </c>
      <c r="AA44" s="1000">
        <f t="shared" si="0"/>
        <v>0.94</v>
      </c>
      <c r="AB44" s="784">
        <v>0.6552</v>
      </c>
      <c r="AC44" s="1002"/>
      <c r="AD44" s="1002"/>
      <c r="AE44" s="1002"/>
      <c r="AF44" s="1002"/>
      <c r="AG44" s="1002"/>
      <c r="AH44" s="1002"/>
      <c r="AI44" s="1002"/>
      <c r="AJ44" s="1002"/>
      <c r="AK44" s="1002"/>
      <c r="AL44" s="1002"/>
      <c r="AM44" s="1002"/>
      <c r="AN44" s="573">
        <f t="shared" si="1"/>
        <v>0.6552</v>
      </c>
      <c r="AO44" s="965">
        <f t="shared" si="3"/>
        <v>0.69702127659574475</v>
      </c>
      <c r="AP44" s="249" t="s">
        <v>2688</v>
      </c>
      <c r="AQ44" s="616" t="s">
        <v>2678</v>
      </c>
      <c r="AR44" s="249" t="s">
        <v>2679</v>
      </c>
      <c r="AS44" s="262" t="s">
        <v>94</v>
      </c>
      <c r="AT44" s="398"/>
    </row>
    <row r="45" spans="1:46" ht="60.75">
      <c r="A45" s="1252"/>
      <c r="B45" s="1325"/>
      <c r="C45" s="600" t="s">
        <v>2696</v>
      </c>
      <c r="D45" s="600" t="s">
        <v>2696</v>
      </c>
      <c r="E45" s="750"/>
      <c r="F45" s="750" t="s">
        <v>2697</v>
      </c>
      <c r="G45" s="793">
        <v>3</v>
      </c>
      <c r="H45" s="750" t="s">
        <v>35</v>
      </c>
      <c r="I45" s="750" t="s">
        <v>2698</v>
      </c>
      <c r="J45" s="423" t="s">
        <v>36</v>
      </c>
      <c r="K45" s="825" t="s">
        <v>29</v>
      </c>
      <c r="L45" s="825" t="s">
        <v>30</v>
      </c>
      <c r="M45" s="821" t="s">
        <v>43</v>
      </c>
      <c r="N45" s="1003">
        <f>SUM(O45:Z45)</f>
        <v>534767.87888888887</v>
      </c>
      <c r="O45" s="1004">
        <v>42948.755555555559</v>
      </c>
      <c r="P45" s="1004">
        <v>40349.651111111118</v>
      </c>
      <c r="Q45" s="1004">
        <v>45547.86</v>
      </c>
      <c r="R45" s="1004">
        <v>45547.86</v>
      </c>
      <c r="S45" s="1004">
        <v>48146.964444444442</v>
      </c>
      <c r="T45" s="1004">
        <v>40349.651111111118</v>
      </c>
      <c r="U45" s="1004">
        <v>50746.068888888884</v>
      </c>
      <c r="V45" s="1004">
        <v>45547.86</v>
      </c>
      <c r="W45" s="1004">
        <v>42948.755555555559</v>
      </c>
      <c r="X45" s="1004">
        <v>44137.83666666667</v>
      </c>
      <c r="Y45" s="1004">
        <v>42948.755555555559</v>
      </c>
      <c r="Z45" s="1004">
        <v>45547.86</v>
      </c>
      <c r="AA45" s="1003">
        <f t="shared" si="0"/>
        <v>42948.755555555559</v>
      </c>
      <c r="AB45" s="1004">
        <v>41984</v>
      </c>
      <c r="AC45" s="1005"/>
      <c r="AD45" s="1005"/>
      <c r="AE45" s="1005"/>
      <c r="AF45" s="1005"/>
      <c r="AG45" s="1005"/>
      <c r="AH45" s="1005"/>
      <c r="AI45" s="1005"/>
      <c r="AJ45" s="1005"/>
      <c r="AK45" s="1005"/>
      <c r="AL45" s="1005"/>
      <c r="AM45" s="1005"/>
      <c r="AN45" s="1006">
        <f t="shared" si="1"/>
        <v>41984</v>
      </c>
      <c r="AO45" s="965">
        <f t="shared" si="3"/>
        <v>0.97753705449491735</v>
      </c>
      <c r="AP45" s="398" t="s">
        <v>2699</v>
      </c>
      <c r="AQ45" s="616" t="s">
        <v>2678</v>
      </c>
      <c r="AR45" s="249" t="s">
        <v>2679</v>
      </c>
      <c r="AS45" s="596"/>
      <c r="AT45" s="398"/>
    </row>
    <row r="46" spans="1:46" ht="162">
      <c r="A46" s="1400" t="s">
        <v>2398</v>
      </c>
      <c r="B46" s="1325"/>
      <c r="C46" s="600"/>
      <c r="D46" s="600" t="s">
        <v>2700</v>
      </c>
      <c r="E46" s="600"/>
      <c r="F46" s="600" t="s">
        <v>2701</v>
      </c>
      <c r="G46" s="793">
        <v>2</v>
      </c>
      <c r="H46" s="600" t="s">
        <v>35</v>
      </c>
      <c r="I46" s="600" t="s">
        <v>2664</v>
      </c>
      <c r="J46" s="428" t="s">
        <v>70</v>
      </c>
      <c r="K46" s="825" t="s">
        <v>29</v>
      </c>
      <c r="L46" s="428" t="s">
        <v>30</v>
      </c>
      <c r="M46" s="821" t="s">
        <v>43</v>
      </c>
      <c r="N46" s="975">
        <f>SUM(O46:Z46)</f>
        <v>1</v>
      </c>
      <c r="O46" s="784"/>
      <c r="P46" s="784"/>
      <c r="Q46" s="784"/>
      <c r="R46" s="784"/>
      <c r="S46" s="784">
        <v>1</v>
      </c>
      <c r="T46" s="784"/>
      <c r="U46" s="784"/>
      <c r="V46" s="784"/>
      <c r="W46" s="784"/>
      <c r="X46" s="784"/>
      <c r="Y46" s="784"/>
      <c r="Z46" s="784"/>
      <c r="AA46" s="975">
        <f t="shared" si="0"/>
        <v>0</v>
      </c>
      <c r="AB46" s="784"/>
      <c r="AC46" s="1002"/>
      <c r="AD46" s="1002"/>
      <c r="AE46" s="1002"/>
      <c r="AF46" s="1002"/>
      <c r="AG46" s="1002"/>
      <c r="AH46" s="1002"/>
      <c r="AI46" s="1002"/>
      <c r="AJ46" s="1002"/>
      <c r="AK46" s="1002"/>
      <c r="AL46" s="1002"/>
      <c r="AM46" s="1002"/>
      <c r="AN46" s="977">
        <f t="shared" si="1"/>
        <v>0</v>
      </c>
      <c r="AO46" s="965"/>
      <c r="AP46" s="247" t="s">
        <v>2702</v>
      </c>
      <c r="AQ46" s="616" t="s">
        <v>2678</v>
      </c>
      <c r="AR46" s="249" t="s">
        <v>2679</v>
      </c>
      <c r="AS46" s="262" t="s">
        <v>108</v>
      </c>
      <c r="AT46" s="398"/>
    </row>
    <row r="47" spans="1:46" ht="60.75">
      <c r="A47" s="1400"/>
      <c r="B47" s="1325"/>
      <c r="C47" s="600"/>
      <c r="D47" s="600" t="s">
        <v>2703</v>
      </c>
      <c r="E47" s="600"/>
      <c r="F47" s="600" t="s">
        <v>2704</v>
      </c>
      <c r="G47" s="793">
        <v>2</v>
      </c>
      <c r="H47" s="600" t="s">
        <v>35</v>
      </c>
      <c r="I47" s="600" t="s">
        <v>2664</v>
      </c>
      <c r="J47" s="428" t="s">
        <v>70</v>
      </c>
      <c r="K47" s="825" t="s">
        <v>29</v>
      </c>
      <c r="L47" s="428" t="s">
        <v>30</v>
      </c>
      <c r="M47" s="821" t="s">
        <v>43</v>
      </c>
      <c r="N47" s="975">
        <f t="shared" ref="N47:N53" si="11">SUM(O47:Z47)</f>
        <v>1</v>
      </c>
      <c r="O47" s="784"/>
      <c r="P47" s="784"/>
      <c r="Q47" s="784"/>
      <c r="R47" s="784"/>
      <c r="S47" s="784">
        <v>1</v>
      </c>
      <c r="T47" s="784"/>
      <c r="U47" s="784"/>
      <c r="V47" s="784"/>
      <c r="W47" s="784"/>
      <c r="X47" s="784"/>
      <c r="Y47" s="784"/>
      <c r="Z47" s="784"/>
      <c r="AA47" s="975">
        <f t="shared" si="0"/>
        <v>0</v>
      </c>
      <c r="AB47" s="784"/>
      <c r="AC47" s="1002"/>
      <c r="AD47" s="1002"/>
      <c r="AE47" s="1002"/>
      <c r="AF47" s="1002"/>
      <c r="AG47" s="1002"/>
      <c r="AH47" s="1002"/>
      <c r="AI47" s="1002"/>
      <c r="AJ47" s="1002"/>
      <c r="AK47" s="1002"/>
      <c r="AL47" s="1002"/>
      <c r="AM47" s="1002"/>
      <c r="AN47" s="977">
        <f t="shared" si="1"/>
        <v>0</v>
      </c>
      <c r="AO47" s="965"/>
      <c r="AP47" s="247" t="s">
        <v>2702</v>
      </c>
      <c r="AQ47" s="616" t="s">
        <v>2678</v>
      </c>
      <c r="AR47" s="249" t="s">
        <v>2679</v>
      </c>
      <c r="AS47" s="262" t="s">
        <v>108</v>
      </c>
      <c r="AT47" s="398"/>
    </row>
    <row r="48" spans="1:46" ht="81">
      <c r="A48" s="1400"/>
      <c r="B48" s="1325"/>
      <c r="C48" s="600"/>
      <c r="D48" s="600" t="s">
        <v>2705</v>
      </c>
      <c r="E48" s="600"/>
      <c r="F48" s="600" t="s">
        <v>2706</v>
      </c>
      <c r="G48" s="793">
        <v>2</v>
      </c>
      <c r="H48" s="600" t="s">
        <v>35</v>
      </c>
      <c r="I48" s="600" t="s">
        <v>2664</v>
      </c>
      <c r="J48" s="428" t="s">
        <v>70</v>
      </c>
      <c r="K48" s="825" t="s">
        <v>29</v>
      </c>
      <c r="L48" s="428" t="s">
        <v>30</v>
      </c>
      <c r="M48" s="821" t="s">
        <v>43</v>
      </c>
      <c r="N48" s="975">
        <f t="shared" si="11"/>
        <v>1</v>
      </c>
      <c r="O48" s="784"/>
      <c r="P48" s="784"/>
      <c r="Q48" s="784"/>
      <c r="R48" s="784"/>
      <c r="S48" s="784"/>
      <c r="T48" s="784"/>
      <c r="U48" s="784">
        <v>1</v>
      </c>
      <c r="V48" s="784"/>
      <c r="W48" s="784"/>
      <c r="X48" s="784"/>
      <c r="Y48" s="784"/>
      <c r="Z48" s="784"/>
      <c r="AA48" s="975">
        <f t="shared" si="0"/>
        <v>0</v>
      </c>
      <c r="AB48" s="784"/>
      <c r="AC48" s="1002"/>
      <c r="AD48" s="1002"/>
      <c r="AE48" s="1002"/>
      <c r="AF48" s="1002"/>
      <c r="AG48" s="1002"/>
      <c r="AH48" s="1002"/>
      <c r="AI48" s="1002"/>
      <c r="AJ48" s="1002"/>
      <c r="AK48" s="1002"/>
      <c r="AL48" s="1002"/>
      <c r="AM48" s="1002"/>
      <c r="AN48" s="977">
        <f t="shared" si="1"/>
        <v>0</v>
      </c>
      <c r="AO48" s="965"/>
      <c r="AP48" s="247" t="s">
        <v>2702</v>
      </c>
      <c r="AQ48" s="616" t="s">
        <v>2678</v>
      </c>
      <c r="AR48" s="249" t="s">
        <v>2679</v>
      </c>
      <c r="AS48" s="262" t="s">
        <v>108</v>
      </c>
      <c r="AT48" s="398"/>
    </row>
    <row r="49" spans="1:53" ht="60.75">
      <c r="A49" s="1400"/>
      <c r="B49" s="1325"/>
      <c r="C49" s="600"/>
      <c r="D49" s="600" t="s">
        <v>2707</v>
      </c>
      <c r="E49" s="600"/>
      <c r="F49" s="600" t="s">
        <v>2708</v>
      </c>
      <c r="G49" s="793">
        <v>2</v>
      </c>
      <c r="H49" s="600" t="s">
        <v>35</v>
      </c>
      <c r="I49" s="600" t="s">
        <v>2664</v>
      </c>
      <c r="J49" s="428" t="s">
        <v>70</v>
      </c>
      <c r="K49" s="825" t="s">
        <v>29</v>
      </c>
      <c r="L49" s="428" t="s">
        <v>30</v>
      </c>
      <c r="M49" s="821" t="s">
        <v>43</v>
      </c>
      <c r="N49" s="975">
        <f t="shared" si="11"/>
        <v>1</v>
      </c>
      <c r="O49" s="784"/>
      <c r="P49" s="784"/>
      <c r="Q49" s="784"/>
      <c r="R49" s="784"/>
      <c r="S49" s="784"/>
      <c r="T49" s="784"/>
      <c r="U49" s="784"/>
      <c r="V49" s="784"/>
      <c r="W49" s="784"/>
      <c r="X49" s="784"/>
      <c r="Y49" s="784"/>
      <c r="Z49" s="784">
        <v>1</v>
      </c>
      <c r="AA49" s="975">
        <f t="shared" si="0"/>
        <v>0</v>
      </c>
      <c r="AB49" s="784"/>
      <c r="AC49" s="1002"/>
      <c r="AD49" s="1002"/>
      <c r="AE49" s="1002"/>
      <c r="AF49" s="1002"/>
      <c r="AG49" s="1002"/>
      <c r="AH49" s="1002"/>
      <c r="AI49" s="1002"/>
      <c r="AJ49" s="1002"/>
      <c r="AK49" s="1002"/>
      <c r="AL49" s="1002"/>
      <c r="AM49" s="1002"/>
      <c r="AN49" s="977">
        <f t="shared" si="1"/>
        <v>0</v>
      </c>
      <c r="AO49" s="965"/>
      <c r="AP49" s="247" t="s">
        <v>2702</v>
      </c>
      <c r="AQ49" s="616" t="s">
        <v>2678</v>
      </c>
      <c r="AR49" s="249" t="s">
        <v>2679</v>
      </c>
      <c r="AS49" s="262" t="s">
        <v>108</v>
      </c>
      <c r="AT49" s="398"/>
    </row>
    <row r="50" spans="1:53" ht="60.75">
      <c r="A50" s="1400"/>
      <c r="B50" s="1325"/>
      <c r="C50" s="600"/>
      <c r="D50" s="600" t="s">
        <v>2709</v>
      </c>
      <c r="E50" s="600"/>
      <c r="F50" s="600" t="s">
        <v>2710</v>
      </c>
      <c r="G50" s="793">
        <v>2</v>
      </c>
      <c r="H50" s="600" t="s">
        <v>35</v>
      </c>
      <c r="I50" s="600" t="s">
        <v>2664</v>
      </c>
      <c r="J50" s="428" t="s">
        <v>70</v>
      </c>
      <c r="K50" s="825" t="s">
        <v>29</v>
      </c>
      <c r="L50" s="428" t="s">
        <v>30</v>
      </c>
      <c r="M50" s="821" t="s">
        <v>43</v>
      </c>
      <c r="N50" s="975">
        <f t="shared" si="11"/>
        <v>1</v>
      </c>
      <c r="O50" s="784"/>
      <c r="P50" s="784"/>
      <c r="Q50" s="784"/>
      <c r="R50" s="784"/>
      <c r="S50" s="784">
        <v>1</v>
      </c>
      <c r="T50" s="784"/>
      <c r="U50" s="784"/>
      <c r="V50" s="784"/>
      <c r="W50" s="784"/>
      <c r="X50" s="784"/>
      <c r="Y50" s="784"/>
      <c r="Z50" s="784"/>
      <c r="AA50" s="975">
        <f t="shared" si="0"/>
        <v>0</v>
      </c>
      <c r="AB50" s="784"/>
      <c r="AC50" s="1002"/>
      <c r="AD50" s="1002"/>
      <c r="AE50" s="1002"/>
      <c r="AF50" s="1002"/>
      <c r="AG50" s="1002"/>
      <c r="AH50" s="1002"/>
      <c r="AI50" s="1002"/>
      <c r="AJ50" s="1002"/>
      <c r="AK50" s="1002"/>
      <c r="AL50" s="1002"/>
      <c r="AM50" s="1002"/>
      <c r="AN50" s="977">
        <f t="shared" si="1"/>
        <v>0</v>
      </c>
      <c r="AO50" s="965"/>
      <c r="AP50" s="247" t="s">
        <v>2702</v>
      </c>
      <c r="AQ50" s="616" t="s">
        <v>2678</v>
      </c>
      <c r="AR50" s="249" t="s">
        <v>2679</v>
      </c>
      <c r="AS50" s="262" t="s">
        <v>108</v>
      </c>
      <c r="AT50" s="398"/>
    </row>
    <row r="51" spans="1:53" ht="81">
      <c r="A51" s="1400"/>
      <c r="B51" s="1325"/>
      <c r="C51" s="600"/>
      <c r="D51" s="600" t="s">
        <v>2711</v>
      </c>
      <c r="E51" s="600"/>
      <c r="F51" s="600" t="s">
        <v>2712</v>
      </c>
      <c r="G51" s="793">
        <v>2</v>
      </c>
      <c r="H51" s="600" t="s">
        <v>35</v>
      </c>
      <c r="I51" s="600" t="s">
        <v>2664</v>
      </c>
      <c r="J51" s="428" t="s">
        <v>70</v>
      </c>
      <c r="K51" s="825" t="s">
        <v>29</v>
      </c>
      <c r="L51" s="428" t="s">
        <v>30</v>
      </c>
      <c r="M51" s="821" t="s">
        <v>43</v>
      </c>
      <c r="N51" s="975">
        <f t="shared" si="11"/>
        <v>1</v>
      </c>
      <c r="O51" s="784"/>
      <c r="P51" s="784"/>
      <c r="Q51" s="784"/>
      <c r="R51" s="784"/>
      <c r="S51" s="784">
        <v>1</v>
      </c>
      <c r="T51" s="784"/>
      <c r="U51" s="784"/>
      <c r="V51" s="784"/>
      <c r="W51" s="784"/>
      <c r="X51" s="784"/>
      <c r="Y51" s="784"/>
      <c r="Z51" s="784"/>
      <c r="AA51" s="975">
        <f t="shared" si="0"/>
        <v>0</v>
      </c>
      <c r="AB51" s="784"/>
      <c r="AC51" s="1002"/>
      <c r="AD51" s="1002"/>
      <c r="AE51" s="1002"/>
      <c r="AF51" s="1002"/>
      <c r="AG51" s="1002"/>
      <c r="AH51" s="1002"/>
      <c r="AI51" s="1002"/>
      <c r="AJ51" s="1002"/>
      <c r="AK51" s="1002"/>
      <c r="AL51" s="1002"/>
      <c r="AM51" s="1002"/>
      <c r="AN51" s="977">
        <f t="shared" si="1"/>
        <v>0</v>
      </c>
      <c r="AO51" s="965"/>
      <c r="AP51" s="247" t="s">
        <v>2702</v>
      </c>
      <c r="AQ51" s="616" t="s">
        <v>2678</v>
      </c>
      <c r="AR51" s="249" t="s">
        <v>2679</v>
      </c>
      <c r="AS51" s="262" t="s">
        <v>108</v>
      </c>
      <c r="AT51" s="398"/>
    </row>
    <row r="52" spans="1:53" ht="81">
      <c r="A52" s="1400"/>
      <c r="B52" s="1325"/>
      <c r="C52" s="599"/>
      <c r="D52" s="600" t="s">
        <v>2713</v>
      </c>
      <c r="E52" s="750"/>
      <c r="F52" s="750" t="s">
        <v>2714</v>
      </c>
      <c r="G52" s="793">
        <v>2</v>
      </c>
      <c r="H52" s="600" t="s">
        <v>35</v>
      </c>
      <c r="I52" s="600" t="s">
        <v>2664</v>
      </c>
      <c r="J52" s="793" t="s">
        <v>70</v>
      </c>
      <c r="K52" s="825" t="s">
        <v>29</v>
      </c>
      <c r="L52" s="793" t="s">
        <v>30</v>
      </c>
      <c r="M52" s="821" t="s">
        <v>43</v>
      </c>
      <c r="N52" s="975">
        <f t="shared" si="11"/>
        <v>1</v>
      </c>
      <c r="O52" s="784"/>
      <c r="P52" s="784"/>
      <c r="Q52" s="784"/>
      <c r="R52" s="784"/>
      <c r="S52" s="784"/>
      <c r="T52" s="784"/>
      <c r="U52" s="784"/>
      <c r="V52" s="784"/>
      <c r="W52" s="784"/>
      <c r="X52" s="784"/>
      <c r="Y52" s="784"/>
      <c r="Z52" s="784">
        <v>1</v>
      </c>
      <c r="AA52" s="975">
        <f t="shared" si="0"/>
        <v>0</v>
      </c>
      <c r="AB52" s="784"/>
      <c r="AC52" s="1002"/>
      <c r="AD52" s="1002"/>
      <c r="AE52" s="1002"/>
      <c r="AF52" s="1002"/>
      <c r="AG52" s="1002"/>
      <c r="AH52" s="1002"/>
      <c r="AI52" s="1002"/>
      <c r="AJ52" s="1002"/>
      <c r="AK52" s="1002"/>
      <c r="AL52" s="1002"/>
      <c r="AM52" s="1002"/>
      <c r="AN52" s="977">
        <f t="shared" si="1"/>
        <v>0</v>
      </c>
      <c r="AO52" s="965"/>
      <c r="AP52" s="247" t="s">
        <v>2702</v>
      </c>
      <c r="AQ52" s="616" t="s">
        <v>2678</v>
      </c>
      <c r="AR52" s="249" t="s">
        <v>2679</v>
      </c>
      <c r="AS52" s="262" t="s">
        <v>108</v>
      </c>
      <c r="AT52" s="398"/>
    </row>
    <row r="53" spans="1:53" ht="81">
      <c r="A53" s="1400"/>
      <c r="B53" s="1325"/>
      <c r="C53" s="599"/>
      <c r="D53" s="600" t="s">
        <v>2715</v>
      </c>
      <c r="E53" s="750"/>
      <c r="F53" s="750" t="s">
        <v>2716</v>
      </c>
      <c r="G53" s="793">
        <v>2</v>
      </c>
      <c r="H53" s="600" t="s">
        <v>35</v>
      </c>
      <c r="I53" s="600" t="s">
        <v>2664</v>
      </c>
      <c r="J53" s="793" t="s">
        <v>70</v>
      </c>
      <c r="K53" s="825" t="s">
        <v>29</v>
      </c>
      <c r="L53" s="793" t="s">
        <v>30</v>
      </c>
      <c r="M53" s="821" t="s">
        <v>43</v>
      </c>
      <c r="N53" s="975">
        <f t="shared" si="11"/>
        <v>1</v>
      </c>
      <c r="O53" s="784"/>
      <c r="P53" s="784"/>
      <c r="Q53" s="784"/>
      <c r="R53" s="784"/>
      <c r="S53" s="784"/>
      <c r="T53" s="784"/>
      <c r="U53" s="784">
        <v>1</v>
      </c>
      <c r="V53" s="784"/>
      <c r="W53" s="784"/>
      <c r="X53" s="784"/>
      <c r="Y53" s="784"/>
      <c r="Z53" s="784"/>
      <c r="AA53" s="975">
        <f t="shared" si="0"/>
        <v>0</v>
      </c>
      <c r="AB53" s="784"/>
      <c r="AC53" s="1002"/>
      <c r="AD53" s="1002"/>
      <c r="AE53" s="1002"/>
      <c r="AF53" s="1002"/>
      <c r="AG53" s="1002"/>
      <c r="AH53" s="1002"/>
      <c r="AI53" s="1002"/>
      <c r="AJ53" s="1002"/>
      <c r="AK53" s="1002"/>
      <c r="AL53" s="1002"/>
      <c r="AM53" s="1002"/>
      <c r="AN53" s="977">
        <f t="shared" si="1"/>
        <v>0</v>
      </c>
      <c r="AO53" s="965"/>
      <c r="AP53" s="247" t="s">
        <v>2702</v>
      </c>
      <c r="AQ53" s="616" t="s">
        <v>2678</v>
      </c>
      <c r="AR53" s="249" t="s">
        <v>2679</v>
      </c>
      <c r="AS53" s="262" t="s">
        <v>108</v>
      </c>
      <c r="AT53" s="398"/>
    </row>
    <row r="54" spans="1:53" ht="60.75">
      <c r="A54" s="426" t="s">
        <v>664</v>
      </c>
      <c r="B54" s="1326"/>
      <c r="C54" s="600" t="s">
        <v>2615</v>
      </c>
      <c r="D54" s="600" t="s">
        <v>2717</v>
      </c>
      <c r="E54" s="750"/>
      <c r="F54" s="750" t="s">
        <v>2718</v>
      </c>
      <c r="G54" s="793">
        <v>3</v>
      </c>
      <c r="H54" s="600" t="s">
        <v>35</v>
      </c>
      <c r="I54" s="750" t="s">
        <v>2719</v>
      </c>
      <c r="J54" s="423" t="s">
        <v>70</v>
      </c>
      <c r="K54" s="825" t="s">
        <v>29</v>
      </c>
      <c r="L54" s="825" t="s">
        <v>42</v>
      </c>
      <c r="M54" s="821" t="s">
        <v>43</v>
      </c>
      <c r="N54" s="975">
        <f>Z54</f>
        <v>0.97</v>
      </c>
      <c r="O54" s="784">
        <v>0.92</v>
      </c>
      <c r="P54" s="784">
        <v>0.94</v>
      </c>
      <c r="Q54" s="784">
        <v>0.94374999999999998</v>
      </c>
      <c r="R54" s="784">
        <v>0.94750000000000001</v>
      </c>
      <c r="S54" s="784">
        <v>0.95125000000000004</v>
      </c>
      <c r="T54" s="784">
        <v>0.95500000000000007</v>
      </c>
      <c r="U54" s="784">
        <v>0.9587500000000001</v>
      </c>
      <c r="V54" s="784">
        <v>0.96250000000000013</v>
      </c>
      <c r="W54" s="784">
        <v>0.96625000000000016</v>
      </c>
      <c r="X54" s="784">
        <v>0.97</v>
      </c>
      <c r="Y54" s="784">
        <v>0.97</v>
      </c>
      <c r="Z54" s="784">
        <v>0.97</v>
      </c>
      <c r="AA54" s="975">
        <f t="shared" si="0"/>
        <v>0.92</v>
      </c>
      <c r="AB54" s="784">
        <v>0.9</v>
      </c>
      <c r="AC54" s="1002"/>
      <c r="AD54" s="1002"/>
      <c r="AE54" s="1002"/>
      <c r="AF54" s="1002"/>
      <c r="AG54" s="1002"/>
      <c r="AH54" s="1002"/>
      <c r="AI54" s="1002"/>
      <c r="AJ54" s="1002"/>
      <c r="AK54" s="1002"/>
      <c r="AL54" s="1002"/>
      <c r="AM54" s="1002"/>
      <c r="AN54" s="977">
        <f t="shared" si="1"/>
        <v>0.9</v>
      </c>
      <c r="AO54" s="965">
        <f t="shared" si="3"/>
        <v>0.97826086956521741</v>
      </c>
      <c r="AP54" s="249" t="s">
        <v>2720</v>
      </c>
      <c r="AQ54" s="616" t="s">
        <v>2678</v>
      </c>
      <c r="AR54" s="249" t="s">
        <v>2679</v>
      </c>
      <c r="AS54" s="262" t="s">
        <v>108</v>
      </c>
      <c r="AT54" s="398"/>
    </row>
    <row r="55" spans="1:53" s="104" customFormat="1" ht="101.25">
      <c r="A55" s="1007"/>
      <c r="B55" s="316"/>
      <c r="C55" s="600"/>
      <c r="D55" s="600" t="s">
        <v>496</v>
      </c>
      <c r="E55" s="750"/>
      <c r="F55" s="750" t="s">
        <v>497</v>
      </c>
      <c r="G55" s="793">
        <v>2</v>
      </c>
      <c r="H55" s="600" t="s">
        <v>75</v>
      </c>
      <c r="I55" s="750" t="s">
        <v>498</v>
      </c>
      <c r="J55" s="423" t="s">
        <v>70</v>
      </c>
      <c r="K55" s="825" t="s">
        <v>29</v>
      </c>
      <c r="L55" s="825" t="s">
        <v>30</v>
      </c>
      <c r="M55" s="821" t="s">
        <v>43</v>
      </c>
      <c r="N55" s="962">
        <f>SUM(O55:Z55)</f>
        <v>1</v>
      </c>
      <c r="O55" s="15"/>
      <c r="P55" s="15"/>
      <c r="Q55" s="15"/>
      <c r="R55" s="15"/>
      <c r="S55" s="15"/>
      <c r="T55" s="15"/>
      <c r="U55" s="15"/>
      <c r="V55" s="15"/>
      <c r="W55" s="15"/>
      <c r="X55" s="16">
        <v>0.75</v>
      </c>
      <c r="Y55" s="16">
        <v>0.25</v>
      </c>
      <c r="Z55" s="15"/>
      <c r="AA55" s="962">
        <f t="shared" si="0"/>
        <v>0</v>
      </c>
      <c r="AB55" s="15"/>
      <c r="AC55" s="100"/>
      <c r="AD55" s="100"/>
      <c r="AE55" s="100"/>
      <c r="AF55" s="100"/>
      <c r="AG55" s="100"/>
      <c r="AH55" s="100"/>
      <c r="AI55" s="100"/>
      <c r="AJ55" s="100"/>
      <c r="AK55" s="100"/>
      <c r="AL55" s="100"/>
      <c r="AM55" s="100"/>
      <c r="AN55" s="964">
        <f t="shared" si="1"/>
        <v>0</v>
      </c>
      <c r="AO55" s="965"/>
      <c r="AP55" s="249" t="s">
        <v>499</v>
      </c>
      <c r="AQ55" s="616" t="s">
        <v>2642</v>
      </c>
      <c r="AR55" s="249" t="s">
        <v>2643</v>
      </c>
      <c r="AS55" s="262"/>
      <c r="AT55" s="102"/>
      <c r="AU55" s="103"/>
      <c r="AV55" s="103"/>
      <c r="AW55" s="103"/>
      <c r="AX55" s="103"/>
      <c r="AY55" s="103"/>
      <c r="AZ55" s="103"/>
      <c r="BA55" s="103"/>
    </row>
    <row r="56" spans="1:53" ht="40.5">
      <c r="A56" s="1397" t="s">
        <v>2398</v>
      </c>
      <c r="B56" s="251" t="s">
        <v>1181</v>
      </c>
      <c r="C56" s="750" t="s">
        <v>2721</v>
      </c>
      <c r="D56" s="750" t="s">
        <v>2722</v>
      </c>
      <c r="E56" s="750" t="s">
        <v>2722</v>
      </c>
      <c r="F56" s="750" t="s">
        <v>2723</v>
      </c>
      <c r="G56" s="423">
        <v>3</v>
      </c>
      <c r="H56" s="750" t="s">
        <v>35</v>
      </c>
      <c r="I56" s="992" t="s">
        <v>2724</v>
      </c>
      <c r="J56" s="992" t="s">
        <v>70</v>
      </c>
      <c r="K56" s="615" t="s">
        <v>29</v>
      </c>
      <c r="L56" s="615" t="s">
        <v>42</v>
      </c>
      <c r="M56" s="428" t="s">
        <v>37</v>
      </c>
      <c r="N56" s="980">
        <v>0.95599999999999996</v>
      </c>
      <c r="O56" s="1008">
        <v>0.92600000000000005</v>
      </c>
      <c r="P56" s="1008">
        <v>0.92879999999999996</v>
      </c>
      <c r="Q56" s="1008">
        <v>0.93149999999999999</v>
      </c>
      <c r="R56" s="1008">
        <v>0.93420000000000003</v>
      </c>
      <c r="S56" s="1008">
        <v>0.93689999999999996</v>
      </c>
      <c r="T56" s="1008">
        <v>0.93969999999999998</v>
      </c>
      <c r="U56" s="1008">
        <v>0.94240000000000002</v>
      </c>
      <c r="V56" s="1008">
        <v>0.94510000000000005</v>
      </c>
      <c r="W56" s="1008">
        <v>0.94779999999999998</v>
      </c>
      <c r="X56" s="1008">
        <v>0.9506</v>
      </c>
      <c r="Y56" s="1008">
        <v>0.95330000000000004</v>
      </c>
      <c r="Z56" s="1008">
        <v>0.95599999999999996</v>
      </c>
      <c r="AA56" s="980">
        <f t="shared" si="0"/>
        <v>0.92600000000000005</v>
      </c>
      <c r="AB56" s="1008">
        <v>0.94929224153377534</v>
      </c>
      <c r="AC56" s="1009"/>
      <c r="AD56" s="1009"/>
      <c r="AE56" s="1009"/>
      <c r="AF56" s="1009"/>
      <c r="AG56" s="1009"/>
      <c r="AH56" s="1009"/>
      <c r="AI56" s="1009"/>
      <c r="AJ56" s="1009"/>
      <c r="AK56" s="1009"/>
      <c r="AL56" s="1009"/>
      <c r="AM56" s="1009"/>
      <c r="AN56" s="984">
        <f t="shared" si="1"/>
        <v>0.94929224153377534</v>
      </c>
      <c r="AO56" s="965">
        <v>1</v>
      </c>
      <c r="AP56" s="249" t="s">
        <v>2725</v>
      </c>
      <c r="AQ56" s="249" t="s">
        <v>2726</v>
      </c>
      <c r="AR56" s="249" t="s">
        <v>2727</v>
      </c>
      <c r="AS56" s="249" t="s">
        <v>2728</v>
      </c>
      <c r="AT56" s="249"/>
    </row>
    <row r="57" spans="1:53" ht="40.5">
      <c r="A57" s="1398"/>
      <c r="B57" s="251" t="s">
        <v>1181</v>
      </c>
      <c r="C57" s="750" t="s">
        <v>2729</v>
      </c>
      <c r="D57" s="750" t="s">
        <v>2722</v>
      </c>
      <c r="E57" s="750" t="s">
        <v>2722</v>
      </c>
      <c r="F57" s="750" t="s">
        <v>2723</v>
      </c>
      <c r="G57" s="423">
        <v>3</v>
      </c>
      <c r="H57" s="750" t="s">
        <v>35</v>
      </c>
      <c r="I57" s="992" t="s">
        <v>2724</v>
      </c>
      <c r="J57" s="992" t="s">
        <v>70</v>
      </c>
      <c r="K57" s="615" t="s">
        <v>29</v>
      </c>
      <c r="L57" s="615" t="s">
        <v>42</v>
      </c>
      <c r="M57" s="428" t="s">
        <v>37</v>
      </c>
      <c r="N57" s="980">
        <v>0.96189999999999998</v>
      </c>
      <c r="O57" s="1008">
        <v>0.94189999999999996</v>
      </c>
      <c r="P57" s="1008">
        <v>0.94369999999999998</v>
      </c>
      <c r="Q57" s="1008">
        <v>0.94550000000000001</v>
      </c>
      <c r="R57" s="1008">
        <v>0.94730000000000003</v>
      </c>
      <c r="S57" s="1008">
        <v>0.94920000000000004</v>
      </c>
      <c r="T57" s="1008">
        <v>0.95099999999999996</v>
      </c>
      <c r="U57" s="1008">
        <v>0.95279999999999998</v>
      </c>
      <c r="V57" s="1008">
        <v>0.9546</v>
      </c>
      <c r="W57" s="1008">
        <v>0.95640000000000003</v>
      </c>
      <c r="X57" s="1008">
        <v>0.95830000000000004</v>
      </c>
      <c r="Y57" s="1008">
        <v>0.96009999999999995</v>
      </c>
      <c r="Z57" s="1008">
        <v>0.96189999999999998</v>
      </c>
      <c r="AA57" s="980">
        <f t="shared" si="0"/>
        <v>0.94189999999999996</v>
      </c>
      <c r="AB57" s="1008">
        <v>0.93</v>
      </c>
      <c r="AC57" s="1009"/>
      <c r="AD57" s="1009"/>
      <c r="AE57" s="1009"/>
      <c r="AF57" s="1009"/>
      <c r="AG57" s="1009"/>
      <c r="AH57" s="1009"/>
      <c r="AI57" s="1009"/>
      <c r="AJ57" s="1009"/>
      <c r="AK57" s="1009"/>
      <c r="AL57" s="1009"/>
      <c r="AM57" s="1009"/>
      <c r="AN57" s="984">
        <f t="shared" si="1"/>
        <v>0.93</v>
      </c>
      <c r="AO57" s="965">
        <f t="shared" si="3"/>
        <v>0.98736596241639252</v>
      </c>
      <c r="AP57" s="249" t="s">
        <v>2725</v>
      </c>
      <c r="AQ57" s="249" t="s">
        <v>2730</v>
      </c>
      <c r="AR57" s="249" t="s">
        <v>2731</v>
      </c>
      <c r="AS57" s="249" t="s">
        <v>2728</v>
      </c>
      <c r="AT57" s="249"/>
    </row>
    <row r="58" spans="1:53" ht="40.5">
      <c r="A58" s="1398"/>
      <c r="B58" s="251" t="s">
        <v>1181</v>
      </c>
      <c r="C58" s="750" t="s">
        <v>2732</v>
      </c>
      <c r="D58" s="750" t="s">
        <v>2722</v>
      </c>
      <c r="E58" s="750" t="s">
        <v>2722</v>
      </c>
      <c r="F58" s="750" t="s">
        <v>2723</v>
      </c>
      <c r="G58" s="423">
        <v>3</v>
      </c>
      <c r="H58" s="750" t="s">
        <v>35</v>
      </c>
      <c r="I58" s="992" t="s">
        <v>2724</v>
      </c>
      <c r="J58" s="992" t="s">
        <v>70</v>
      </c>
      <c r="K58" s="615" t="s">
        <v>29</v>
      </c>
      <c r="L58" s="615" t="s">
        <v>42</v>
      </c>
      <c r="M58" s="825" t="s">
        <v>37</v>
      </c>
      <c r="N58" s="980">
        <v>0.95109999999999995</v>
      </c>
      <c r="O58" s="1008">
        <v>0.92110000000000003</v>
      </c>
      <c r="P58" s="1008">
        <v>0.92379999999999995</v>
      </c>
      <c r="Q58" s="1008">
        <v>0.92649999999999999</v>
      </c>
      <c r="R58" s="1008">
        <v>0.92920000000000003</v>
      </c>
      <c r="S58" s="1008">
        <v>0.93200000000000005</v>
      </c>
      <c r="T58" s="1008">
        <v>0.93469999999999998</v>
      </c>
      <c r="U58" s="1008">
        <v>0.93740000000000001</v>
      </c>
      <c r="V58" s="1008">
        <v>0.94020000000000004</v>
      </c>
      <c r="W58" s="1008">
        <v>0.94289999999999996</v>
      </c>
      <c r="X58" s="1008">
        <v>0.9456</v>
      </c>
      <c r="Y58" s="1008">
        <v>0.94830000000000003</v>
      </c>
      <c r="Z58" s="1008">
        <v>0.95109999999999995</v>
      </c>
      <c r="AA58" s="980">
        <f t="shared" si="0"/>
        <v>0.92110000000000003</v>
      </c>
      <c r="AB58" s="1008">
        <v>0.91903835955453417</v>
      </c>
      <c r="AC58" s="1009"/>
      <c r="AD58" s="1009"/>
      <c r="AE58" s="1009"/>
      <c r="AF58" s="1009"/>
      <c r="AG58" s="1009"/>
      <c r="AH58" s="1009"/>
      <c r="AI58" s="1009"/>
      <c r="AJ58" s="1009"/>
      <c r="AK58" s="1009"/>
      <c r="AL58" s="1009"/>
      <c r="AM58" s="1009"/>
      <c r="AN58" s="984">
        <f t="shared" si="1"/>
        <v>0.91903835955453417</v>
      </c>
      <c r="AO58" s="965">
        <f t="shared" si="3"/>
        <v>0.99776176262570204</v>
      </c>
      <c r="AP58" s="249" t="s">
        <v>2725</v>
      </c>
      <c r="AQ58" s="249" t="s">
        <v>2733</v>
      </c>
      <c r="AR58" s="249" t="s">
        <v>2734</v>
      </c>
      <c r="AS58" s="249" t="s">
        <v>2728</v>
      </c>
      <c r="AT58" s="249"/>
    </row>
    <row r="59" spans="1:53" ht="40.5">
      <c r="A59" s="1398"/>
      <c r="B59" s="251" t="s">
        <v>1181</v>
      </c>
      <c r="C59" s="750" t="s">
        <v>2735</v>
      </c>
      <c r="D59" s="750" t="s">
        <v>2722</v>
      </c>
      <c r="E59" s="750" t="s">
        <v>2722</v>
      </c>
      <c r="F59" s="750" t="s">
        <v>2723</v>
      </c>
      <c r="G59" s="423">
        <v>3</v>
      </c>
      <c r="H59" s="750" t="s">
        <v>35</v>
      </c>
      <c r="I59" s="992" t="s">
        <v>2724</v>
      </c>
      <c r="J59" s="992" t="s">
        <v>70</v>
      </c>
      <c r="K59" s="615" t="s">
        <v>29</v>
      </c>
      <c r="L59" s="615" t="s">
        <v>42</v>
      </c>
      <c r="M59" s="428" t="s">
        <v>37</v>
      </c>
      <c r="N59" s="980">
        <v>0.95730000000000004</v>
      </c>
      <c r="O59" s="1008">
        <v>0.9073</v>
      </c>
      <c r="P59" s="1008">
        <v>0.91190000000000004</v>
      </c>
      <c r="Q59" s="1008">
        <v>0.91639999999999999</v>
      </c>
      <c r="R59" s="1008">
        <v>0.92100000000000004</v>
      </c>
      <c r="S59" s="1008">
        <v>0.92549999999999999</v>
      </c>
      <c r="T59" s="1008">
        <v>0.93010000000000004</v>
      </c>
      <c r="U59" s="1008">
        <v>0.93459999999999999</v>
      </c>
      <c r="V59" s="1008">
        <v>0.93910000000000005</v>
      </c>
      <c r="W59" s="1008">
        <v>0.94369999999999998</v>
      </c>
      <c r="X59" s="1008">
        <v>0.94820000000000004</v>
      </c>
      <c r="Y59" s="1008">
        <v>0.95279999999999998</v>
      </c>
      <c r="Z59" s="1008">
        <v>0.95730000000000004</v>
      </c>
      <c r="AA59" s="980">
        <f t="shared" si="0"/>
        <v>0.9073</v>
      </c>
      <c r="AB59" s="1008">
        <v>0.89972033559728326</v>
      </c>
      <c r="AC59" s="1009"/>
      <c r="AD59" s="1009"/>
      <c r="AE59" s="1009"/>
      <c r="AF59" s="1009"/>
      <c r="AG59" s="1009"/>
      <c r="AH59" s="1009"/>
      <c r="AI59" s="1009"/>
      <c r="AJ59" s="1009"/>
      <c r="AK59" s="1009"/>
      <c r="AL59" s="1009"/>
      <c r="AM59" s="1009"/>
      <c r="AN59" s="984">
        <f t="shared" si="1"/>
        <v>0.89972033559728326</v>
      </c>
      <c r="AO59" s="965">
        <f t="shared" si="3"/>
        <v>0.99164591160286919</v>
      </c>
      <c r="AP59" s="249" t="s">
        <v>2725</v>
      </c>
      <c r="AQ59" s="249" t="s">
        <v>2736</v>
      </c>
      <c r="AR59" s="249" t="s">
        <v>2737</v>
      </c>
      <c r="AS59" s="249" t="s">
        <v>2728</v>
      </c>
      <c r="AT59" s="249"/>
    </row>
    <row r="60" spans="1:53" ht="40.5">
      <c r="A60" s="1399"/>
      <c r="B60" s="251" t="s">
        <v>1181</v>
      </c>
      <c r="C60" s="750" t="s">
        <v>2738</v>
      </c>
      <c r="D60" s="750" t="s">
        <v>2722</v>
      </c>
      <c r="E60" s="750" t="s">
        <v>2722</v>
      </c>
      <c r="F60" s="750" t="s">
        <v>2723</v>
      </c>
      <c r="G60" s="423">
        <v>3</v>
      </c>
      <c r="H60" s="750" t="s">
        <v>35</v>
      </c>
      <c r="I60" s="992" t="s">
        <v>2724</v>
      </c>
      <c r="J60" s="992" t="s">
        <v>70</v>
      </c>
      <c r="K60" s="615" t="s">
        <v>29</v>
      </c>
      <c r="L60" s="615" t="s">
        <v>42</v>
      </c>
      <c r="M60" s="825" t="s">
        <v>37</v>
      </c>
      <c r="N60" s="980">
        <v>0.96530000000000005</v>
      </c>
      <c r="O60" s="1008">
        <v>0.93530000000000002</v>
      </c>
      <c r="P60" s="1008">
        <v>0.93799999999999994</v>
      </c>
      <c r="Q60" s="1008">
        <v>0.94079999999999997</v>
      </c>
      <c r="R60" s="1008">
        <v>0.94350000000000001</v>
      </c>
      <c r="S60" s="1008">
        <v>0.94620000000000004</v>
      </c>
      <c r="T60" s="1008">
        <v>0.94889999999999997</v>
      </c>
      <c r="U60" s="1008">
        <v>0.95169999999999999</v>
      </c>
      <c r="V60" s="1008">
        <v>0.95440000000000003</v>
      </c>
      <c r="W60" s="1008">
        <v>0.95709999999999995</v>
      </c>
      <c r="X60" s="1008">
        <v>0.95979999999999999</v>
      </c>
      <c r="Y60" s="1008">
        <v>0.96260000000000001</v>
      </c>
      <c r="Z60" s="1008">
        <v>0.96530000000000005</v>
      </c>
      <c r="AA60" s="980">
        <f t="shared" si="0"/>
        <v>0.93530000000000002</v>
      </c>
      <c r="AB60" s="1008">
        <v>0.94299575500303212</v>
      </c>
      <c r="AC60" s="1009"/>
      <c r="AD60" s="1009"/>
      <c r="AE60" s="1009"/>
      <c r="AF60" s="1009"/>
      <c r="AG60" s="1009"/>
      <c r="AH60" s="1009"/>
      <c r="AI60" s="1009"/>
      <c r="AJ60" s="1009"/>
      <c r="AK60" s="1009"/>
      <c r="AL60" s="1009"/>
      <c r="AM60" s="1009"/>
      <c r="AN60" s="984">
        <f t="shared" si="1"/>
        <v>0.94299575500303212</v>
      </c>
      <c r="AO60" s="965">
        <v>1</v>
      </c>
      <c r="AP60" s="249" t="s">
        <v>2725</v>
      </c>
      <c r="AQ60" s="249" t="s">
        <v>2739</v>
      </c>
      <c r="AR60" s="249" t="s">
        <v>2740</v>
      </c>
      <c r="AS60" s="249" t="s">
        <v>2728</v>
      </c>
      <c r="AT60" s="249"/>
    </row>
    <row r="61" spans="1:53" ht="40.5">
      <c r="A61" s="1397" t="s">
        <v>507</v>
      </c>
      <c r="B61" s="251" t="s">
        <v>1181</v>
      </c>
      <c r="C61" s="750" t="s">
        <v>2741</v>
      </c>
      <c r="D61" s="750" t="s">
        <v>2742</v>
      </c>
      <c r="E61" s="750" t="s">
        <v>2742</v>
      </c>
      <c r="F61" s="750" t="s">
        <v>2743</v>
      </c>
      <c r="G61" s="423">
        <v>3</v>
      </c>
      <c r="H61" s="750" t="s">
        <v>35</v>
      </c>
      <c r="I61" s="992" t="s">
        <v>2744</v>
      </c>
      <c r="J61" s="992" t="s">
        <v>70</v>
      </c>
      <c r="K61" s="615" t="s">
        <v>29</v>
      </c>
      <c r="L61" s="615" t="s">
        <v>30</v>
      </c>
      <c r="M61" s="825" t="s">
        <v>37</v>
      </c>
      <c r="N61" s="980">
        <v>2.9010859072086115E-2</v>
      </c>
      <c r="O61" s="1008">
        <v>1E-3</v>
      </c>
      <c r="P61" s="1008">
        <v>2E-3</v>
      </c>
      <c r="Q61" s="1008">
        <v>3.0000000000000001E-3</v>
      </c>
      <c r="R61" s="1008">
        <v>4.0000000000000001E-3</v>
      </c>
      <c r="S61" s="1008">
        <v>5.0000000000000001E-3</v>
      </c>
      <c r="T61" s="1008">
        <v>8.4301227245837315E-3</v>
      </c>
      <c r="U61" s="1008">
        <v>1.1860245449167462E-2</v>
      </c>
      <c r="V61" s="1008">
        <v>1.5290368173751193E-2</v>
      </c>
      <c r="W61" s="1008">
        <v>1.8720490898334923E-2</v>
      </c>
      <c r="X61" s="1008">
        <v>2.2150613622918654E-2</v>
      </c>
      <c r="Y61" s="1008">
        <v>2.5580736347502384E-2</v>
      </c>
      <c r="Z61" s="1008">
        <v>2.9010859072086115E-2</v>
      </c>
      <c r="AA61" s="980">
        <f t="shared" si="0"/>
        <v>1E-3</v>
      </c>
      <c r="AB61" s="1008">
        <v>6.4931865381471221E-3</v>
      </c>
      <c r="AC61" s="1009"/>
      <c r="AD61" s="1009"/>
      <c r="AE61" s="1009"/>
      <c r="AF61" s="1009"/>
      <c r="AG61" s="1009"/>
      <c r="AH61" s="1009"/>
      <c r="AI61" s="1009"/>
      <c r="AJ61" s="1009"/>
      <c r="AK61" s="1009"/>
      <c r="AL61" s="1009"/>
      <c r="AM61" s="1009"/>
      <c r="AN61" s="984">
        <f t="shared" si="1"/>
        <v>6.4931865381471221E-3</v>
      </c>
      <c r="AO61" s="965">
        <v>1</v>
      </c>
      <c r="AP61" s="247" t="s">
        <v>2725</v>
      </c>
      <c r="AQ61" s="247" t="s">
        <v>2726</v>
      </c>
      <c r="AR61" s="45" t="s">
        <v>2727</v>
      </c>
      <c r="AS61" s="249"/>
      <c r="AT61" s="249"/>
    </row>
    <row r="62" spans="1:53" ht="40.5">
      <c r="A62" s="1398"/>
      <c r="B62" s="251" t="s">
        <v>1181</v>
      </c>
      <c r="C62" s="750" t="s">
        <v>2745</v>
      </c>
      <c r="D62" s="750" t="s">
        <v>2742</v>
      </c>
      <c r="E62" s="750" t="s">
        <v>2742</v>
      </c>
      <c r="F62" s="750" t="s">
        <v>2743</v>
      </c>
      <c r="G62" s="423">
        <v>3</v>
      </c>
      <c r="H62" s="750" t="s">
        <v>35</v>
      </c>
      <c r="I62" s="992" t="s">
        <v>2744</v>
      </c>
      <c r="J62" s="992" t="s">
        <v>70</v>
      </c>
      <c r="K62" s="615" t="s">
        <v>29</v>
      </c>
      <c r="L62" s="615" t="s">
        <v>30</v>
      </c>
      <c r="M62" s="825" t="s">
        <v>37</v>
      </c>
      <c r="N62" s="980">
        <v>1.6030520999584574E-2</v>
      </c>
      <c r="O62" s="1008">
        <v>1E-3</v>
      </c>
      <c r="P62" s="1008">
        <v>2E-3</v>
      </c>
      <c r="Q62" s="1008">
        <v>3.0000000000000001E-3</v>
      </c>
      <c r="R62" s="1008">
        <v>4.0000000000000001E-3</v>
      </c>
      <c r="S62" s="1008">
        <v>5.0000000000000001E-3</v>
      </c>
      <c r="T62" s="1008">
        <v>6.5757887142263681E-3</v>
      </c>
      <c r="U62" s="1008">
        <v>8.1515774284527352E-3</v>
      </c>
      <c r="V62" s="1008">
        <v>9.7273661426791024E-3</v>
      </c>
      <c r="W62" s="1008">
        <v>1.1303154856905469E-2</v>
      </c>
      <c r="X62" s="1008">
        <v>1.2878943571131837E-2</v>
      </c>
      <c r="Y62" s="1008">
        <v>1.4454732285358204E-2</v>
      </c>
      <c r="Z62" s="1008">
        <v>1.6030520999584571E-2</v>
      </c>
      <c r="AA62" s="980">
        <f t="shared" si="0"/>
        <v>1E-3</v>
      </c>
      <c r="AB62" s="1008">
        <v>3.4303353939622028E-3</v>
      </c>
      <c r="AC62" s="1009"/>
      <c r="AD62" s="1009"/>
      <c r="AE62" s="1009"/>
      <c r="AF62" s="1009"/>
      <c r="AG62" s="1009"/>
      <c r="AH62" s="1009"/>
      <c r="AI62" s="1009"/>
      <c r="AJ62" s="1009"/>
      <c r="AK62" s="1009"/>
      <c r="AL62" s="1009"/>
      <c r="AM62" s="1009"/>
      <c r="AN62" s="984">
        <f t="shared" si="1"/>
        <v>3.4303353939622028E-3</v>
      </c>
      <c r="AO62" s="965">
        <v>1</v>
      </c>
      <c r="AP62" s="247" t="s">
        <v>2725</v>
      </c>
      <c r="AQ62" s="247" t="s">
        <v>2730</v>
      </c>
      <c r="AR62" s="45" t="s">
        <v>2731</v>
      </c>
      <c r="AS62" s="249"/>
      <c r="AT62" s="249"/>
    </row>
    <row r="63" spans="1:53" ht="40.5">
      <c r="A63" s="1398"/>
      <c r="B63" s="251" t="s">
        <v>1181</v>
      </c>
      <c r="C63" s="750" t="s">
        <v>2746</v>
      </c>
      <c r="D63" s="750" t="s">
        <v>2742</v>
      </c>
      <c r="E63" s="750" t="s">
        <v>2742</v>
      </c>
      <c r="F63" s="750" t="s">
        <v>2743</v>
      </c>
      <c r="G63" s="423">
        <v>3</v>
      </c>
      <c r="H63" s="750" t="s">
        <v>35</v>
      </c>
      <c r="I63" s="992" t="s">
        <v>2744</v>
      </c>
      <c r="J63" s="992" t="s">
        <v>70</v>
      </c>
      <c r="K63" s="615" t="s">
        <v>29</v>
      </c>
      <c r="L63" s="615" t="s">
        <v>30</v>
      </c>
      <c r="M63" s="825" t="s">
        <v>37</v>
      </c>
      <c r="N63" s="980">
        <v>2.1987383517394155E-2</v>
      </c>
      <c r="O63" s="1008">
        <v>1E-3</v>
      </c>
      <c r="P63" s="1008">
        <v>2E-3</v>
      </c>
      <c r="Q63" s="1008">
        <v>3.0000000000000001E-3</v>
      </c>
      <c r="R63" s="1008">
        <v>4.0000000000000001E-3</v>
      </c>
      <c r="S63" s="1008">
        <v>5.0000000000000001E-3</v>
      </c>
      <c r="T63" s="1008">
        <v>7.4267690739134506E-3</v>
      </c>
      <c r="U63" s="1008">
        <v>9.853538147826902E-3</v>
      </c>
      <c r="V63" s="1008">
        <v>1.2280307221740352E-2</v>
      </c>
      <c r="W63" s="1008">
        <v>1.4707076295653803E-2</v>
      </c>
      <c r="X63" s="1008">
        <v>1.7133845369567254E-2</v>
      </c>
      <c r="Y63" s="1008">
        <v>1.9560614443480704E-2</v>
      </c>
      <c r="Z63" s="1008">
        <v>2.1987383517394155E-2</v>
      </c>
      <c r="AA63" s="980">
        <f t="shared" si="0"/>
        <v>1E-3</v>
      </c>
      <c r="AB63" s="1008">
        <v>3.9876059239908335E-3</v>
      </c>
      <c r="AC63" s="1009"/>
      <c r="AD63" s="1009"/>
      <c r="AE63" s="1009"/>
      <c r="AF63" s="1009"/>
      <c r="AG63" s="1009"/>
      <c r="AH63" s="1009"/>
      <c r="AI63" s="1009"/>
      <c r="AJ63" s="1009"/>
      <c r="AK63" s="1009"/>
      <c r="AL63" s="1009"/>
      <c r="AM63" s="1009"/>
      <c r="AN63" s="984">
        <f t="shared" si="1"/>
        <v>3.9876059239908335E-3</v>
      </c>
      <c r="AO63" s="965">
        <v>1</v>
      </c>
      <c r="AP63" s="247" t="s">
        <v>2725</v>
      </c>
      <c r="AQ63" s="247" t="s">
        <v>2733</v>
      </c>
      <c r="AR63" s="45" t="s">
        <v>2734</v>
      </c>
      <c r="AS63" s="249"/>
      <c r="AT63" s="249"/>
    </row>
    <row r="64" spans="1:53" ht="40.5">
      <c r="A64" s="1398"/>
      <c r="B64" s="251" t="s">
        <v>1181</v>
      </c>
      <c r="C64" s="750" t="s">
        <v>2747</v>
      </c>
      <c r="D64" s="750" t="s">
        <v>2742</v>
      </c>
      <c r="E64" s="750" t="s">
        <v>2742</v>
      </c>
      <c r="F64" s="750" t="s">
        <v>2743</v>
      </c>
      <c r="G64" s="423">
        <v>3</v>
      </c>
      <c r="H64" s="750" t="s">
        <v>35</v>
      </c>
      <c r="I64" s="992" t="s">
        <v>2744</v>
      </c>
      <c r="J64" s="992" t="s">
        <v>70</v>
      </c>
      <c r="K64" s="615" t="s">
        <v>29</v>
      </c>
      <c r="L64" s="615" t="s">
        <v>30</v>
      </c>
      <c r="M64" s="825" t="s">
        <v>37</v>
      </c>
      <c r="N64" s="980">
        <v>2.519984920553664E-2</v>
      </c>
      <c r="O64" s="1008">
        <v>1E-3</v>
      </c>
      <c r="P64" s="1008">
        <v>2E-3</v>
      </c>
      <c r="Q64" s="1008">
        <v>3.0000000000000001E-3</v>
      </c>
      <c r="R64" s="1008">
        <v>4.0000000000000001E-3</v>
      </c>
      <c r="S64" s="1008">
        <v>5.0000000000000001E-3</v>
      </c>
      <c r="T64" s="1008">
        <v>7.8856927436480907E-3</v>
      </c>
      <c r="U64" s="1008">
        <v>1.0771385487296182E-2</v>
      </c>
      <c r="V64" s="1008">
        <v>1.3657078230944274E-2</v>
      </c>
      <c r="W64" s="1008">
        <v>1.6542770974592363E-2</v>
      </c>
      <c r="X64" s="1008">
        <v>1.9428463718240453E-2</v>
      </c>
      <c r="Y64" s="1008">
        <v>2.2314156461888543E-2</v>
      </c>
      <c r="Z64" s="1008">
        <v>2.5199849205536633E-2</v>
      </c>
      <c r="AA64" s="980">
        <f t="shared" si="0"/>
        <v>1E-3</v>
      </c>
      <c r="AB64" s="1008">
        <v>5.0113227239984015E-3</v>
      </c>
      <c r="AC64" s="1009"/>
      <c r="AD64" s="1009"/>
      <c r="AE64" s="1009"/>
      <c r="AF64" s="1009"/>
      <c r="AG64" s="1009"/>
      <c r="AH64" s="1009"/>
      <c r="AI64" s="1009"/>
      <c r="AJ64" s="1009"/>
      <c r="AK64" s="1009"/>
      <c r="AL64" s="1009"/>
      <c r="AM64" s="1009"/>
      <c r="AN64" s="984">
        <f t="shared" si="1"/>
        <v>5.0113227239984015E-3</v>
      </c>
      <c r="AO64" s="965">
        <v>1</v>
      </c>
      <c r="AP64" s="247" t="s">
        <v>2725</v>
      </c>
      <c r="AQ64" s="247" t="s">
        <v>2736</v>
      </c>
      <c r="AR64" s="45" t="s">
        <v>2737</v>
      </c>
      <c r="AS64" s="249"/>
      <c r="AT64" s="249"/>
    </row>
    <row r="65" spans="1:46" ht="40.5">
      <c r="A65" s="1398"/>
      <c r="B65" s="251" t="s">
        <v>1181</v>
      </c>
      <c r="C65" s="750" t="s">
        <v>2748</v>
      </c>
      <c r="D65" s="750" t="s">
        <v>2742</v>
      </c>
      <c r="E65" s="750" t="s">
        <v>2742</v>
      </c>
      <c r="F65" s="750" t="s">
        <v>2743</v>
      </c>
      <c r="G65" s="423">
        <v>3</v>
      </c>
      <c r="H65" s="750" t="s">
        <v>35</v>
      </c>
      <c r="I65" s="992" t="s">
        <v>2744</v>
      </c>
      <c r="J65" s="992" t="s">
        <v>70</v>
      </c>
      <c r="K65" s="615" t="s">
        <v>29</v>
      </c>
      <c r="L65" s="615" t="s">
        <v>30</v>
      </c>
      <c r="M65" s="825" t="s">
        <v>37</v>
      </c>
      <c r="N65" s="980">
        <v>2.0197068428194354E-2</v>
      </c>
      <c r="O65" s="1008">
        <v>1E-3</v>
      </c>
      <c r="P65" s="1008">
        <v>2E-3</v>
      </c>
      <c r="Q65" s="1008">
        <v>3.0000000000000001E-3</v>
      </c>
      <c r="R65" s="1008">
        <v>4.0000000000000001E-3</v>
      </c>
      <c r="S65" s="1008">
        <v>5.0000000000000001E-3</v>
      </c>
      <c r="T65" s="1008">
        <v>7.1710097754563362E-3</v>
      </c>
      <c r="U65" s="1008">
        <v>9.3420195509126731E-3</v>
      </c>
      <c r="V65" s="1008">
        <v>1.1513029326369009E-2</v>
      </c>
      <c r="W65" s="1008">
        <v>1.3684039101825345E-2</v>
      </c>
      <c r="X65" s="1008">
        <v>1.5855048877281681E-2</v>
      </c>
      <c r="Y65" s="1008">
        <v>1.8026058652738017E-2</v>
      </c>
      <c r="Z65" s="1008">
        <v>2.0197068428194354E-2</v>
      </c>
      <c r="AA65" s="980">
        <f t="shared" si="0"/>
        <v>1E-3</v>
      </c>
      <c r="AB65" s="1008">
        <v>2.1903113666713603E-3</v>
      </c>
      <c r="AC65" s="1009"/>
      <c r="AD65" s="1009"/>
      <c r="AE65" s="1009"/>
      <c r="AF65" s="1009"/>
      <c r="AG65" s="1009"/>
      <c r="AH65" s="1009"/>
      <c r="AI65" s="1009"/>
      <c r="AJ65" s="1009"/>
      <c r="AK65" s="1009"/>
      <c r="AL65" s="1009"/>
      <c r="AM65" s="1009"/>
      <c r="AN65" s="984">
        <f t="shared" si="1"/>
        <v>2.1903113666713603E-3</v>
      </c>
      <c r="AO65" s="965">
        <v>1</v>
      </c>
      <c r="AP65" s="247" t="s">
        <v>2725</v>
      </c>
      <c r="AQ65" s="247" t="s">
        <v>2739</v>
      </c>
      <c r="AR65" s="45" t="s">
        <v>2740</v>
      </c>
      <c r="AS65" s="249"/>
      <c r="AT65" s="249"/>
    </row>
    <row r="66" spans="1:46" ht="81">
      <c r="A66" s="1398"/>
      <c r="B66" s="251" t="s">
        <v>1181</v>
      </c>
      <c r="C66" s="750" t="s">
        <v>2741</v>
      </c>
      <c r="D66" s="750" t="s">
        <v>2749</v>
      </c>
      <c r="E66" s="750" t="s">
        <v>2749</v>
      </c>
      <c r="F66" s="750" t="s">
        <v>2750</v>
      </c>
      <c r="G66" s="423">
        <v>3</v>
      </c>
      <c r="H66" s="750" t="s">
        <v>35</v>
      </c>
      <c r="I66" s="750" t="s">
        <v>2751</v>
      </c>
      <c r="J66" s="992" t="s">
        <v>70</v>
      </c>
      <c r="K66" s="749" t="s">
        <v>29</v>
      </c>
      <c r="L66" s="749" t="s">
        <v>42</v>
      </c>
      <c r="M66" s="428" t="s">
        <v>37</v>
      </c>
      <c r="N66" s="980">
        <v>0.95</v>
      </c>
      <c r="O66" s="1008">
        <v>0.91</v>
      </c>
      <c r="P66" s="1008">
        <v>0.91363636363636369</v>
      </c>
      <c r="Q66" s="1008">
        <v>0.91727272727272735</v>
      </c>
      <c r="R66" s="1008">
        <v>0.92090909090909101</v>
      </c>
      <c r="S66" s="1008">
        <v>0.92454545454545467</v>
      </c>
      <c r="T66" s="1008">
        <v>0.92818181818181833</v>
      </c>
      <c r="U66" s="1008">
        <v>0.93181818181818199</v>
      </c>
      <c r="V66" s="1008">
        <v>0.93545454545454565</v>
      </c>
      <c r="W66" s="1008">
        <v>0.93909090909090931</v>
      </c>
      <c r="X66" s="1008">
        <v>0.94272727272727297</v>
      </c>
      <c r="Y66" s="1008">
        <v>0.94636363636363663</v>
      </c>
      <c r="Z66" s="1008">
        <v>0.95000000000000029</v>
      </c>
      <c r="AA66" s="980">
        <f t="shared" si="0"/>
        <v>0.91</v>
      </c>
      <c r="AB66" s="1008">
        <v>0.76529338327091134</v>
      </c>
      <c r="AC66" s="1009"/>
      <c r="AD66" s="1009"/>
      <c r="AE66" s="1009"/>
      <c r="AF66" s="1009"/>
      <c r="AG66" s="1009"/>
      <c r="AH66" s="1009"/>
      <c r="AI66" s="1009"/>
      <c r="AJ66" s="1009"/>
      <c r="AK66" s="1009"/>
      <c r="AL66" s="1009"/>
      <c r="AM66" s="1009"/>
      <c r="AN66" s="984">
        <f t="shared" si="1"/>
        <v>0.76529338327091134</v>
      </c>
      <c r="AO66" s="965">
        <f t="shared" si="3"/>
        <v>0.84098173985814428</v>
      </c>
      <c r="AP66" s="247" t="s">
        <v>2725</v>
      </c>
      <c r="AQ66" s="247" t="s">
        <v>2726</v>
      </c>
      <c r="AR66" s="45" t="s">
        <v>2727</v>
      </c>
      <c r="AS66" s="249" t="s">
        <v>2752</v>
      </c>
      <c r="AT66" s="249"/>
    </row>
    <row r="67" spans="1:46" ht="81">
      <c r="A67" s="1398"/>
      <c r="B67" s="251" t="s">
        <v>1181</v>
      </c>
      <c r="C67" s="750" t="s">
        <v>2745</v>
      </c>
      <c r="D67" s="750" t="s">
        <v>2749</v>
      </c>
      <c r="E67" s="750" t="s">
        <v>2749</v>
      </c>
      <c r="F67" s="750" t="s">
        <v>2750</v>
      </c>
      <c r="G67" s="423">
        <v>3</v>
      </c>
      <c r="H67" s="750" t="s">
        <v>35</v>
      </c>
      <c r="I67" s="750" t="s">
        <v>2751</v>
      </c>
      <c r="J67" s="992" t="s">
        <v>70</v>
      </c>
      <c r="K67" s="749" t="s">
        <v>29</v>
      </c>
      <c r="L67" s="749" t="s">
        <v>42</v>
      </c>
      <c r="M67" s="428" t="s">
        <v>37</v>
      </c>
      <c r="N67" s="980">
        <v>0.97</v>
      </c>
      <c r="O67" s="1008">
        <v>0.95</v>
      </c>
      <c r="P67" s="1008">
        <v>0.95181818181818179</v>
      </c>
      <c r="Q67" s="1008">
        <v>0.95363636363636362</v>
      </c>
      <c r="R67" s="1008">
        <v>0.95545454545454545</v>
      </c>
      <c r="S67" s="1008">
        <v>0.95727272727272728</v>
      </c>
      <c r="T67" s="1008">
        <v>0.95909090909090911</v>
      </c>
      <c r="U67" s="1008">
        <v>0.96090909090909093</v>
      </c>
      <c r="V67" s="1008">
        <v>0.96272727272727276</v>
      </c>
      <c r="W67" s="1008">
        <v>0.96454545454545459</v>
      </c>
      <c r="X67" s="1008">
        <v>0.96636363636363642</v>
      </c>
      <c r="Y67" s="1008">
        <v>0.96818181818181825</v>
      </c>
      <c r="Z67" s="1008">
        <v>0.97000000000000008</v>
      </c>
      <c r="AA67" s="980">
        <f t="shared" si="0"/>
        <v>0.95</v>
      </c>
      <c r="AB67" s="1008">
        <v>0.93968253968253967</v>
      </c>
      <c r="AC67" s="1009"/>
      <c r="AD67" s="1009"/>
      <c r="AE67" s="1009"/>
      <c r="AF67" s="1009"/>
      <c r="AG67" s="1009"/>
      <c r="AH67" s="1009"/>
      <c r="AI67" s="1009"/>
      <c r="AJ67" s="1009"/>
      <c r="AK67" s="1009"/>
      <c r="AL67" s="1009"/>
      <c r="AM67" s="1009"/>
      <c r="AN67" s="984">
        <f t="shared" si="1"/>
        <v>0.93968253968253967</v>
      </c>
      <c r="AO67" s="965">
        <f t="shared" si="3"/>
        <v>0.98913951545530499</v>
      </c>
      <c r="AP67" s="247" t="s">
        <v>2725</v>
      </c>
      <c r="AQ67" s="247" t="s">
        <v>2730</v>
      </c>
      <c r="AR67" s="45" t="s">
        <v>2731</v>
      </c>
      <c r="AS67" s="249" t="s">
        <v>2752</v>
      </c>
      <c r="AT67" s="249"/>
    </row>
    <row r="68" spans="1:46" ht="81">
      <c r="A68" s="1398"/>
      <c r="B68" s="251" t="s">
        <v>1181</v>
      </c>
      <c r="C68" s="750" t="s">
        <v>2746</v>
      </c>
      <c r="D68" s="750" t="s">
        <v>2749</v>
      </c>
      <c r="E68" s="750" t="s">
        <v>2749</v>
      </c>
      <c r="F68" s="750" t="s">
        <v>2750</v>
      </c>
      <c r="G68" s="423">
        <v>3</v>
      </c>
      <c r="H68" s="750" t="s">
        <v>35</v>
      </c>
      <c r="I68" s="750" t="s">
        <v>2751</v>
      </c>
      <c r="J68" s="992" t="s">
        <v>70</v>
      </c>
      <c r="K68" s="749" t="s">
        <v>29</v>
      </c>
      <c r="L68" s="749" t="s">
        <v>42</v>
      </c>
      <c r="M68" s="428" t="s">
        <v>37</v>
      </c>
      <c r="N68" s="980">
        <v>0.95499999999999996</v>
      </c>
      <c r="O68" s="1008">
        <v>0.91</v>
      </c>
      <c r="P68" s="1008">
        <v>0.91409090909090907</v>
      </c>
      <c r="Q68" s="1008">
        <v>0.9181818181818181</v>
      </c>
      <c r="R68" s="1008">
        <v>0.92227272727272713</v>
      </c>
      <c r="S68" s="1008">
        <v>0.92636363636363617</v>
      </c>
      <c r="T68" s="1008">
        <v>0.9304545454545452</v>
      </c>
      <c r="U68" s="1008">
        <v>0.93454545454545423</v>
      </c>
      <c r="V68" s="1008">
        <v>0.93863636363636327</v>
      </c>
      <c r="W68" s="1008">
        <v>0.9427272727272723</v>
      </c>
      <c r="X68" s="1008">
        <v>0.94681818181818134</v>
      </c>
      <c r="Y68" s="1008">
        <v>0.95090909090909037</v>
      </c>
      <c r="Z68" s="1008">
        <v>0.9549999999999994</v>
      </c>
      <c r="AA68" s="980">
        <f t="shared" si="0"/>
        <v>0.91</v>
      </c>
      <c r="AB68" s="1008">
        <v>0.88636363636363635</v>
      </c>
      <c r="AC68" s="1009"/>
      <c r="AD68" s="1009"/>
      <c r="AE68" s="1009"/>
      <c r="AF68" s="1009"/>
      <c r="AG68" s="1009"/>
      <c r="AH68" s="1009"/>
      <c r="AI68" s="1009"/>
      <c r="AJ68" s="1009"/>
      <c r="AK68" s="1009"/>
      <c r="AL68" s="1009"/>
      <c r="AM68" s="1009"/>
      <c r="AN68" s="984">
        <f t="shared" si="1"/>
        <v>0.88636363636363635</v>
      </c>
      <c r="AO68" s="965">
        <f t="shared" si="3"/>
        <v>0.97402597402597402</v>
      </c>
      <c r="AP68" s="247" t="s">
        <v>2725</v>
      </c>
      <c r="AQ68" s="247" t="s">
        <v>2733</v>
      </c>
      <c r="AR68" s="45" t="s">
        <v>2734</v>
      </c>
      <c r="AS68" s="249" t="s">
        <v>2752</v>
      </c>
      <c r="AT68" s="249"/>
    </row>
    <row r="69" spans="1:46" ht="81">
      <c r="A69" s="1398"/>
      <c r="B69" s="251" t="s">
        <v>1181</v>
      </c>
      <c r="C69" s="750" t="s">
        <v>2747</v>
      </c>
      <c r="D69" s="750" t="s">
        <v>2749</v>
      </c>
      <c r="E69" s="750" t="s">
        <v>2749</v>
      </c>
      <c r="F69" s="750" t="s">
        <v>2750</v>
      </c>
      <c r="G69" s="423">
        <v>3</v>
      </c>
      <c r="H69" s="750" t="s">
        <v>35</v>
      </c>
      <c r="I69" s="750" t="s">
        <v>2751</v>
      </c>
      <c r="J69" s="992" t="s">
        <v>70</v>
      </c>
      <c r="K69" s="749" t="s">
        <v>29</v>
      </c>
      <c r="L69" s="749" t="s">
        <v>42</v>
      </c>
      <c r="M69" s="428" t="s">
        <v>37</v>
      </c>
      <c r="N69" s="980">
        <v>0.97</v>
      </c>
      <c r="O69" s="1008">
        <v>0.96</v>
      </c>
      <c r="P69" s="1008">
        <v>0.96090909090909082</v>
      </c>
      <c r="Q69" s="1008">
        <v>0.96181818181818168</v>
      </c>
      <c r="R69" s="1008">
        <v>0.96272727272727254</v>
      </c>
      <c r="S69" s="1008">
        <v>0.9636363636363634</v>
      </c>
      <c r="T69" s="1008">
        <v>0.96454545454545426</v>
      </c>
      <c r="U69" s="1008">
        <v>0.96545454545454512</v>
      </c>
      <c r="V69" s="1008">
        <v>0.96636363636363598</v>
      </c>
      <c r="W69" s="1008">
        <v>0.96727272727272684</v>
      </c>
      <c r="X69" s="1008">
        <v>0.9681818181818177</v>
      </c>
      <c r="Y69" s="1008">
        <v>0.96909090909090856</v>
      </c>
      <c r="Z69" s="1008">
        <v>0.96999999999999942</v>
      </c>
      <c r="AA69" s="980">
        <f t="shared" si="0"/>
        <v>0.96</v>
      </c>
      <c r="AB69" s="1008">
        <v>0.75771971496437052</v>
      </c>
      <c r="AC69" s="1009"/>
      <c r="AD69" s="1009"/>
      <c r="AE69" s="1009"/>
      <c r="AF69" s="1009"/>
      <c r="AG69" s="1009"/>
      <c r="AH69" s="1009"/>
      <c r="AI69" s="1009"/>
      <c r="AJ69" s="1009"/>
      <c r="AK69" s="1009"/>
      <c r="AL69" s="1009"/>
      <c r="AM69" s="1009"/>
      <c r="AN69" s="984">
        <f t="shared" si="1"/>
        <v>0.75771971496437052</v>
      </c>
      <c r="AO69" s="965">
        <f t="shared" si="3"/>
        <v>0.78929136975455261</v>
      </c>
      <c r="AP69" s="247" t="s">
        <v>2725</v>
      </c>
      <c r="AQ69" s="247" t="s">
        <v>2736</v>
      </c>
      <c r="AR69" s="45" t="s">
        <v>2737</v>
      </c>
      <c r="AS69" s="249" t="s">
        <v>2752</v>
      </c>
      <c r="AT69" s="249"/>
    </row>
    <row r="70" spans="1:46" ht="81">
      <c r="A70" s="1399"/>
      <c r="B70" s="251" t="s">
        <v>1181</v>
      </c>
      <c r="C70" s="750" t="s">
        <v>2748</v>
      </c>
      <c r="D70" s="750" t="s">
        <v>2749</v>
      </c>
      <c r="E70" s="750" t="s">
        <v>2749</v>
      </c>
      <c r="F70" s="750" t="s">
        <v>2750</v>
      </c>
      <c r="G70" s="423">
        <v>3</v>
      </c>
      <c r="H70" s="750" t="s">
        <v>35</v>
      </c>
      <c r="I70" s="750" t="s">
        <v>2751</v>
      </c>
      <c r="J70" s="992" t="s">
        <v>70</v>
      </c>
      <c r="K70" s="749" t="s">
        <v>29</v>
      </c>
      <c r="L70" s="749" t="s">
        <v>42</v>
      </c>
      <c r="M70" s="428" t="s">
        <v>37</v>
      </c>
      <c r="N70" s="980">
        <v>0.98</v>
      </c>
      <c r="O70" s="1008">
        <v>0.97</v>
      </c>
      <c r="P70" s="1008">
        <v>0.97090909090909083</v>
      </c>
      <c r="Q70" s="1008">
        <v>0.97181818181818169</v>
      </c>
      <c r="R70" s="1008">
        <v>0.97272727272727255</v>
      </c>
      <c r="S70" s="1008">
        <v>0.97363636363636341</v>
      </c>
      <c r="T70" s="1008">
        <v>0.97454545454545427</v>
      </c>
      <c r="U70" s="1008">
        <v>0.97545454545454513</v>
      </c>
      <c r="V70" s="1008">
        <v>0.97636363636363599</v>
      </c>
      <c r="W70" s="1008">
        <v>0.97727272727272685</v>
      </c>
      <c r="X70" s="1008">
        <v>0.97818181818181771</v>
      </c>
      <c r="Y70" s="1008">
        <v>0.97909090909090857</v>
      </c>
      <c r="Z70" s="1008">
        <v>0.97999999999999943</v>
      </c>
      <c r="AA70" s="980">
        <f t="shared" si="0"/>
        <v>0.97</v>
      </c>
      <c r="AB70" s="1008">
        <v>0.9707446808510638</v>
      </c>
      <c r="AC70" s="1009"/>
      <c r="AD70" s="1009"/>
      <c r="AE70" s="1009"/>
      <c r="AF70" s="1009"/>
      <c r="AG70" s="1009"/>
      <c r="AH70" s="1009"/>
      <c r="AI70" s="1009"/>
      <c r="AJ70" s="1009"/>
      <c r="AK70" s="1009"/>
      <c r="AL70" s="1009"/>
      <c r="AM70" s="1009"/>
      <c r="AN70" s="984">
        <f t="shared" si="1"/>
        <v>0.9707446808510638</v>
      </c>
      <c r="AO70" s="965">
        <f t="shared" si="3"/>
        <v>1.0007677122175915</v>
      </c>
      <c r="AP70" s="247" t="s">
        <v>2725</v>
      </c>
      <c r="AQ70" s="247" t="s">
        <v>2739</v>
      </c>
      <c r="AR70" s="45" t="s">
        <v>2740</v>
      </c>
      <c r="AS70" s="249" t="s">
        <v>2752</v>
      </c>
      <c r="AT70" s="249"/>
    </row>
    <row r="95" spans="13:13">
      <c r="M95" s="157">
        <f>60*12</f>
        <v>720</v>
      </c>
    </row>
  </sheetData>
  <sheetProtection algorithmName="SHA-512" hashValue="DDLKoZWR3GIP2QZl6nEI9AL4W1Kn9w3SO472NnK2bMff3u+4wOZ2wYzXGYfukQtQ0HthzQqAZpqnIqGYDc+vSw==" saltValue="yvmbna/WQuQCM+USy7NUxg==" spinCount="100000" sheet="1" objects="1" scenarios="1" autoFilter="0"/>
  <autoFilter ref="A8:BB70"/>
  <mergeCells count="48">
    <mergeCell ref="L7:L8"/>
    <mergeCell ref="A7:A8"/>
    <mergeCell ref="B7:B8"/>
    <mergeCell ref="C7:C8"/>
    <mergeCell ref="D7:D8"/>
    <mergeCell ref="E7:E8"/>
    <mergeCell ref="F7:F8"/>
    <mergeCell ref="G7:G8"/>
    <mergeCell ref="H7:H8"/>
    <mergeCell ref="I7:I8"/>
    <mergeCell ref="J7:J8"/>
    <mergeCell ref="K7:K8"/>
    <mergeCell ref="AT7:AT8"/>
    <mergeCell ref="M7:M8"/>
    <mergeCell ref="N7:N8"/>
    <mergeCell ref="O7:Z7"/>
    <mergeCell ref="AA7:AA8"/>
    <mergeCell ref="AB7:AM7"/>
    <mergeCell ref="AN7:AN8"/>
    <mergeCell ref="AO7:AO8"/>
    <mergeCell ref="AP7:AP8"/>
    <mergeCell ref="AQ7:AQ8"/>
    <mergeCell ref="AR7:AR8"/>
    <mergeCell ref="AS7:AS8"/>
    <mergeCell ref="F20:F21"/>
    <mergeCell ref="A22:A24"/>
    <mergeCell ref="C22:C24"/>
    <mergeCell ref="A25:A27"/>
    <mergeCell ref="C25:C27"/>
    <mergeCell ref="D25:D27"/>
    <mergeCell ref="F25:F27"/>
    <mergeCell ref="B9:B54"/>
    <mergeCell ref="A11:A12"/>
    <mergeCell ref="A14:A16"/>
    <mergeCell ref="A18:A19"/>
    <mergeCell ref="A20:A21"/>
    <mergeCell ref="C20:C21"/>
    <mergeCell ref="A28:A30"/>
    <mergeCell ref="A31:A32"/>
    <mergeCell ref="A33:A37"/>
    <mergeCell ref="A56:A60"/>
    <mergeCell ref="A61:A70"/>
    <mergeCell ref="D35:D37"/>
    <mergeCell ref="A38:A45"/>
    <mergeCell ref="F39:F40"/>
    <mergeCell ref="D41:D44"/>
    <mergeCell ref="F41:F43"/>
    <mergeCell ref="A46:A53"/>
  </mergeCells>
  <dataValidations count="2">
    <dataValidation type="list" allowBlank="1" showInputMessage="1" showErrorMessage="1" sqref="J56:J70 L56:L70 H56:H70 J44 L44 H44">
      <formula1>#REF!</formula1>
    </dataValidation>
    <dataValidation type="list" allowBlank="1" showInputMessage="1" showErrorMessage="1" sqref="H9 L9 J9 J20:J24 L20:L24 H20:H27 L11:L17 H11:H17 J11:J17 J45:J47 J38:J39 H38:H43 J41:J43 L38:L43 L45:L47 H45:H54 L52:L54 J52:J54">
      <formula1>#REF!</formula1>
    </dataValidation>
  </dataValidations>
  <pageMargins left="0.19685039370078741" right="0.19685039370078741" top="0.19685039370078741" bottom="0.19685039370078741" header="0.31496062992125984" footer="0.31496062992125984"/>
  <pageSetup scale="20" orientation="landscape" r:id="rId1"/>
  <drawing r:id="rId2"/>
  <extLst>
    <ext xmlns:x14="http://schemas.microsoft.com/office/spreadsheetml/2009/9/main" uri="{CCE6A557-97BC-4b89-ADB6-D9C93CAAB3DF}">
      <x14:dataValidations xmlns:xm="http://schemas.microsoft.com/office/excel/2006/main" count="8">
        <x14:dataValidation type="list" allowBlank="1" showInputMessage="1" showErrorMessage="1">
          <x14:formula1>
            <xm:f>'C:\Users\ltejadar\AppData\Local\Microsoft\Windows\INetCache\Content.Outlook\CGWG3OJG\[B. Planilla Plan Operativo Anual 2020 - DRP.xlsx]Hoja1'!#REF!</xm:f>
          </x14:formula1>
          <xm:sqref>M44 AS44 G44</xm:sqref>
        </x14:dataValidation>
        <x14:dataValidation type="list" allowBlank="1" showInputMessage="1" showErrorMessage="1">
          <x14:formula1>
            <xm:f>'D:\PLANIFICACION Y PRESUPUESTO 2020\[Plan Operativo 2020 - DCE - copia.xlsx]Hoja1'!#REF!</xm:f>
          </x14:formula1>
          <xm:sqref>AS55 G55:H55 J55:M55</xm:sqref>
        </x14:dataValidation>
        <x14:dataValidation type="list" allowBlank="1" showInputMessage="1" showErrorMessage="1">
          <x14:formula1>
            <xm:f>'C:\EDN 20180526\Informes Comerciales\Plan Estrategico Operativo Anual\Plan DC 2019\Recibidos de Gerencias\Tecnica\[Planilla Plan Operativo Anual 2019 - DC NUEVO GTC Final v1.XLSX]Hoja1'!#REF!</xm:f>
          </x14:formula1>
          <xm:sqref>K25:M27</xm:sqref>
        </x14:dataValidation>
        <x14:dataValidation type="list" allowBlank="1" showInputMessage="1" showErrorMessage="1">
          <x14:formula1>
            <xm:f>'C:\EDN 20180526\Informes Comerciales\Plan Estrategico Operativo Anual\Plan DC 2019\Recibidos de Gerencias\Servicios\[Planilla Plan Operativo Anual 2019 - DC -  final.XLSX]Hoja1'!#REF!</xm:f>
          </x14:formula1>
          <xm:sqref>J25:J27</xm:sqref>
        </x14:dataValidation>
        <x14:dataValidation type="list" allowBlank="1" showInputMessage="1" showErrorMessage="1">
          <x14:formula1>
            <xm:f>'C:\Users\ERRodriguezA\AppData\Local\Microsoft\Windows\INetCache\Content.Outlook\1ATPZIXP\[B. Planilla Plan Operativo Anual 2020 - GAERP.xlsx]Hoja1'!#REF!</xm:f>
          </x14:formula1>
          <xm:sqref>J28:M37 AS28:AS37 H28:H37 G37 G28:G34</xm:sqref>
        </x14:dataValidation>
        <x14:dataValidation type="list" allowBlank="1" showInputMessage="1" showErrorMessage="1">
          <x14:formula1>
            <xm:f>'C:\Users\ERRodriguezA\Desktop\Plan 2020\Grandes Suministros\[B. Planilla Plan Operativo Anual 2020 - GS.XLSX]Hoja1'!#REF!</xm:f>
          </x14:formula1>
          <xm:sqref>G10:H10 G18:H19 J10:M10 J18:M19 AS10 AS18:AS19</xm:sqref>
        </x14:dataValidation>
        <x14:dataValidation type="list" allowBlank="1" showInputMessage="1" showErrorMessage="1">
          <x14:formula1>
            <xm:f>'\\ENSQBO\Planificacion y Control de Gestion (500GB)\Users\fahiraldo\Documents\1-Indicadores Perdida\09-POA\2019\POA\[POA GS 2019.xlsx]Hoja1'!#REF!</xm:f>
          </x14:formula1>
          <xm:sqref>K11 K13 M13 M11 K40 G39 M38:M43 G41:G43 AS39:AS43 AS45:AS54 M45:M54 G45:G54</xm:sqref>
        </x14:dataValidation>
        <x14:dataValidation type="list" allowBlank="1" showInputMessage="1" showErrorMessage="1">
          <x14:formula1>
            <xm:f>'P:\2-Gerencia de Planificacion y Presupuesto\3- GERENCIA PLANIFICACION Y PRESUPUESTOS\PLANES OPERATIVOS 2020 - EDENORTE\DRP\[Plan Operativo Anual 2020 - DRP.xlsx]Hoja1'!#REF!</xm:f>
          </x14:formula1>
          <xm:sqref>AS9 AS11:AS17</xm:sqref>
        </x14:dataValidation>
      </x14:dataValidations>
    </ext>
  </extLs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A18"/>
  <sheetViews>
    <sheetView showGridLines="0" zoomScale="50" zoomScaleNormal="50" zoomScaleSheetLayoutView="50" workbookViewId="0">
      <selection activeCell="D9" sqref="D9"/>
    </sheetView>
  </sheetViews>
  <sheetFormatPr baseColWidth="10" defaultColWidth="11.42578125" defaultRowHeight="16.5"/>
  <cols>
    <col min="1" max="1" width="43.7109375" style="157" customWidth="1"/>
    <col min="2" max="2" width="39.42578125" style="157" customWidth="1"/>
    <col min="3" max="3" width="36.7109375" style="157" customWidth="1"/>
    <col min="4" max="4" width="67.5703125" style="157" customWidth="1"/>
    <col min="5" max="5" width="25.5703125" style="157" customWidth="1"/>
    <col min="6" max="6" width="50.85546875" style="157" customWidth="1"/>
    <col min="7" max="7" width="16.140625" style="157" customWidth="1"/>
    <col min="8" max="8" width="40.7109375" style="157" customWidth="1"/>
    <col min="9" max="9" width="29" style="157" bestFit="1" customWidth="1"/>
    <col min="10" max="10" width="26.42578125" style="157" customWidth="1"/>
    <col min="11" max="11" width="16.7109375" style="157" customWidth="1"/>
    <col min="12" max="12" width="15" style="157" customWidth="1"/>
    <col min="13" max="13" width="25.28515625" style="157" customWidth="1"/>
    <col min="14" max="14" width="19.85546875" style="157" bestFit="1" customWidth="1"/>
    <col min="15" max="26" width="10.42578125" style="157" customWidth="1"/>
    <col min="27" max="27" width="14.7109375" style="157" customWidth="1"/>
    <col min="28" max="39" width="10.42578125" style="157" hidden="1" customWidth="1"/>
    <col min="40" max="41" width="13.85546875" style="157" hidden="1" customWidth="1"/>
    <col min="42" max="43" width="26.28515625" style="157" customWidth="1"/>
    <col min="44" max="45" width="28.5703125" style="157" customWidth="1"/>
    <col min="46" max="46" width="22.7109375" style="160" customWidth="1"/>
    <col min="47" max="53" width="11.42578125" style="160"/>
    <col min="54" max="54" width="5" style="157" customWidth="1"/>
    <col min="55" max="16384" width="11.42578125" style="157"/>
  </cols>
  <sheetData>
    <row r="1" spans="1:53" ht="26.25" customHeight="1"/>
    <row r="2" spans="1:53" ht="45.75">
      <c r="B2" s="386" t="s">
        <v>121</v>
      </c>
      <c r="D2" s="158"/>
      <c r="E2" s="158"/>
      <c r="F2" s="158"/>
      <c r="G2" s="158"/>
      <c r="H2" s="158"/>
      <c r="I2" s="158"/>
      <c r="J2" s="158"/>
      <c r="K2" s="158"/>
      <c r="L2" s="158"/>
      <c r="M2" s="158"/>
      <c r="N2" s="158"/>
      <c r="O2" s="158"/>
      <c r="P2" s="158"/>
      <c r="Q2" s="158"/>
      <c r="R2" s="158"/>
      <c r="S2" s="158"/>
      <c r="T2" s="158"/>
      <c r="U2" s="158"/>
      <c r="V2" s="158"/>
      <c r="W2" s="158"/>
      <c r="X2" s="158"/>
      <c r="Y2" s="158"/>
      <c r="Z2" s="158"/>
      <c r="AA2" s="158"/>
      <c r="AB2" s="158"/>
      <c r="AC2" s="158"/>
      <c r="AD2" s="158"/>
      <c r="AE2" s="158"/>
      <c r="AF2" s="158"/>
      <c r="AG2" s="158"/>
      <c r="AH2" s="158"/>
      <c r="AI2" s="158"/>
      <c r="AJ2" s="158"/>
      <c r="AK2" s="158"/>
      <c r="AL2" s="158"/>
      <c r="AM2" s="158"/>
      <c r="AN2" s="158"/>
      <c r="AO2" s="158"/>
      <c r="AP2" s="158"/>
      <c r="AQ2" s="158"/>
    </row>
    <row r="3" spans="1:53" ht="24" customHeight="1">
      <c r="B3" s="387" t="s">
        <v>3360</v>
      </c>
    </row>
    <row r="6" spans="1:53" s="165" customFormat="1" ht="29.25" customHeight="1">
      <c r="A6" s="1227" t="s">
        <v>631</v>
      </c>
      <c r="B6" s="1227" t="s">
        <v>120</v>
      </c>
      <c r="C6" s="1226" t="s">
        <v>0</v>
      </c>
      <c r="D6" s="1226" t="s">
        <v>1</v>
      </c>
      <c r="E6" s="1227" t="s">
        <v>2</v>
      </c>
      <c r="F6" s="1226" t="s">
        <v>3</v>
      </c>
      <c r="G6" s="1227" t="s">
        <v>4</v>
      </c>
      <c r="H6" s="1227" t="s">
        <v>5</v>
      </c>
      <c r="I6" s="1226" t="s">
        <v>6</v>
      </c>
      <c r="J6" s="1226" t="s">
        <v>7</v>
      </c>
      <c r="K6" s="1227" t="s">
        <v>8</v>
      </c>
      <c r="L6" s="1227" t="s">
        <v>9</v>
      </c>
      <c r="M6" s="1227" t="s">
        <v>10</v>
      </c>
      <c r="N6" s="1226" t="s">
        <v>119</v>
      </c>
      <c r="O6" s="1226" t="s">
        <v>11</v>
      </c>
      <c r="P6" s="1226"/>
      <c r="Q6" s="1226"/>
      <c r="R6" s="1226"/>
      <c r="S6" s="1226"/>
      <c r="T6" s="1226"/>
      <c r="U6" s="1226"/>
      <c r="V6" s="1226"/>
      <c r="W6" s="1226"/>
      <c r="X6" s="1226"/>
      <c r="Y6" s="1226"/>
      <c r="Z6" s="1226"/>
      <c r="AA6" s="1227" t="s">
        <v>628</v>
      </c>
      <c r="AB6" s="1226" t="s">
        <v>618</v>
      </c>
      <c r="AC6" s="1226"/>
      <c r="AD6" s="1226"/>
      <c r="AE6" s="1226"/>
      <c r="AF6" s="1226"/>
      <c r="AG6" s="1226"/>
      <c r="AH6" s="1226"/>
      <c r="AI6" s="1226"/>
      <c r="AJ6" s="1226"/>
      <c r="AK6" s="1226"/>
      <c r="AL6" s="1226"/>
      <c r="AM6" s="1226"/>
      <c r="AN6" s="1227" t="s">
        <v>630</v>
      </c>
      <c r="AO6" s="1227" t="s">
        <v>629</v>
      </c>
      <c r="AP6" s="1226" t="s">
        <v>12</v>
      </c>
      <c r="AQ6" s="1226" t="s">
        <v>13</v>
      </c>
      <c r="AR6" s="1226" t="s">
        <v>14</v>
      </c>
      <c r="AS6" s="1227" t="s">
        <v>15</v>
      </c>
      <c r="AT6" s="1226" t="s">
        <v>16</v>
      </c>
      <c r="AU6" s="300"/>
      <c r="AV6" s="300"/>
      <c r="AW6" s="300"/>
      <c r="AX6" s="300"/>
      <c r="AY6" s="300"/>
      <c r="AZ6" s="300"/>
      <c r="BA6" s="300"/>
    </row>
    <row r="7" spans="1:53" s="165" customFormat="1" ht="47.25" customHeight="1">
      <c r="A7" s="1228"/>
      <c r="B7" s="1228"/>
      <c r="C7" s="1226"/>
      <c r="D7" s="1226"/>
      <c r="E7" s="1228"/>
      <c r="F7" s="1226"/>
      <c r="G7" s="1228"/>
      <c r="H7" s="1228"/>
      <c r="I7" s="1226"/>
      <c r="J7" s="1226"/>
      <c r="K7" s="1228"/>
      <c r="L7" s="1228"/>
      <c r="M7" s="1228"/>
      <c r="N7" s="1226"/>
      <c r="O7" s="231" t="s">
        <v>17</v>
      </c>
      <c r="P7" s="231" t="s">
        <v>18</v>
      </c>
      <c r="Q7" s="231" t="s">
        <v>19</v>
      </c>
      <c r="R7" s="231" t="s">
        <v>20</v>
      </c>
      <c r="S7" s="231" t="s">
        <v>21</v>
      </c>
      <c r="T7" s="231" t="s">
        <v>22</v>
      </c>
      <c r="U7" s="231" t="s">
        <v>23</v>
      </c>
      <c r="V7" s="231" t="s">
        <v>24</v>
      </c>
      <c r="W7" s="231" t="s">
        <v>25</v>
      </c>
      <c r="X7" s="231" t="s">
        <v>26</v>
      </c>
      <c r="Y7" s="231" t="s">
        <v>27</v>
      </c>
      <c r="Z7" s="231" t="s">
        <v>28</v>
      </c>
      <c r="AA7" s="1228"/>
      <c r="AB7" s="231" t="s">
        <v>17</v>
      </c>
      <c r="AC7" s="231" t="s">
        <v>18</v>
      </c>
      <c r="AD7" s="231" t="s">
        <v>19</v>
      </c>
      <c r="AE7" s="231" t="s">
        <v>20</v>
      </c>
      <c r="AF7" s="231" t="s">
        <v>21</v>
      </c>
      <c r="AG7" s="231" t="s">
        <v>22</v>
      </c>
      <c r="AH7" s="231" t="s">
        <v>23</v>
      </c>
      <c r="AI7" s="231" t="s">
        <v>24</v>
      </c>
      <c r="AJ7" s="231" t="s">
        <v>25</v>
      </c>
      <c r="AK7" s="231" t="s">
        <v>26</v>
      </c>
      <c r="AL7" s="231" t="s">
        <v>27</v>
      </c>
      <c r="AM7" s="231" t="s">
        <v>28</v>
      </c>
      <c r="AN7" s="1228"/>
      <c r="AO7" s="1228"/>
      <c r="AP7" s="1226"/>
      <c r="AQ7" s="1226"/>
      <c r="AR7" s="1226"/>
      <c r="AS7" s="1228"/>
      <c r="AT7" s="1226"/>
      <c r="AU7" s="300"/>
      <c r="AV7" s="300"/>
      <c r="AW7" s="300"/>
      <c r="AX7" s="300"/>
      <c r="AY7" s="300"/>
      <c r="AZ7" s="300"/>
      <c r="BA7" s="300"/>
    </row>
    <row r="8" spans="1:53" ht="162">
      <c r="A8" s="1010" t="s">
        <v>520</v>
      </c>
      <c r="B8" s="1409" t="s">
        <v>2753</v>
      </c>
      <c r="C8" s="598"/>
      <c r="D8" s="599" t="s">
        <v>2754</v>
      </c>
      <c r="E8" s="742"/>
      <c r="F8" s="742" t="s">
        <v>2755</v>
      </c>
      <c r="G8" s="807">
        <v>3</v>
      </c>
      <c r="H8" s="807" t="s">
        <v>35</v>
      </c>
      <c r="I8" s="254" t="s">
        <v>2756</v>
      </c>
      <c r="J8" s="254" t="s">
        <v>70</v>
      </c>
      <c r="K8" s="254" t="s">
        <v>29</v>
      </c>
      <c r="L8" s="254" t="s">
        <v>30</v>
      </c>
      <c r="M8" s="254" t="s">
        <v>43</v>
      </c>
      <c r="N8" s="1011">
        <f>+AVERAGE(O8:Z8)</f>
        <v>1</v>
      </c>
      <c r="O8" s="963">
        <v>1</v>
      </c>
      <c r="P8" s="963">
        <v>1</v>
      </c>
      <c r="Q8" s="963">
        <v>1</v>
      </c>
      <c r="R8" s="963">
        <v>1</v>
      </c>
      <c r="S8" s="963">
        <v>1</v>
      </c>
      <c r="T8" s="963">
        <v>1</v>
      </c>
      <c r="U8" s="963">
        <v>1</v>
      </c>
      <c r="V8" s="963">
        <v>1</v>
      </c>
      <c r="W8" s="963">
        <v>1</v>
      </c>
      <c r="X8" s="963">
        <v>1</v>
      </c>
      <c r="Y8" s="963">
        <v>1</v>
      </c>
      <c r="Z8" s="963">
        <v>1</v>
      </c>
      <c r="AA8" s="1012">
        <f>O8</f>
        <v>1</v>
      </c>
      <c r="AB8" s="1013"/>
      <c r="AC8" s="794"/>
      <c r="AD8" s="794"/>
      <c r="AE8" s="794"/>
      <c r="AF8" s="794"/>
      <c r="AG8" s="794"/>
      <c r="AH8" s="794"/>
      <c r="AI8" s="794"/>
      <c r="AJ8" s="794"/>
      <c r="AK8" s="794"/>
      <c r="AL8" s="794"/>
      <c r="AM8" s="794"/>
      <c r="AN8" s="1012">
        <f>AB8</f>
        <v>0</v>
      </c>
      <c r="AO8" s="965">
        <f>AN8/AA8</f>
        <v>0</v>
      </c>
      <c r="AP8" s="1014" t="s">
        <v>215</v>
      </c>
      <c r="AQ8" s="262" t="s">
        <v>2757</v>
      </c>
      <c r="AR8" s="262" t="s">
        <v>2758</v>
      </c>
      <c r="AS8" s="800"/>
      <c r="AT8" s="1015"/>
    </row>
    <row r="9" spans="1:53" ht="93" customHeight="1">
      <c r="A9" s="1225" t="s">
        <v>540</v>
      </c>
      <c r="B9" s="1410"/>
      <c r="C9" s="598"/>
      <c r="D9" s="599" t="s">
        <v>2759</v>
      </c>
      <c r="E9" s="742"/>
      <c r="F9" s="742" t="s">
        <v>2759</v>
      </c>
      <c r="G9" s="807">
        <v>3</v>
      </c>
      <c r="H9" s="807"/>
      <c r="I9" s="254" t="s">
        <v>2760</v>
      </c>
      <c r="J9" s="254" t="s">
        <v>70</v>
      </c>
      <c r="K9" s="254" t="s">
        <v>29</v>
      </c>
      <c r="L9" s="254" t="s">
        <v>30</v>
      </c>
      <c r="M9" s="254" t="s">
        <v>43</v>
      </c>
      <c r="N9" s="1011">
        <f t="shared" ref="N9:N14" si="0">+AVERAGE(O9:Z9)</f>
        <v>1</v>
      </c>
      <c r="O9" s="1016">
        <v>1</v>
      </c>
      <c r="P9" s="1016">
        <v>1</v>
      </c>
      <c r="Q9" s="1016">
        <v>1</v>
      </c>
      <c r="R9" s="1016">
        <v>1</v>
      </c>
      <c r="S9" s="1016">
        <v>1</v>
      </c>
      <c r="T9" s="1016">
        <v>1</v>
      </c>
      <c r="U9" s="1016">
        <v>1</v>
      </c>
      <c r="V9" s="1016">
        <v>1</v>
      </c>
      <c r="W9" s="1016">
        <v>1</v>
      </c>
      <c r="X9" s="1016">
        <v>1</v>
      </c>
      <c r="Y9" s="1016">
        <v>1</v>
      </c>
      <c r="Z9" s="1016">
        <v>1</v>
      </c>
      <c r="AA9" s="1012">
        <f t="shared" ref="AA9:AA15" si="1">O9</f>
        <v>1</v>
      </c>
      <c r="AB9" s="1017"/>
      <c r="AC9" s="1018"/>
      <c r="AD9" s="1018"/>
      <c r="AE9" s="1018"/>
      <c r="AF9" s="1018"/>
      <c r="AG9" s="1018"/>
      <c r="AH9" s="1018"/>
      <c r="AI9" s="1018"/>
      <c r="AJ9" s="1018"/>
      <c r="AK9" s="1018"/>
      <c r="AL9" s="1018"/>
      <c r="AM9" s="1018"/>
      <c r="AN9" s="1012">
        <f t="shared" ref="AN9:AN15" si="2">AB9</f>
        <v>0</v>
      </c>
      <c r="AO9" s="965">
        <f t="shared" ref="AO9:AO15" si="3">AN9/AA9</f>
        <v>0</v>
      </c>
      <c r="AP9" s="624" t="s">
        <v>215</v>
      </c>
      <c r="AQ9" s="262" t="s">
        <v>2761</v>
      </c>
      <c r="AR9" s="262" t="s">
        <v>2762</v>
      </c>
      <c r="AS9" s="800"/>
      <c r="AT9" s="1019"/>
    </row>
    <row r="10" spans="1:53" ht="144" customHeight="1">
      <c r="A10" s="1411" t="s">
        <v>1394</v>
      </c>
      <c r="B10" s="400" t="s">
        <v>2753</v>
      </c>
      <c r="C10" s="598"/>
      <c r="D10" s="600" t="s">
        <v>2763</v>
      </c>
      <c r="E10" s="243"/>
      <c r="F10" s="742" t="s">
        <v>2764</v>
      </c>
      <c r="G10" s="807">
        <v>2</v>
      </c>
      <c r="H10" s="807" t="s">
        <v>66</v>
      </c>
      <c r="I10" s="824" t="s">
        <v>2765</v>
      </c>
      <c r="J10" s="254" t="s">
        <v>70</v>
      </c>
      <c r="K10" s="254" t="s">
        <v>29</v>
      </c>
      <c r="L10" s="254" t="s">
        <v>30</v>
      </c>
      <c r="M10" s="254" t="s">
        <v>43</v>
      </c>
      <c r="N10" s="1011">
        <f t="shared" si="0"/>
        <v>1</v>
      </c>
      <c r="O10" s="1016">
        <v>1</v>
      </c>
      <c r="P10" s="1016">
        <v>1</v>
      </c>
      <c r="Q10" s="1016">
        <v>1</v>
      </c>
      <c r="R10" s="1016">
        <v>1</v>
      </c>
      <c r="S10" s="1016">
        <v>1</v>
      </c>
      <c r="T10" s="1016">
        <v>1</v>
      </c>
      <c r="U10" s="1016">
        <v>1</v>
      </c>
      <c r="V10" s="1016">
        <v>1</v>
      </c>
      <c r="W10" s="1016">
        <v>1</v>
      </c>
      <c r="X10" s="1016">
        <v>1</v>
      </c>
      <c r="Y10" s="1016">
        <v>1</v>
      </c>
      <c r="Z10" s="1016">
        <v>1</v>
      </c>
      <c r="AA10" s="1012">
        <f t="shared" si="1"/>
        <v>1</v>
      </c>
      <c r="AB10" s="1017"/>
      <c r="AC10" s="1018"/>
      <c r="AD10" s="1018"/>
      <c r="AE10" s="1018"/>
      <c r="AF10" s="1018"/>
      <c r="AG10" s="1018"/>
      <c r="AH10" s="1018"/>
      <c r="AI10" s="1018"/>
      <c r="AJ10" s="1018"/>
      <c r="AK10" s="1018"/>
      <c r="AL10" s="1018"/>
      <c r="AM10" s="1018"/>
      <c r="AN10" s="1012">
        <f t="shared" si="2"/>
        <v>0</v>
      </c>
      <c r="AO10" s="965">
        <f t="shared" si="3"/>
        <v>0</v>
      </c>
      <c r="AP10" s="624" t="s">
        <v>2766</v>
      </c>
      <c r="AQ10" s="249" t="s">
        <v>2767</v>
      </c>
      <c r="AR10" s="262" t="s">
        <v>2768</v>
      </c>
      <c r="AS10" s="800"/>
      <c r="AT10" s="1019"/>
    </row>
    <row r="11" spans="1:53" s="585" customFormat="1" ht="137.25" customHeight="1">
      <c r="A11" s="1412"/>
      <c r="B11" s="400" t="s">
        <v>2769</v>
      </c>
      <c r="C11" s="617"/>
      <c r="D11" s="600" t="s">
        <v>2770</v>
      </c>
      <c r="E11" s="600"/>
      <c r="F11" s="599" t="s">
        <v>2771</v>
      </c>
      <c r="G11" s="807">
        <v>3</v>
      </c>
      <c r="H11" s="776" t="s">
        <v>54</v>
      </c>
      <c r="I11" s="1020" t="s">
        <v>2765</v>
      </c>
      <c r="J11" s="1021" t="s">
        <v>70</v>
      </c>
      <c r="K11" s="254" t="s">
        <v>29</v>
      </c>
      <c r="L11" s="254" t="s">
        <v>30</v>
      </c>
      <c r="M11" s="254" t="s">
        <v>43</v>
      </c>
      <c r="N11" s="1011">
        <f t="shared" si="0"/>
        <v>1</v>
      </c>
      <c r="O11" s="1016">
        <v>1</v>
      </c>
      <c r="P11" s="1016">
        <v>1</v>
      </c>
      <c r="Q11" s="1016">
        <v>1</v>
      </c>
      <c r="R11" s="1016">
        <v>1</v>
      </c>
      <c r="S11" s="1016">
        <v>1</v>
      </c>
      <c r="T11" s="1016">
        <v>1</v>
      </c>
      <c r="U11" s="1016">
        <v>1</v>
      </c>
      <c r="V11" s="1016">
        <v>1</v>
      </c>
      <c r="W11" s="1016">
        <v>1</v>
      </c>
      <c r="X11" s="1016">
        <v>1</v>
      </c>
      <c r="Y11" s="1016">
        <v>1</v>
      </c>
      <c r="Z11" s="1016">
        <v>1</v>
      </c>
      <c r="AA11" s="1012">
        <f t="shared" si="1"/>
        <v>1</v>
      </c>
      <c r="AB11" s="1017"/>
      <c r="AC11" s="1018"/>
      <c r="AD11" s="1018"/>
      <c r="AE11" s="1018"/>
      <c r="AF11" s="1018"/>
      <c r="AG11" s="1018"/>
      <c r="AH11" s="1018"/>
      <c r="AI11" s="1018"/>
      <c r="AJ11" s="1018"/>
      <c r="AK11" s="1018"/>
      <c r="AL11" s="1018"/>
      <c r="AM11" s="1018"/>
      <c r="AN11" s="1012">
        <f t="shared" si="2"/>
        <v>0</v>
      </c>
      <c r="AO11" s="965">
        <f t="shared" si="3"/>
        <v>0</v>
      </c>
      <c r="AP11" s="624" t="s">
        <v>215</v>
      </c>
      <c r="AQ11" s="247" t="s">
        <v>2767</v>
      </c>
      <c r="AR11" s="260" t="s">
        <v>2768</v>
      </c>
      <c r="AS11" s="1022"/>
      <c r="AT11" s="1023"/>
      <c r="AU11" s="584"/>
      <c r="AV11" s="584"/>
      <c r="AW11" s="584"/>
      <c r="AX11" s="584"/>
      <c r="AY11" s="584"/>
      <c r="AZ11" s="584"/>
      <c r="BA11" s="584"/>
    </row>
    <row r="12" spans="1:53" ht="94.5" customHeight="1">
      <c r="A12" s="1225" t="s">
        <v>1394</v>
      </c>
      <c r="B12" s="400" t="s">
        <v>2769</v>
      </c>
      <c r="C12" s="598"/>
      <c r="D12" s="600" t="s">
        <v>2772</v>
      </c>
      <c r="E12" s="243"/>
      <c r="F12" s="243" t="s">
        <v>2773</v>
      </c>
      <c r="G12" s="807">
        <v>3</v>
      </c>
      <c r="H12" s="807"/>
      <c r="I12" s="254" t="s">
        <v>2774</v>
      </c>
      <c r="J12" s="254" t="s">
        <v>70</v>
      </c>
      <c r="K12" s="254" t="s">
        <v>29</v>
      </c>
      <c r="L12" s="254" t="s">
        <v>30</v>
      </c>
      <c r="M12" s="254" t="s">
        <v>43</v>
      </c>
      <c r="N12" s="1011">
        <f t="shared" si="0"/>
        <v>1</v>
      </c>
      <c r="O12" s="1016">
        <v>1</v>
      </c>
      <c r="P12" s="1016">
        <v>1</v>
      </c>
      <c r="Q12" s="1016">
        <v>1</v>
      </c>
      <c r="R12" s="1016">
        <v>1</v>
      </c>
      <c r="S12" s="1016">
        <v>1</v>
      </c>
      <c r="T12" s="1016">
        <v>1</v>
      </c>
      <c r="U12" s="1016">
        <v>1</v>
      </c>
      <c r="V12" s="1016">
        <v>1</v>
      </c>
      <c r="W12" s="1016">
        <v>1</v>
      </c>
      <c r="X12" s="1016">
        <v>1</v>
      </c>
      <c r="Y12" s="1016">
        <v>1</v>
      </c>
      <c r="Z12" s="1016">
        <v>1</v>
      </c>
      <c r="AA12" s="1012">
        <f t="shared" si="1"/>
        <v>1</v>
      </c>
      <c r="AB12" s="1017"/>
      <c r="AC12" s="1018"/>
      <c r="AD12" s="1018"/>
      <c r="AE12" s="1018"/>
      <c r="AF12" s="1018"/>
      <c r="AG12" s="1018"/>
      <c r="AH12" s="1018"/>
      <c r="AI12" s="1018"/>
      <c r="AJ12" s="1018"/>
      <c r="AK12" s="1018"/>
      <c r="AL12" s="1018"/>
      <c r="AM12" s="1018"/>
      <c r="AN12" s="1012">
        <f t="shared" si="2"/>
        <v>0</v>
      </c>
      <c r="AO12" s="965">
        <f t="shared" si="3"/>
        <v>0</v>
      </c>
      <c r="AP12" s="624" t="s">
        <v>215</v>
      </c>
      <c r="AQ12" s="262" t="s">
        <v>2761</v>
      </c>
      <c r="AR12" s="262" t="s">
        <v>2762</v>
      </c>
      <c r="AS12" s="800"/>
      <c r="AT12" s="1019"/>
    </row>
    <row r="13" spans="1:53" ht="84.75" customHeight="1">
      <c r="A13" s="1225" t="s">
        <v>509</v>
      </c>
      <c r="B13" s="400" t="s">
        <v>2753</v>
      </c>
      <c r="C13" s="572"/>
      <c r="D13" s="600" t="s">
        <v>2775</v>
      </c>
      <c r="E13" s="243"/>
      <c r="F13" s="243"/>
      <c r="G13" s="807">
        <v>3</v>
      </c>
      <c r="H13" s="807" t="s">
        <v>83</v>
      </c>
      <c r="I13" s="807" t="s">
        <v>2776</v>
      </c>
      <c r="J13" s="254" t="s">
        <v>70</v>
      </c>
      <c r="K13" s="254" t="s">
        <v>29</v>
      </c>
      <c r="L13" s="254" t="s">
        <v>30</v>
      </c>
      <c r="M13" s="254" t="s">
        <v>43</v>
      </c>
      <c r="N13" s="1011">
        <f t="shared" si="0"/>
        <v>1</v>
      </c>
      <c r="O13" s="963">
        <v>1</v>
      </c>
      <c r="P13" s="963">
        <v>1</v>
      </c>
      <c r="Q13" s="963">
        <v>1</v>
      </c>
      <c r="R13" s="963">
        <v>1</v>
      </c>
      <c r="S13" s="963">
        <v>1</v>
      </c>
      <c r="T13" s="963">
        <v>1</v>
      </c>
      <c r="U13" s="963">
        <v>1</v>
      </c>
      <c r="V13" s="963">
        <v>1</v>
      </c>
      <c r="W13" s="963">
        <v>1</v>
      </c>
      <c r="X13" s="963">
        <v>1</v>
      </c>
      <c r="Y13" s="963">
        <v>1</v>
      </c>
      <c r="Z13" s="963">
        <v>1</v>
      </c>
      <c r="AA13" s="1012">
        <f t="shared" si="1"/>
        <v>1</v>
      </c>
      <c r="AB13" s="1013"/>
      <c r="AC13" s="794"/>
      <c r="AD13" s="794"/>
      <c r="AE13" s="794"/>
      <c r="AF13" s="794"/>
      <c r="AG13" s="794"/>
      <c r="AH13" s="794"/>
      <c r="AI13" s="794"/>
      <c r="AJ13" s="794"/>
      <c r="AK13" s="794"/>
      <c r="AL13" s="794"/>
      <c r="AM13" s="794"/>
      <c r="AN13" s="1012">
        <f t="shared" si="2"/>
        <v>0</v>
      </c>
      <c r="AO13" s="965">
        <f t="shared" si="3"/>
        <v>0</v>
      </c>
      <c r="AP13" s="624" t="s">
        <v>215</v>
      </c>
      <c r="AQ13" s="262" t="s">
        <v>2757</v>
      </c>
      <c r="AR13" s="262" t="s">
        <v>2758</v>
      </c>
      <c r="AS13" s="800"/>
      <c r="AT13" s="810"/>
      <c r="AU13" s="157"/>
      <c r="AV13" s="157"/>
      <c r="AW13" s="157"/>
      <c r="AX13" s="157"/>
      <c r="AY13" s="157"/>
      <c r="AZ13" s="157"/>
      <c r="BA13" s="157"/>
    </row>
    <row r="14" spans="1:53" ht="135" customHeight="1">
      <c r="A14" s="1225" t="s">
        <v>537</v>
      </c>
      <c r="B14" s="400" t="s">
        <v>2753</v>
      </c>
      <c r="C14" s="572"/>
      <c r="D14" s="600" t="s">
        <v>2777</v>
      </c>
      <c r="E14" s="243"/>
      <c r="F14" s="243" t="s">
        <v>2778</v>
      </c>
      <c r="G14" s="807">
        <v>2</v>
      </c>
      <c r="H14" s="807" t="s">
        <v>83</v>
      </c>
      <c r="I14" s="824" t="s">
        <v>2779</v>
      </c>
      <c r="J14" s="254" t="s">
        <v>70</v>
      </c>
      <c r="K14" s="254" t="s">
        <v>29</v>
      </c>
      <c r="L14" s="254" t="s">
        <v>30</v>
      </c>
      <c r="M14" s="254" t="s">
        <v>43</v>
      </c>
      <c r="N14" s="1011">
        <f t="shared" si="0"/>
        <v>1</v>
      </c>
      <c r="O14" s="963">
        <v>1</v>
      </c>
      <c r="P14" s="963">
        <v>1</v>
      </c>
      <c r="Q14" s="963">
        <v>1</v>
      </c>
      <c r="R14" s="963">
        <v>1</v>
      </c>
      <c r="S14" s="963">
        <v>1</v>
      </c>
      <c r="T14" s="963">
        <v>1</v>
      </c>
      <c r="U14" s="963">
        <v>1</v>
      </c>
      <c r="V14" s="963">
        <v>1</v>
      </c>
      <c r="W14" s="963">
        <v>1</v>
      </c>
      <c r="X14" s="963">
        <v>1</v>
      </c>
      <c r="Y14" s="963">
        <v>1</v>
      </c>
      <c r="Z14" s="963">
        <v>1</v>
      </c>
      <c r="AA14" s="1012">
        <f t="shared" si="1"/>
        <v>1</v>
      </c>
      <c r="AB14" s="1013"/>
      <c r="AC14" s="794"/>
      <c r="AD14" s="794"/>
      <c r="AE14" s="794"/>
      <c r="AF14" s="794"/>
      <c r="AG14" s="794"/>
      <c r="AH14" s="794"/>
      <c r="AI14" s="794"/>
      <c r="AJ14" s="794"/>
      <c r="AK14" s="794"/>
      <c r="AL14" s="794"/>
      <c r="AM14" s="794"/>
      <c r="AN14" s="1012">
        <f t="shared" si="2"/>
        <v>0</v>
      </c>
      <c r="AO14" s="965">
        <f t="shared" si="3"/>
        <v>0</v>
      </c>
      <c r="AP14" s="624" t="s">
        <v>2780</v>
      </c>
      <c r="AQ14" s="34" t="s">
        <v>2781</v>
      </c>
      <c r="AR14" s="262" t="s">
        <v>2782</v>
      </c>
      <c r="AS14" s="800"/>
      <c r="AT14" s="810"/>
      <c r="AU14" s="157"/>
      <c r="AV14" s="157"/>
      <c r="AW14" s="157"/>
      <c r="AX14" s="157"/>
      <c r="AY14" s="157"/>
      <c r="AZ14" s="157"/>
      <c r="BA14" s="157"/>
    </row>
    <row r="15" spans="1:53" ht="126" customHeight="1">
      <c r="A15" s="1225" t="s">
        <v>1394</v>
      </c>
      <c r="B15" s="400" t="s">
        <v>2753</v>
      </c>
      <c r="C15" s="572"/>
      <c r="D15" s="749" t="s">
        <v>2783</v>
      </c>
      <c r="E15" s="243"/>
      <c r="F15" s="243" t="s">
        <v>2784</v>
      </c>
      <c r="G15" s="807">
        <v>3</v>
      </c>
      <c r="H15" s="776" t="s">
        <v>75</v>
      </c>
      <c r="I15" s="254" t="s">
        <v>2785</v>
      </c>
      <c r="J15" s="254" t="s">
        <v>36</v>
      </c>
      <c r="K15" s="254" t="s">
        <v>29</v>
      </c>
      <c r="L15" s="254" t="s">
        <v>42</v>
      </c>
      <c r="M15" s="254" t="s">
        <v>37</v>
      </c>
      <c r="N15" s="966">
        <f>SUM(O15:Z15)</f>
        <v>2</v>
      </c>
      <c r="O15" s="802"/>
      <c r="P15" s="802"/>
      <c r="Q15" s="802"/>
      <c r="R15" s="802"/>
      <c r="S15" s="802"/>
      <c r="T15" s="802">
        <v>1</v>
      </c>
      <c r="U15" s="802"/>
      <c r="V15" s="802"/>
      <c r="W15" s="802"/>
      <c r="X15" s="802">
        <v>1</v>
      </c>
      <c r="Y15" s="802"/>
      <c r="Z15" s="802"/>
      <c r="AA15" s="1012">
        <f t="shared" si="1"/>
        <v>0</v>
      </c>
      <c r="AB15" s="803"/>
      <c r="AC15" s="1022"/>
      <c r="AD15" s="1022"/>
      <c r="AE15" s="1022"/>
      <c r="AF15" s="1022"/>
      <c r="AG15" s="1022"/>
      <c r="AH15" s="1022"/>
      <c r="AI15" s="1022"/>
      <c r="AJ15" s="1022"/>
      <c r="AK15" s="1022"/>
      <c r="AL15" s="1022"/>
      <c r="AM15" s="1022"/>
      <c r="AN15" s="1012">
        <f t="shared" si="2"/>
        <v>0</v>
      </c>
      <c r="AO15" s="965" t="e">
        <f t="shared" si="3"/>
        <v>#DIV/0!</v>
      </c>
      <c r="AP15" s="624" t="s">
        <v>2786</v>
      </c>
      <c r="AQ15" s="34" t="s">
        <v>2781</v>
      </c>
      <c r="AR15" s="262" t="s">
        <v>2782</v>
      </c>
      <c r="AS15" s="805"/>
      <c r="AT15" s="810"/>
      <c r="AU15" s="157"/>
      <c r="AV15" s="157"/>
      <c r="AW15" s="157"/>
      <c r="AX15" s="157"/>
      <c r="AY15" s="157"/>
      <c r="AZ15" s="157"/>
      <c r="BA15" s="157"/>
    </row>
    <row r="16" spans="1:53">
      <c r="A16" s="585"/>
    </row>
    <row r="18" spans="46:53">
      <c r="AT18" s="157"/>
      <c r="AU18" s="157"/>
      <c r="AV18" s="157"/>
      <c r="AW18" s="157"/>
      <c r="AX18" s="157"/>
      <c r="AY18" s="157"/>
      <c r="AZ18" s="157"/>
      <c r="BA18" s="157"/>
    </row>
  </sheetData>
  <sheetProtection algorithmName="SHA-512" hashValue="SDqOuxJrW7mD28ozUBlOK6dJWITl0hzFDwmC4tonrAhFxa3uiHC5DGiMGilOMQSUQkHCq6otIjxryaQJ14W0rA==" saltValue="02wl1D5wIzMmEfrAe4Uw0w==" spinCount="100000" sheet="1" objects="1" scenarios="1" autoFilter="0"/>
  <mergeCells count="26">
    <mergeCell ref="F6:F7"/>
    <mergeCell ref="AR6:AR7"/>
    <mergeCell ref="AS6:AS7"/>
    <mergeCell ref="AT6:AT7"/>
    <mergeCell ref="M6:M7"/>
    <mergeCell ref="N6:N7"/>
    <mergeCell ref="O6:Z6"/>
    <mergeCell ref="AA6:AA7"/>
    <mergeCell ref="AB6:AM6"/>
    <mergeCell ref="AN6:AN7"/>
    <mergeCell ref="B8:B9"/>
    <mergeCell ref="A10:A11"/>
    <mergeCell ref="AO6:AO7"/>
    <mergeCell ref="AP6:AP7"/>
    <mergeCell ref="AQ6:AQ7"/>
    <mergeCell ref="G6:G7"/>
    <mergeCell ref="H6:H7"/>
    <mergeCell ref="I6:I7"/>
    <mergeCell ref="J6:J7"/>
    <mergeCell ref="K6:K7"/>
    <mergeCell ref="L6:L7"/>
    <mergeCell ref="A6:A7"/>
    <mergeCell ref="B6:B7"/>
    <mergeCell ref="C6:C7"/>
    <mergeCell ref="D6:D7"/>
    <mergeCell ref="E6:E7"/>
  </mergeCells>
  <pageMargins left="0.19685039370078741" right="0.19685039370078741" top="0.19685039370078741" bottom="0.19685039370078741" header="0.31496062992125984" footer="0.31496062992125984"/>
  <pageSetup scale="20" orientation="landscape" r:id="rId1"/>
  <drawing r:id="rId2"/>
  <legacyDrawing r:id="rId3"/>
  <extLst>
    <ext xmlns:x14="http://schemas.microsoft.com/office/spreadsheetml/2009/9/main" uri="{CCE6A557-97BC-4b89-ADB6-D9C93CAAB3DF}">
      <x14:dataValidations xmlns:xm="http://schemas.microsoft.com/office/excel/2006/main" count="8">
        <x14:dataValidation type="list" allowBlank="1" showInputMessage="1" showErrorMessage="1">
          <x14:formula1>
            <xm:f>'P:\2-Gerencia de Planificacion y Presupuesto\3- GERENCIA PLANIFICACION Y PRESUPUESTOS\PLANES OPERATIVOS 2020 - EDENORTE\DSF\[Plan Operativo Anual 2020 - DSF.xlsx]Hoja1'!#REF!</xm:f>
          </x14:formula1>
          <xm:sqref>AS8:AS15</xm:sqref>
        </x14:dataValidation>
        <x14:dataValidation type="list" allowBlank="1" showInputMessage="1" showErrorMessage="1">
          <x14:formula1>
            <xm:f>'P:\2-Gerencia de Planificacion y Presupuesto\3- GERENCIA PLANIFICACION Y PRESUPUESTOS\PLANES OPERATIVOS 2020 - EDENORTE\DSF\[Plan Operativo Anual 2020 - DSF.xlsx]Hoja1'!#REF!</xm:f>
          </x14:formula1>
          <xm:sqref>M8:M15</xm:sqref>
        </x14:dataValidation>
        <x14:dataValidation type="list" allowBlank="1" showInputMessage="1" showErrorMessage="1">
          <x14:formula1>
            <xm:f>'P:\2-Gerencia de Planificacion y Presupuesto\3- GERENCIA PLANIFICACION Y PRESUPUESTOS\PLANES OPERATIVOS 2020 - EDENORTE\DSF\[Plan Operativo Anual 2020 - DSF.xlsx]Hoja1'!#REF!</xm:f>
          </x14:formula1>
          <xm:sqref>H8:H15</xm:sqref>
        </x14:dataValidation>
        <x14:dataValidation type="list" allowBlank="1" showInputMessage="1" showErrorMessage="1">
          <x14:formula1>
            <xm:f>'C:\Users\ltejadar\AppData\Local\Microsoft\Windows\INetCache\Content.Outlook\CGWG3OJG\[Copia de Planilla Plan Operativo Anual 2020 - DSF rev.xlsx]Hoja1'!#REF!</xm:f>
          </x14:formula1>
          <xm:sqref>G11 J11</xm:sqref>
        </x14:dataValidation>
        <x14:dataValidation type="list" allowBlank="1" showInputMessage="1" showErrorMessage="1">
          <x14:formula1>
            <xm:f>'P:\2-Gerencia de Planificacion y Presupuesto\3- GERENCIA PLANIFICACION Y PRESUPUESTOS\PLANES OPERATIVOS 2020 - EDENORTE\DSF\[Plan Operativo Anual 2020 - DSF.xlsx]Hoja1'!#REF!</xm:f>
          </x14:formula1>
          <xm:sqref>J8:J10 J12:J15</xm:sqref>
        </x14:dataValidation>
        <x14:dataValidation type="list" allowBlank="1" showInputMessage="1" showErrorMessage="1">
          <x14:formula1>
            <xm:f>'P:\2-Gerencia de Planificacion y Presupuesto\3- GERENCIA PLANIFICACION Y PRESUPUESTOS\PLANES OPERATIVOS 2020 - EDENORTE\DSF\[Plan Operativo Anual 2020 - DSF.xlsx]Hoja1'!#REF!</xm:f>
          </x14:formula1>
          <xm:sqref>G8:G10 G12:G15</xm:sqref>
        </x14:dataValidation>
        <x14:dataValidation type="list" allowBlank="1" showInputMessage="1" showErrorMessage="1">
          <x14:formula1>
            <xm:f>'P:\2-Gerencia de Planificacion y Presupuesto\3- GERENCIA PLANIFICACION Y PRESUPUESTOS\PLANES OPERATIVOS 2020 - EDENORTE\DSF\[Plan Operativo Anual 2020 - DSF.xlsx]Hoja1'!#REF!</xm:f>
          </x14:formula1>
          <xm:sqref>L15 L8:L13</xm:sqref>
        </x14:dataValidation>
        <x14:dataValidation type="list" allowBlank="1" showInputMessage="1" showErrorMessage="1">
          <x14:formula1>
            <xm:f>'P:\2-Gerencia de Planificacion y Presupuesto\3- GERENCIA PLANIFICACION Y PRESUPUESTOS\PLANES OPERATIVOS 2020 - EDENORTE\DSF\[Plan Operativo Anual 2020 - DSF.xlsx]Hoja1'!#REF!</xm:f>
          </x14:formula1>
          <xm:sqref>L14 K8:K15</xm:sqref>
        </x14:dataValidation>
      </x14:dataValidations>
    </ext>
  </extLs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E33"/>
  <sheetViews>
    <sheetView showGridLines="0" zoomScale="50" zoomScaleNormal="50" zoomScaleSheetLayoutView="50" workbookViewId="0">
      <selection activeCell="D9" sqref="D9"/>
    </sheetView>
  </sheetViews>
  <sheetFormatPr baseColWidth="10" defaultColWidth="11.42578125" defaultRowHeight="16.5"/>
  <cols>
    <col min="1" max="1" width="27.7109375" style="157" customWidth="1"/>
    <col min="2" max="2" width="26.5703125" style="157" customWidth="1"/>
    <col min="3" max="3" width="32.28515625" style="157" customWidth="1"/>
    <col min="4" max="4" width="47.7109375" style="157" customWidth="1"/>
    <col min="5" max="5" width="42.7109375" style="157" customWidth="1"/>
    <col min="6" max="6" width="62.42578125" style="157" customWidth="1"/>
    <col min="7" max="7" width="17.42578125" style="157" customWidth="1"/>
    <col min="8" max="8" width="37" style="157" customWidth="1"/>
    <col min="9" max="9" width="29" style="157" customWidth="1"/>
    <col min="10" max="10" width="18.42578125" style="157" customWidth="1"/>
    <col min="11" max="11" width="19.85546875" style="157" customWidth="1"/>
    <col min="12" max="12" width="15" style="157" bestFit="1" customWidth="1"/>
    <col min="13" max="13" width="16.7109375" style="157" customWidth="1"/>
    <col min="14" max="14" width="14.28515625" style="157" customWidth="1"/>
    <col min="15" max="26" width="10.42578125" style="157" customWidth="1"/>
    <col min="27" max="27" width="13.5703125" style="157" customWidth="1"/>
    <col min="28" max="39" width="10.42578125" style="157" hidden="1" customWidth="1"/>
    <col min="40" max="41" width="14.42578125" style="157" hidden="1" customWidth="1"/>
    <col min="42" max="42" width="26.28515625" style="157" customWidth="1"/>
    <col min="43" max="43" width="22.42578125" style="157" customWidth="1"/>
    <col min="44" max="44" width="40" style="157" customWidth="1"/>
    <col min="45" max="45" width="28.5703125" style="157" customWidth="1"/>
    <col min="46" max="46" width="39" style="160" customWidth="1"/>
    <col min="47" max="53" width="11.42578125" style="160"/>
    <col min="54" max="54" width="5" style="157" customWidth="1"/>
    <col min="55" max="16384" width="11.42578125" style="157"/>
  </cols>
  <sheetData>
    <row r="1" spans="1:53" ht="26.25" customHeight="1"/>
    <row r="2" spans="1:53" ht="45.75">
      <c r="C2" s="386" t="s">
        <v>121</v>
      </c>
      <c r="D2" s="158"/>
      <c r="E2" s="158"/>
      <c r="F2" s="158"/>
      <c r="G2" s="158"/>
      <c r="H2" s="158"/>
      <c r="I2" s="158"/>
      <c r="J2" s="158"/>
      <c r="K2" s="158"/>
      <c r="L2" s="158"/>
      <c r="M2" s="158"/>
      <c r="N2" s="158"/>
      <c r="O2" s="158"/>
      <c r="P2" s="158"/>
      <c r="Q2" s="158"/>
      <c r="R2" s="158"/>
      <c r="S2" s="158"/>
      <c r="T2" s="158"/>
      <c r="U2" s="158"/>
      <c r="V2" s="158"/>
      <c r="W2" s="158"/>
      <c r="X2" s="158"/>
      <c r="Y2" s="158"/>
      <c r="Z2" s="158"/>
      <c r="AA2" s="158"/>
      <c r="AB2" s="158"/>
      <c r="AC2" s="158"/>
      <c r="AD2" s="158"/>
      <c r="AE2" s="158"/>
      <c r="AF2" s="158"/>
      <c r="AG2" s="158"/>
      <c r="AH2" s="158"/>
      <c r="AI2" s="158"/>
      <c r="AJ2" s="158"/>
      <c r="AK2" s="158"/>
      <c r="AL2" s="158"/>
      <c r="AM2" s="158"/>
      <c r="AN2" s="158"/>
      <c r="AO2" s="158"/>
      <c r="AP2" s="158"/>
      <c r="AQ2" s="158"/>
    </row>
    <row r="3" spans="1:53" ht="24" customHeight="1">
      <c r="C3" s="387" t="s">
        <v>3361</v>
      </c>
    </row>
    <row r="6" spans="1:53" s="165" customFormat="1" ht="29.25" customHeight="1">
      <c r="A6" s="1226" t="s">
        <v>631</v>
      </c>
      <c r="B6" s="1226" t="s">
        <v>120</v>
      </c>
      <c r="C6" s="1226" t="s">
        <v>0</v>
      </c>
      <c r="D6" s="1226" t="s">
        <v>1</v>
      </c>
      <c r="E6" s="1226" t="s">
        <v>2</v>
      </c>
      <c r="F6" s="1226" t="s">
        <v>3</v>
      </c>
      <c r="G6" s="1226" t="s">
        <v>4</v>
      </c>
      <c r="H6" s="1226" t="s">
        <v>5</v>
      </c>
      <c r="I6" s="1226" t="s">
        <v>6</v>
      </c>
      <c r="J6" s="1226" t="s">
        <v>7</v>
      </c>
      <c r="K6" s="1226" t="s">
        <v>8</v>
      </c>
      <c r="L6" s="1226" t="s">
        <v>9</v>
      </c>
      <c r="M6" s="1226" t="s">
        <v>10</v>
      </c>
      <c r="N6" s="1226" t="s">
        <v>119</v>
      </c>
      <c r="O6" s="1226" t="s">
        <v>11</v>
      </c>
      <c r="P6" s="1226"/>
      <c r="Q6" s="1226"/>
      <c r="R6" s="1226"/>
      <c r="S6" s="1226"/>
      <c r="T6" s="1226"/>
      <c r="U6" s="1226"/>
      <c r="V6" s="1226"/>
      <c r="W6" s="1226"/>
      <c r="X6" s="1226"/>
      <c r="Y6" s="1226"/>
      <c r="Z6" s="1226"/>
      <c r="AA6" s="1227" t="s">
        <v>628</v>
      </c>
      <c r="AB6" s="1226" t="s">
        <v>618</v>
      </c>
      <c r="AC6" s="1226"/>
      <c r="AD6" s="1226"/>
      <c r="AE6" s="1226"/>
      <c r="AF6" s="1226"/>
      <c r="AG6" s="1226"/>
      <c r="AH6" s="1226"/>
      <c r="AI6" s="1226"/>
      <c r="AJ6" s="1226"/>
      <c r="AK6" s="1226"/>
      <c r="AL6" s="1226"/>
      <c r="AM6" s="1226"/>
      <c r="AN6" s="1227" t="s">
        <v>630</v>
      </c>
      <c r="AO6" s="1227" t="s">
        <v>629</v>
      </c>
      <c r="AP6" s="1226" t="s">
        <v>12</v>
      </c>
      <c r="AQ6" s="1226" t="s">
        <v>13</v>
      </c>
      <c r="AR6" s="1226" t="s">
        <v>14</v>
      </c>
      <c r="AS6" s="1226" t="s">
        <v>15</v>
      </c>
      <c r="AT6" s="1226" t="s">
        <v>16</v>
      </c>
      <c r="AU6" s="300"/>
      <c r="AV6" s="300"/>
      <c r="AW6" s="300"/>
      <c r="AX6" s="300"/>
      <c r="AY6" s="300"/>
      <c r="AZ6" s="300"/>
      <c r="BA6" s="300"/>
    </row>
    <row r="7" spans="1:53" s="165" customFormat="1" ht="47.25" customHeight="1">
      <c r="A7" s="1226"/>
      <c r="B7" s="1226"/>
      <c r="C7" s="1226"/>
      <c r="D7" s="1226"/>
      <c r="E7" s="1226"/>
      <c r="F7" s="1226"/>
      <c r="G7" s="1226"/>
      <c r="H7" s="1226"/>
      <c r="I7" s="1226"/>
      <c r="J7" s="1226"/>
      <c r="K7" s="1226"/>
      <c r="L7" s="1226"/>
      <c r="M7" s="1226"/>
      <c r="N7" s="1226"/>
      <c r="O7" s="231" t="s">
        <v>17</v>
      </c>
      <c r="P7" s="231" t="s">
        <v>18</v>
      </c>
      <c r="Q7" s="231" t="s">
        <v>19</v>
      </c>
      <c r="R7" s="231" t="s">
        <v>20</v>
      </c>
      <c r="S7" s="231" t="s">
        <v>21</v>
      </c>
      <c r="T7" s="231" t="s">
        <v>22</v>
      </c>
      <c r="U7" s="231" t="s">
        <v>23</v>
      </c>
      <c r="V7" s="231" t="s">
        <v>24</v>
      </c>
      <c r="W7" s="231" t="s">
        <v>25</v>
      </c>
      <c r="X7" s="231" t="s">
        <v>26</v>
      </c>
      <c r="Y7" s="231" t="s">
        <v>27</v>
      </c>
      <c r="Z7" s="231" t="s">
        <v>28</v>
      </c>
      <c r="AA7" s="1228"/>
      <c r="AB7" s="231" t="s">
        <v>17</v>
      </c>
      <c r="AC7" s="231" t="s">
        <v>18</v>
      </c>
      <c r="AD7" s="231" t="s">
        <v>19</v>
      </c>
      <c r="AE7" s="231" t="s">
        <v>20</v>
      </c>
      <c r="AF7" s="231" t="s">
        <v>21</v>
      </c>
      <c r="AG7" s="231" t="s">
        <v>22</v>
      </c>
      <c r="AH7" s="231" t="s">
        <v>23</v>
      </c>
      <c r="AI7" s="231" t="s">
        <v>24</v>
      </c>
      <c r="AJ7" s="231" t="s">
        <v>25</v>
      </c>
      <c r="AK7" s="231" t="s">
        <v>26</v>
      </c>
      <c r="AL7" s="231" t="s">
        <v>27</v>
      </c>
      <c r="AM7" s="231" t="s">
        <v>28</v>
      </c>
      <c r="AN7" s="1228"/>
      <c r="AO7" s="1228"/>
      <c r="AP7" s="1226"/>
      <c r="AQ7" s="1226"/>
      <c r="AR7" s="1226"/>
      <c r="AS7" s="1226"/>
      <c r="AT7" s="1226"/>
      <c r="AU7" s="300"/>
      <c r="AV7" s="300"/>
      <c r="AW7" s="300"/>
      <c r="AX7" s="300"/>
      <c r="AY7" s="300"/>
      <c r="AZ7" s="300"/>
      <c r="BA7" s="300"/>
    </row>
    <row r="8" spans="1:53" s="727" customFormat="1" ht="121.5">
      <c r="A8" s="1415" t="s">
        <v>537</v>
      </c>
      <c r="B8" s="1414"/>
      <c r="C8" s="1419"/>
      <c r="D8" s="599" t="s">
        <v>2787</v>
      </c>
      <c r="E8" s="599"/>
      <c r="F8" s="742" t="s">
        <v>2788</v>
      </c>
      <c r="G8" s="254">
        <v>3</v>
      </c>
      <c r="H8" s="742" t="s">
        <v>81</v>
      </c>
      <c r="I8" s="254" t="s">
        <v>2789</v>
      </c>
      <c r="J8" s="254" t="s">
        <v>2687</v>
      </c>
      <c r="K8" s="821" t="s">
        <v>2790</v>
      </c>
      <c r="L8" s="821" t="s">
        <v>42</v>
      </c>
      <c r="M8" s="254" t="s">
        <v>43</v>
      </c>
      <c r="N8" s="1024">
        <f>+AVERAGE(O8:Z8)</f>
        <v>10</v>
      </c>
      <c r="O8" s="592">
        <v>10</v>
      </c>
      <c r="P8" s="592">
        <v>10</v>
      </c>
      <c r="Q8" s="592">
        <v>10</v>
      </c>
      <c r="R8" s="592">
        <v>10</v>
      </c>
      <c r="S8" s="592">
        <v>10</v>
      </c>
      <c r="T8" s="592">
        <v>10</v>
      </c>
      <c r="U8" s="592">
        <v>10</v>
      </c>
      <c r="V8" s="592">
        <v>10</v>
      </c>
      <c r="W8" s="592">
        <v>10</v>
      </c>
      <c r="X8" s="592">
        <v>10</v>
      </c>
      <c r="Y8" s="592">
        <v>10</v>
      </c>
      <c r="Z8" s="592">
        <v>10</v>
      </c>
      <c r="AA8" s="1024">
        <f>O8</f>
        <v>10</v>
      </c>
      <c r="AB8" s="593"/>
      <c r="AC8" s="798"/>
      <c r="AD8" s="798"/>
      <c r="AE8" s="798"/>
      <c r="AF8" s="798"/>
      <c r="AG8" s="798"/>
      <c r="AH8" s="798"/>
      <c r="AI8" s="798"/>
      <c r="AJ8" s="798"/>
      <c r="AK8" s="798"/>
      <c r="AL8" s="798"/>
      <c r="AM8" s="798"/>
      <c r="AN8" s="1025">
        <f>AB8</f>
        <v>0</v>
      </c>
      <c r="AO8" s="397">
        <f>AN8/AA8</f>
        <v>0</v>
      </c>
      <c r="AP8" s="1026" t="s">
        <v>2791</v>
      </c>
      <c r="AQ8" s="262" t="s">
        <v>2792</v>
      </c>
      <c r="AR8" s="262" t="s">
        <v>2793</v>
      </c>
      <c r="AS8" s="596"/>
      <c r="AT8" s="292"/>
      <c r="AU8" s="732"/>
      <c r="AV8" s="732"/>
      <c r="AW8" s="732"/>
      <c r="AX8" s="732"/>
      <c r="AY8" s="732"/>
      <c r="AZ8" s="732"/>
      <c r="BA8" s="732"/>
    </row>
    <row r="9" spans="1:53" s="727" customFormat="1" ht="155.25" customHeight="1">
      <c r="A9" s="1406"/>
      <c r="B9" s="1417"/>
      <c r="C9" s="1286"/>
      <c r="D9" s="600" t="s">
        <v>2794</v>
      </c>
      <c r="E9" s="600"/>
      <c r="F9" s="1027" t="s">
        <v>2795</v>
      </c>
      <c r="G9" s="825">
        <v>1</v>
      </c>
      <c r="H9" s="243" t="s">
        <v>81</v>
      </c>
      <c r="I9" s="824" t="s">
        <v>2789</v>
      </c>
      <c r="J9" s="824" t="s">
        <v>2687</v>
      </c>
      <c r="K9" s="825" t="s">
        <v>2790</v>
      </c>
      <c r="L9" s="825" t="s">
        <v>42</v>
      </c>
      <c r="M9" s="824" t="s">
        <v>43</v>
      </c>
      <c r="N9" s="1028">
        <f t="shared" ref="N9:N13" si="0">+AVERAGE(O9:Z9)</f>
        <v>15</v>
      </c>
      <c r="O9" s="419">
        <v>15</v>
      </c>
      <c r="P9" s="419">
        <v>15</v>
      </c>
      <c r="Q9" s="419">
        <v>15</v>
      </c>
      <c r="R9" s="419">
        <v>15</v>
      </c>
      <c r="S9" s="419">
        <v>15</v>
      </c>
      <c r="T9" s="419">
        <v>15</v>
      </c>
      <c r="U9" s="419">
        <v>15</v>
      </c>
      <c r="V9" s="419">
        <v>15</v>
      </c>
      <c r="W9" s="419">
        <v>15</v>
      </c>
      <c r="X9" s="419">
        <v>15</v>
      </c>
      <c r="Y9" s="419">
        <v>15</v>
      </c>
      <c r="Z9" s="419">
        <v>15</v>
      </c>
      <c r="AA9" s="1028">
        <f t="shared" ref="AA9:AA33" si="1">O9</f>
        <v>15</v>
      </c>
      <c r="AB9" s="421"/>
      <c r="AC9" s="1029"/>
      <c r="AD9" s="1029"/>
      <c r="AE9" s="1029"/>
      <c r="AF9" s="1029"/>
      <c r="AG9" s="1029"/>
      <c r="AH9" s="1029"/>
      <c r="AI9" s="1029"/>
      <c r="AJ9" s="1029"/>
      <c r="AK9" s="1029"/>
      <c r="AL9" s="1029"/>
      <c r="AM9" s="1029"/>
      <c r="AN9" s="1025">
        <f t="shared" ref="AN9:AN33" si="2">AB9</f>
        <v>0</v>
      </c>
      <c r="AO9" s="397">
        <f t="shared" ref="AO9:AO33" si="3">AN9/AA9</f>
        <v>0</v>
      </c>
      <c r="AP9" s="799" t="s">
        <v>2791</v>
      </c>
      <c r="AQ9" s="249" t="s">
        <v>2792</v>
      </c>
      <c r="AR9" s="249" t="s">
        <v>2793</v>
      </c>
      <c r="AS9" s="596"/>
      <c r="AT9" s="1030"/>
      <c r="AU9" s="732"/>
      <c r="AV9" s="732"/>
      <c r="AW9" s="732"/>
      <c r="AX9" s="732"/>
      <c r="AY9" s="732"/>
      <c r="AZ9" s="732"/>
      <c r="BA9" s="732"/>
    </row>
    <row r="10" spans="1:53" s="727" customFormat="1" ht="161.25" customHeight="1">
      <c r="A10" s="1406"/>
      <c r="B10" s="1417"/>
      <c r="C10" s="1286"/>
      <c r="D10" s="600" t="s">
        <v>2796</v>
      </c>
      <c r="E10" s="600"/>
      <c r="F10" s="253" t="s">
        <v>2795</v>
      </c>
      <c r="G10" s="825">
        <v>1</v>
      </c>
      <c r="H10" s="243" t="s">
        <v>81</v>
      </c>
      <c r="I10" s="824" t="s">
        <v>2797</v>
      </c>
      <c r="J10" s="824" t="s">
        <v>2687</v>
      </c>
      <c r="K10" s="825" t="s">
        <v>2790</v>
      </c>
      <c r="L10" s="825" t="s">
        <v>42</v>
      </c>
      <c r="M10" s="824" t="s">
        <v>43</v>
      </c>
      <c r="N10" s="1028">
        <f t="shared" si="0"/>
        <v>20</v>
      </c>
      <c r="O10" s="419">
        <v>20</v>
      </c>
      <c r="P10" s="419">
        <v>20</v>
      </c>
      <c r="Q10" s="419">
        <v>20</v>
      </c>
      <c r="R10" s="419">
        <v>20</v>
      </c>
      <c r="S10" s="419">
        <v>20</v>
      </c>
      <c r="T10" s="419">
        <v>20</v>
      </c>
      <c r="U10" s="419">
        <v>20</v>
      </c>
      <c r="V10" s="419">
        <v>20</v>
      </c>
      <c r="W10" s="419">
        <v>20</v>
      </c>
      <c r="X10" s="419">
        <v>20</v>
      </c>
      <c r="Y10" s="419">
        <v>20</v>
      </c>
      <c r="Z10" s="419">
        <v>20</v>
      </c>
      <c r="AA10" s="1028">
        <f t="shared" si="1"/>
        <v>20</v>
      </c>
      <c r="AB10" s="421"/>
      <c r="AC10" s="1029"/>
      <c r="AD10" s="1029"/>
      <c r="AE10" s="1029"/>
      <c r="AF10" s="1029"/>
      <c r="AG10" s="1029"/>
      <c r="AH10" s="1029"/>
      <c r="AI10" s="1029"/>
      <c r="AJ10" s="1029"/>
      <c r="AK10" s="1029"/>
      <c r="AL10" s="1029"/>
      <c r="AM10" s="1029"/>
      <c r="AN10" s="1025">
        <f t="shared" si="2"/>
        <v>0</v>
      </c>
      <c r="AO10" s="397">
        <f t="shared" si="3"/>
        <v>0</v>
      </c>
      <c r="AP10" s="799" t="s">
        <v>2798</v>
      </c>
      <c r="AQ10" s="249" t="s">
        <v>2792</v>
      </c>
      <c r="AR10" s="249" t="s">
        <v>2793</v>
      </c>
      <c r="AS10" s="596"/>
      <c r="AT10" s="399"/>
      <c r="AU10" s="732"/>
      <c r="AV10" s="732"/>
      <c r="AW10" s="732"/>
      <c r="AX10" s="732"/>
      <c r="AY10" s="732"/>
      <c r="AZ10" s="732"/>
      <c r="BA10" s="732"/>
    </row>
    <row r="11" spans="1:53" s="727" customFormat="1" ht="101.25">
      <c r="A11" s="1406"/>
      <c r="B11" s="1417"/>
      <c r="C11" s="1286"/>
      <c r="D11" s="600" t="s">
        <v>2799</v>
      </c>
      <c r="E11" s="600"/>
      <c r="F11" s="243" t="s">
        <v>2799</v>
      </c>
      <c r="G11" s="825">
        <v>2</v>
      </c>
      <c r="H11" s="243"/>
      <c r="I11" s="824" t="s">
        <v>2800</v>
      </c>
      <c r="J11" s="825" t="s">
        <v>36</v>
      </c>
      <c r="K11" s="825" t="s">
        <v>661</v>
      </c>
      <c r="L11" s="825" t="s">
        <v>30</v>
      </c>
      <c r="M11" s="824" t="s">
        <v>43</v>
      </c>
      <c r="N11" s="1028">
        <f t="shared" si="0"/>
        <v>1</v>
      </c>
      <c r="O11" s="419">
        <v>1</v>
      </c>
      <c r="P11" s="419">
        <v>1</v>
      </c>
      <c r="Q11" s="419">
        <v>1</v>
      </c>
      <c r="R11" s="419">
        <v>1</v>
      </c>
      <c r="S11" s="419">
        <v>1</v>
      </c>
      <c r="T11" s="419">
        <v>1</v>
      </c>
      <c r="U11" s="419">
        <v>1</v>
      </c>
      <c r="V11" s="419">
        <v>1</v>
      </c>
      <c r="W11" s="419">
        <v>1</v>
      </c>
      <c r="X11" s="419">
        <v>1</v>
      </c>
      <c r="Y11" s="419">
        <v>1</v>
      </c>
      <c r="Z11" s="419">
        <v>1</v>
      </c>
      <c r="AA11" s="1028">
        <f t="shared" si="1"/>
        <v>1</v>
      </c>
      <c r="AB11" s="421"/>
      <c r="AC11" s="1029"/>
      <c r="AD11" s="1029"/>
      <c r="AE11" s="1029"/>
      <c r="AF11" s="1029"/>
      <c r="AG11" s="1029"/>
      <c r="AH11" s="1029"/>
      <c r="AI11" s="1029"/>
      <c r="AJ11" s="1029"/>
      <c r="AK11" s="1029"/>
      <c r="AL11" s="1029"/>
      <c r="AM11" s="1029"/>
      <c r="AN11" s="1025">
        <f t="shared" si="2"/>
        <v>0</v>
      </c>
      <c r="AO11" s="397">
        <f t="shared" si="3"/>
        <v>0</v>
      </c>
      <c r="AP11" s="799" t="s">
        <v>2801</v>
      </c>
      <c r="AQ11" s="249" t="s">
        <v>2792</v>
      </c>
      <c r="AR11" s="249" t="s">
        <v>2793</v>
      </c>
      <c r="AS11" s="596"/>
      <c r="AT11" s="399"/>
      <c r="AU11" s="732"/>
      <c r="AV11" s="732"/>
      <c r="AW11" s="732"/>
      <c r="AX11" s="732"/>
      <c r="AY11" s="732"/>
      <c r="AZ11" s="732"/>
      <c r="BA11" s="732"/>
    </row>
    <row r="12" spans="1:53" s="727" customFormat="1" ht="101.25">
      <c r="A12" s="1406"/>
      <c r="B12" s="1417"/>
      <c r="C12" s="1286"/>
      <c r="D12" s="600" t="s">
        <v>2802</v>
      </c>
      <c r="E12" s="600"/>
      <c r="F12" s="243" t="s">
        <v>2803</v>
      </c>
      <c r="G12" s="825">
        <v>1</v>
      </c>
      <c r="H12" s="243"/>
      <c r="I12" s="824" t="s">
        <v>2804</v>
      </c>
      <c r="J12" s="824" t="s">
        <v>2687</v>
      </c>
      <c r="K12" s="825" t="s">
        <v>2790</v>
      </c>
      <c r="L12" s="825" t="s">
        <v>42</v>
      </c>
      <c r="M12" s="824" t="s">
        <v>43</v>
      </c>
      <c r="N12" s="1028">
        <f t="shared" si="0"/>
        <v>7</v>
      </c>
      <c r="O12" s="419">
        <v>7</v>
      </c>
      <c r="P12" s="419">
        <v>7</v>
      </c>
      <c r="Q12" s="419">
        <v>7</v>
      </c>
      <c r="R12" s="419">
        <v>7</v>
      </c>
      <c r="S12" s="419">
        <v>7</v>
      </c>
      <c r="T12" s="419">
        <v>7</v>
      </c>
      <c r="U12" s="419">
        <v>7</v>
      </c>
      <c r="V12" s="419">
        <v>7</v>
      </c>
      <c r="W12" s="419">
        <v>7</v>
      </c>
      <c r="X12" s="419">
        <v>7</v>
      </c>
      <c r="Y12" s="419">
        <v>7</v>
      </c>
      <c r="Z12" s="419">
        <v>7</v>
      </c>
      <c r="AA12" s="1028">
        <f t="shared" si="1"/>
        <v>7</v>
      </c>
      <c r="AB12" s="421"/>
      <c r="AC12" s="1029"/>
      <c r="AD12" s="1029"/>
      <c r="AE12" s="1029"/>
      <c r="AF12" s="1029"/>
      <c r="AG12" s="1029"/>
      <c r="AH12" s="1029"/>
      <c r="AI12" s="1029"/>
      <c r="AJ12" s="1029"/>
      <c r="AK12" s="1029"/>
      <c r="AL12" s="1029"/>
      <c r="AM12" s="1029"/>
      <c r="AN12" s="1025">
        <f t="shared" si="2"/>
        <v>0</v>
      </c>
      <c r="AO12" s="397">
        <f t="shared" si="3"/>
        <v>0</v>
      </c>
      <c r="AP12" s="799" t="s">
        <v>2805</v>
      </c>
      <c r="AQ12" s="249" t="s">
        <v>2792</v>
      </c>
      <c r="AR12" s="249" t="s">
        <v>2806</v>
      </c>
      <c r="AS12" s="596"/>
      <c r="AT12" s="398"/>
    </row>
    <row r="13" spans="1:53" s="727" customFormat="1" ht="121.5">
      <c r="A13" s="1406"/>
      <c r="B13" s="1417"/>
      <c r="C13" s="1286"/>
      <c r="D13" s="600" t="s">
        <v>2807</v>
      </c>
      <c r="E13" s="600"/>
      <c r="F13" s="243" t="s">
        <v>2808</v>
      </c>
      <c r="G13" s="824">
        <v>2</v>
      </c>
      <c r="H13" s="243"/>
      <c r="I13" s="824" t="s">
        <v>2809</v>
      </c>
      <c r="J13" s="824" t="s">
        <v>2687</v>
      </c>
      <c r="K13" s="825" t="s">
        <v>2790</v>
      </c>
      <c r="L13" s="825" t="s">
        <v>42</v>
      </c>
      <c r="M13" s="824" t="s">
        <v>43</v>
      </c>
      <c r="N13" s="1028">
        <f t="shared" si="0"/>
        <v>6</v>
      </c>
      <c r="O13" s="419">
        <v>6</v>
      </c>
      <c r="P13" s="419">
        <v>6</v>
      </c>
      <c r="Q13" s="419">
        <v>6</v>
      </c>
      <c r="R13" s="419">
        <v>6</v>
      </c>
      <c r="S13" s="419">
        <v>6</v>
      </c>
      <c r="T13" s="419">
        <v>6</v>
      </c>
      <c r="U13" s="419">
        <v>6</v>
      </c>
      <c r="V13" s="419">
        <v>6</v>
      </c>
      <c r="W13" s="419">
        <v>6</v>
      </c>
      <c r="X13" s="419">
        <v>6</v>
      </c>
      <c r="Y13" s="419">
        <v>6</v>
      </c>
      <c r="Z13" s="419">
        <v>6</v>
      </c>
      <c r="AA13" s="1028">
        <f t="shared" si="1"/>
        <v>6</v>
      </c>
      <c r="AB13" s="421"/>
      <c r="AC13" s="1029"/>
      <c r="AD13" s="1029"/>
      <c r="AE13" s="1029"/>
      <c r="AF13" s="1029"/>
      <c r="AG13" s="1029"/>
      <c r="AH13" s="1029"/>
      <c r="AI13" s="1029"/>
      <c r="AJ13" s="1029"/>
      <c r="AK13" s="1029"/>
      <c r="AL13" s="1029"/>
      <c r="AM13" s="1029"/>
      <c r="AN13" s="1025">
        <f t="shared" si="2"/>
        <v>0</v>
      </c>
      <c r="AO13" s="397">
        <f t="shared" si="3"/>
        <v>0</v>
      </c>
      <c r="AP13" s="799" t="s">
        <v>2810</v>
      </c>
      <c r="AQ13" s="249" t="s">
        <v>2792</v>
      </c>
      <c r="AR13" s="249" t="s">
        <v>2811</v>
      </c>
      <c r="AS13" s="596"/>
      <c r="AT13" s="398"/>
    </row>
    <row r="14" spans="1:53" s="727" customFormat="1" ht="101.25">
      <c r="A14" s="1406"/>
      <c r="B14" s="1417"/>
      <c r="C14" s="1286"/>
      <c r="D14" s="600" t="s">
        <v>2812</v>
      </c>
      <c r="E14" s="600"/>
      <c r="F14" s="243" t="s">
        <v>2813</v>
      </c>
      <c r="G14" s="824">
        <v>2</v>
      </c>
      <c r="H14" s="243"/>
      <c r="I14" s="824" t="s">
        <v>2814</v>
      </c>
      <c r="J14" s="824" t="s">
        <v>70</v>
      </c>
      <c r="K14" s="825" t="s">
        <v>661</v>
      </c>
      <c r="L14" s="825" t="s">
        <v>30</v>
      </c>
      <c r="M14" s="824" t="s">
        <v>43</v>
      </c>
      <c r="N14" s="1031">
        <f>+AVERAGE(O14:Z14)</f>
        <v>1</v>
      </c>
      <c r="O14" s="270">
        <v>1</v>
      </c>
      <c r="P14" s="270">
        <v>1</v>
      </c>
      <c r="Q14" s="270">
        <v>1</v>
      </c>
      <c r="R14" s="270">
        <v>1</v>
      </c>
      <c r="S14" s="270">
        <v>1</v>
      </c>
      <c r="T14" s="270">
        <v>1</v>
      </c>
      <c r="U14" s="270">
        <v>1</v>
      </c>
      <c r="V14" s="270">
        <v>1</v>
      </c>
      <c r="W14" s="270">
        <v>1</v>
      </c>
      <c r="X14" s="270">
        <v>1</v>
      </c>
      <c r="Y14" s="270">
        <v>1</v>
      </c>
      <c r="Z14" s="270">
        <v>1</v>
      </c>
      <c r="AA14" s="1031">
        <f t="shared" si="1"/>
        <v>1</v>
      </c>
      <c r="AB14" s="246"/>
      <c r="AC14" s="1032"/>
      <c r="AD14" s="1032"/>
      <c r="AE14" s="1032"/>
      <c r="AF14" s="1032"/>
      <c r="AG14" s="1032"/>
      <c r="AH14" s="1032"/>
      <c r="AI14" s="1032"/>
      <c r="AJ14" s="1032"/>
      <c r="AK14" s="1032"/>
      <c r="AL14" s="1032"/>
      <c r="AM14" s="1032"/>
      <c r="AN14" s="1033">
        <f t="shared" si="2"/>
        <v>0</v>
      </c>
      <c r="AO14" s="397">
        <f t="shared" si="3"/>
        <v>0</v>
      </c>
      <c r="AP14" s="799" t="s">
        <v>222</v>
      </c>
      <c r="AQ14" s="249" t="s">
        <v>2792</v>
      </c>
      <c r="AR14" s="249" t="s">
        <v>2793</v>
      </c>
      <c r="AS14" s="596"/>
      <c r="AT14" s="398"/>
    </row>
    <row r="15" spans="1:53" s="727" customFormat="1" ht="141.75">
      <c r="A15" s="1406"/>
      <c r="B15" s="1417"/>
      <c r="C15" s="1286"/>
      <c r="D15" s="600" t="s">
        <v>2815</v>
      </c>
      <c r="E15" s="600"/>
      <c r="F15" s="243" t="s">
        <v>2816</v>
      </c>
      <c r="G15" s="825">
        <v>1</v>
      </c>
      <c r="H15" s="243"/>
      <c r="I15" s="824" t="s">
        <v>2817</v>
      </c>
      <c r="J15" s="824" t="s">
        <v>70</v>
      </c>
      <c r="K15" s="825" t="s">
        <v>661</v>
      </c>
      <c r="L15" s="825" t="s">
        <v>30</v>
      </c>
      <c r="M15" s="824" t="s">
        <v>43</v>
      </c>
      <c r="N15" s="1031">
        <f>+AVERAGE(O15:Z15)</f>
        <v>1</v>
      </c>
      <c r="O15" s="270">
        <v>1</v>
      </c>
      <c r="P15" s="270">
        <v>1</v>
      </c>
      <c r="Q15" s="270">
        <v>1</v>
      </c>
      <c r="R15" s="270">
        <v>1</v>
      </c>
      <c r="S15" s="270">
        <v>1</v>
      </c>
      <c r="T15" s="270">
        <v>1</v>
      </c>
      <c r="U15" s="270">
        <v>1</v>
      </c>
      <c r="V15" s="270">
        <v>1</v>
      </c>
      <c r="W15" s="270">
        <v>1</v>
      </c>
      <c r="X15" s="270">
        <v>1</v>
      </c>
      <c r="Y15" s="270">
        <v>1</v>
      </c>
      <c r="Z15" s="270">
        <v>1</v>
      </c>
      <c r="AA15" s="1031">
        <f t="shared" si="1"/>
        <v>1</v>
      </c>
      <c r="AB15" s="246"/>
      <c r="AC15" s="1032"/>
      <c r="AD15" s="1032"/>
      <c r="AE15" s="1032"/>
      <c r="AF15" s="1032"/>
      <c r="AG15" s="1032"/>
      <c r="AH15" s="1032"/>
      <c r="AI15" s="1032"/>
      <c r="AJ15" s="1032"/>
      <c r="AK15" s="1032"/>
      <c r="AL15" s="1032"/>
      <c r="AM15" s="1032"/>
      <c r="AN15" s="1033">
        <f t="shared" si="2"/>
        <v>0</v>
      </c>
      <c r="AO15" s="397">
        <f t="shared" si="3"/>
        <v>0</v>
      </c>
      <c r="AP15" s="799" t="s">
        <v>222</v>
      </c>
      <c r="AQ15" s="249" t="s">
        <v>2792</v>
      </c>
      <c r="AR15" s="249" t="s">
        <v>2818</v>
      </c>
      <c r="AS15" s="596"/>
      <c r="AT15" s="398"/>
    </row>
    <row r="16" spans="1:53" s="727" customFormat="1" ht="141.75">
      <c r="A16" s="1406"/>
      <c r="B16" s="1417"/>
      <c r="C16" s="1286"/>
      <c r="D16" s="600" t="s">
        <v>2819</v>
      </c>
      <c r="E16" s="600"/>
      <c r="F16" s="243" t="s">
        <v>2820</v>
      </c>
      <c r="G16" s="824">
        <v>3</v>
      </c>
      <c r="H16" s="243" t="s">
        <v>81</v>
      </c>
      <c r="I16" s="824" t="s">
        <v>2821</v>
      </c>
      <c r="J16" s="824" t="s">
        <v>2687</v>
      </c>
      <c r="K16" s="825" t="s">
        <v>2790</v>
      </c>
      <c r="L16" s="825" t="s">
        <v>42</v>
      </c>
      <c r="M16" s="824" t="s">
        <v>43</v>
      </c>
      <c r="N16" s="1028">
        <f t="shared" ref="N16" si="4">+AVERAGE(O16:Z16)</f>
        <v>6</v>
      </c>
      <c r="O16" s="1034">
        <v>6</v>
      </c>
      <c r="P16" s="1034">
        <v>6</v>
      </c>
      <c r="Q16" s="1034">
        <v>6</v>
      </c>
      <c r="R16" s="419">
        <v>6</v>
      </c>
      <c r="S16" s="1034">
        <v>6</v>
      </c>
      <c r="T16" s="1034">
        <v>6</v>
      </c>
      <c r="U16" s="1034">
        <v>6</v>
      </c>
      <c r="V16" s="1034">
        <v>6</v>
      </c>
      <c r="W16" s="1034">
        <v>6</v>
      </c>
      <c r="X16" s="1034">
        <v>6</v>
      </c>
      <c r="Y16" s="1034">
        <v>6</v>
      </c>
      <c r="Z16" s="1034">
        <v>6</v>
      </c>
      <c r="AA16" s="1028">
        <f t="shared" si="1"/>
        <v>6</v>
      </c>
      <c r="AB16" s="1035"/>
      <c r="AC16" s="1036"/>
      <c r="AD16" s="1036"/>
      <c r="AE16" s="1036"/>
      <c r="AF16" s="1036"/>
      <c r="AG16" s="1036"/>
      <c r="AH16" s="1036"/>
      <c r="AI16" s="1036"/>
      <c r="AJ16" s="1036"/>
      <c r="AK16" s="1036"/>
      <c r="AL16" s="1036"/>
      <c r="AM16" s="1036"/>
      <c r="AN16" s="1025">
        <f t="shared" si="2"/>
        <v>0</v>
      </c>
      <c r="AO16" s="397">
        <f t="shared" si="3"/>
        <v>0</v>
      </c>
      <c r="AP16" s="799" t="s">
        <v>2822</v>
      </c>
      <c r="AQ16" s="249" t="s">
        <v>2792</v>
      </c>
      <c r="AR16" s="249" t="s">
        <v>2793</v>
      </c>
      <c r="AS16" s="596"/>
      <c r="AT16" s="398"/>
    </row>
    <row r="17" spans="1:57" s="1046" customFormat="1" ht="101.25">
      <c r="A17" s="1416"/>
      <c r="B17" s="1418"/>
      <c r="C17" s="1420"/>
      <c r="D17" s="388" t="s">
        <v>2823</v>
      </c>
      <c r="E17" s="388"/>
      <c r="F17" s="389" t="s">
        <v>2824</v>
      </c>
      <c r="G17" s="1037">
        <v>3</v>
      </c>
      <c r="H17" s="389" t="s">
        <v>57</v>
      </c>
      <c r="I17" s="1037" t="s">
        <v>2825</v>
      </c>
      <c r="J17" s="1037" t="s">
        <v>70</v>
      </c>
      <c r="K17" s="1038" t="s">
        <v>661</v>
      </c>
      <c r="L17" s="1038" t="s">
        <v>30</v>
      </c>
      <c r="M17" s="1037" t="s">
        <v>43</v>
      </c>
      <c r="N17" s="1039"/>
      <c r="O17" s="1040"/>
      <c r="P17" s="1040"/>
      <c r="Q17" s="1040"/>
      <c r="R17" s="1040"/>
      <c r="S17" s="1040"/>
      <c r="T17" s="1040"/>
      <c r="U17" s="1040"/>
      <c r="V17" s="1040"/>
      <c r="W17" s="1040"/>
      <c r="X17" s="1040"/>
      <c r="Y17" s="1040"/>
      <c r="Z17" s="1040"/>
      <c r="AA17" s="1039">
        <f t="shared" si="1"/>
        <v>0</v>
      </c>
      <c r="AB17" s="1035"/>
      <c r="AC17" s="1041"/>
      <c r="AD17" s="1041"/>
      <c r="AE17" s="1041"/>
      <c r="AF17" s="1041"/>
      <c r="AG17" s="1041"/>
      <c r="AH17" s="1041"/>
      <c r="AI17" s="1041"/>
      <c r="AJ17" s="1041"/>
      <c r="AK17" s="1041"/>
      <c r="AL17" s="1041"/>
      <c r="AM17" s="1041"/>
      <c r="AN17" s="1042">
        <f t="shared" si="2"/>
        <v>0</v>
      </c>
      <c r="AO17" s="397" t="e">
        <f t="shared" si="3"/>
        <v>#DIV/0!</v>
      </c>
      <c r="AP17" s="1043"/>
      <c r="AQ17" s="1030" t="s">
        <v>2792</v>
      </c>
      <c r="AR17" s="1030" t="s">
        <v>2793</v>
      </c>
      <c r="AS17" s="1044"/>
      <c r="AT17" s="1045"/>
    </row>
    <row r="18" spans="1:57" s="727" customFormat="1" ht="141.75">
      <c r="A18" s="1047" t="s">
        <v>508</v>
      </c>
      <c r="B18" s="1409"/>
      <c r="C18" s="572"/>
      <c r="D18" s="400" t="s">
        <v>2826</v>
      </c>
      <c r="E18" s="599"/>
      <c r="F18" s="572" t="s">
        <v>2827</v>
      </c>
      <c r="G18" s="254">
        <v>3</v>
      </c>
      <c r="H18" s="742"/>
      <c r="I18" s="153" t="s">
        <v>2828</v>
      </c>
      <c r="J18" s="254" t="s">
        <v>70</v>
      </c>
      <c r="K18" s="825" t="s">
        <v>661</v>
      </c>
      <c r="L18" s="254" t="s">
        <v>30</v>
      </c>
      <c r="M18" s="254" t="s">
        <v>43</v>
      </c>
      <c r="N18" s="1048">
        <f t="shared" ref="N18:N20" si="5">+AVERAGE(O18:Z18)</f>
        <v>1</v>
      </c>
      <c r="O18" s="270">
        <v>1</v>
      </c>
      <c r="P18" s="270">
        <v>1</v>
      </c>
      <c r="Q18" s="270">
        <v>1</v>
      </c>
      <c r="R18" s="270">
        <v>1</v>
      </c>
      <c r="S18" s="270">
        <v>1</v>
      </c>
      <c r="T18" s="270">
        <v>1</v>
      </c>
      <c r="U18" s="270">
        <v>1</v>
      </c>
      <c r="V18" s="270">
        <v>1</v>
      </c>
      <c r="W18" s="270">
        <v>1</v>
      </c>
      <c r="X18" s="270">
        <v>1</v>
      </c>
      <c r="Y18" s="270">
        <v>1</v>
      </c>
      <c r="Z18" s="270">
        <v>1</v>
      </c>
      <c r="AA18" s="1048">
        <f t="shared" si="1"/>
        <v>1</v>
      </c>
      <c r="AB18" s="246"/>
      <c r="AC18" s="1032"/>
      <c r="AD18" s="1032"/>
      <c r="AE18" s="1032"/>
      <c r="AF18" s="1032"/>
      <c r="AG18" s="1032"/>
      <c r="AH18" s="1032"/>
      <c r="AI18" s="1032"/>
      <c r="AJ18" s="1032"/>
      <c r="AK18" s="1032"/>
      <c r="AL18" s="1032"/>
      <c r="AM18" s="1032"/>
      <c r="AN18" s="1049">
        <f t="shared" si="2"/>
        <v>0</v>
      </c>
      <c r="AO18" s="397">
        <f t="shared" si="3"/>
        <v>0</v>
      </c>
      <c r="AP18" s="1050" t="s">
        <v>215</v>
      </c>
      <c r="AQ18" s="1051" t="s">
        <v>2829</v>
      </c>
      <c r="AR18" s="1052" t="s">
        <v>2830</v>
      </c>
      <c r="AS18" s="262" t="s">
        <v>71</v>
      </c>
      <c r="AT18" s="414"/>
      <c r="AU18" s="1053"/>
      <c r="AV18" s="1053"/>
      <c r="AW18" s="1053"/>
      <c r="AX18" s="1053"/>
      <c r="AY18" s="1053"/>
      <c r="AZ18" s="1053"/>
      <c r="BA18" s="1053"/>
      <c r="BB18" s="1054"/>
      <c r="BC18" s="1055"/>
      <c r="BD18" s="1055"/>
      <c r="BE18" s="1056"/>
    </row>
    <row r="19" spans="1:57" s="727" customFormat="1" ht="269.25" customHeight="1">
      <c r="A19" s="1047" t="s">
        <v>503</v>
      </c>
      <c r="B19" s="1410"/>
      <c r="C19" s="572"/>
      <c r="D19" s="400" t="s">
        <v>2831</v>
      </c>
      <c r="E19" s="599"/>
      <c r="F19" s="572" t="s">
        <v>2832</v>
      </c>
      <c r="G19" s="254">
        <v>3</v>
      </c>
      <c r="H19" s="742"/>
      <c r="I19" s="153" t="s">
        <v>2828</v>
      </c>
      <c r="J19" s="254" t="s">
        <v>70</v>
      </c>
      <c r="K19" s="825" t="s">
        <v>661</v>
      </c>
      <c r="L19" s="254" t="s">
        <v>30</v>
      </c>
      <c r="M19" s="254" t="s">
        <v>43</v>
      </c>
      <c r="N19" s="1048">
        <f t="shared" si="5"/>
        <v>1</v>
      </c>
      <c r="O19" s="270">
        <v>1</v>
      </c>
      <c r="P19" s="270">
        <v>1</v>
      </c>
      <c r="Q19" s="270">
        <v>1</v>
      </c>
      <c r="R19" s="270">
        <v>1</v>
      </c>
      <c r="S19" s="270">
        <v>1</v>
      </c>
      <c r="T19" s="270">
        <v>1</v>
      </c>
      <c r="U19" s="270">
        <v>1</v>
      </c>
      <c r="V19" s="270">
        <v>1</v>
      </c>
      <c r="W19" s="270">
        <v>1</v>
      </c>
      <c r="X19" s="270">
        <v>1</v>
      </c>
      <c r="Y19" s="270">
        <v>1</v>
      </c>
      <c r="Z19" s="270">
        <v>1</v>
      </c>
      <c r="AA19" s="1048">
        <f t="shared" si="1"/>
        <v>1</v>
      </c>
      <c r="AB19" s="246"/>
      <c r="AC19" s="1032"/>
      <c r="AD19" s="1032"/>
      <c r="AE19" s="1032"/>
      <c r="AF19" s="1032"/>
      <c r="AG19" s="1032"/>
      <c r="AH19" s="1032"/>
      <c r="AI19" s="1032"/>
      <c r="AJ19" s="1032"/>
      <c r="AK19" s="1032"/>
      <c r="AL19" s="1032"/>
      <c r="AM19" s="1032"/>
      <c r="AN19" s="1049">
        <f t="shared" si="2"/>
        <v>0</v>
      </c>
      <c r="AO19" s="397">
        <f t="shared" si="3"/>
        <v>0</v>
      </c>
      <c r="AP19" s="1050" t="s">
        <v>215</v>
      </c>
      <c r="AQ19" s="1051" t="s">
        <v>2829</v>
      </c>
      <c r="AR19" s="1052" t="s">
        <v>2833</v>
      </c>
      <c r="AS19" s="262" t="s">
        <v>71</v>
      </c>
      <c r="AT19" s="414"/>
      <c r="AU19" s="1053"/>
      <c r="AV19" s="1053"/>
      <c r="AW19" s="1053"/>
      <c r="AX19" s="1057"/>
      <c r="AY19" s="1057"/>
      <c r="AZ19" s="1057"/>
      <c r="BA19" s="1053"/>
      <c r="BB19" s="1054"/>
      <c r="BC19" s="1055"/>
      <c r="BD19" s="1055"/>
      <c r="BE19" s="1056"/>
    </row>
    <row r="20" spans="1:57" s="727" customFormat="1" ht="122.25" customHeight="1">
      <c r="A20" s="1047" t="s">
        <v>537</v>
      </c>
      <c r="B20" s="1421"/>
      <c r="C20" s="572"/>
      <c r="D20" s="400" t="s">
        <v>2834</v>
      </c>
      <c r="E20" s="400"/>
      <c r="F20" s="572" t="s">
        <v>2835</v>
      </c>
      <c r="G20" s="1058">
        <v>1</v>
      </c>
      <c r="H20" s="572" t="s">
        <v>60</v>
      </c>
      <c r="I20" s="1058" t="s">
        <v>2836</v>
      </c>
      <c r="J20" s="1058" t="s">
        <v>70</v>
      </c>
      <c r="K20" s="825" t="s">
        <v>661</v>
      </c>
      <c r="L20" s="1058" t="s">
        <v>30</v>
      </c>
      <c r="M20" s="1058" t="s">
        <v>43</v>
      </c>
      <c r="N20" s="1048">
        <f t="shared" si="5"/>
        <v>1</v>
      </c>
      <c r="O20" s="1059">
        <v>1</v>
      </c>
      <c r="P20" s="1059">
        <v>1</v>
      </c>
      <c r="Q20" s="1059">
        <v>1</v>
      </c>
      <c r="R20" s="1059">
        <v>1</v>
      </c>
      <c r="S20" s="1059">
        <v>1</v>
      </c>
      <c r="T20" s="1059">
        <v>1</v>
      </c>
      <c r="U20" s="1059">
        <v>1</v>
      </c>
      <c r="V20" s="1059">
        <v>1</v>
      </c>
      <c r="W20" s="1059">
        <v>1</v>
      </c>
      <c r="X20" s="1059">
        <v>1</v>
      </c>
      <c r="Y20" s="1059">
        <v>1</v>
      </c>
      <c r="Z20" s="1059">
        <v>1</v>
      </c>
      <c r="AA20" s="1048">
        <f t="shared" si="1"/>
        <v>1</v>
      </c>
      <c r="AB20" s="1060"/>
      <c r="AC20" s="1061"/>
      <c r="AD20" s="1061"/>
      <c r="AE20" s="1061"/>
      <c r="AF20" s="1061"/>
      <c r="AG20" s="1061"/>
      <c r="AH20" s="1061"/>
      <c r="AI20" s="1061"/>
      <c r="AJ20" s="1061"/>
      <c r="AK20" s="1061"/>
      <c r="AL20" s="1061"/>
      <c r="AM20" s="1061"/>
      <c r="AN20" s="1049">
        <f t="shared" si="2"/>
        <v>0</v>
      </c>
      <c r="AO20" s="397">
        <f t="shared" si="3"/>
        <v>0</v>
      </c>
      <c r="AP20" s="1062" t="s">
        <v>222</v>
      </c>
      <c r="AQ20" s="1052" t="s">
        <v>2829</v>
      </c>
      <c r="AR20" s="1052" t="s">
        <v>2837</v>
      </c>
      <c r="AS20" s="596"/>
      <c r="AT20" s="414"/>
      <c r="AU20" s="1053"/>
      <c r="AV20" s="1053"/>
      <c r="AW20" s="1053"/>
      <c r="AX20" s="1053"/>
      <c r="AY20" s="1053"/>
      <c r="AZ20" s="1053"/>
      <c r="BA20" s="1053"/>
      <c r="BB20" s="1063"/>
      <c r="BC20" s="1064"/>
      <c r="BD20" s="1055"/>
      <c r="BE20" s="775"/>
    </row>
    <row r="21" spans="1:57" s="727" customFormat="1" ht="135" customHeight="1">
      <c r="A21" s="1047" t="s">
        <v>506</v>
      </c>
      <c r="B21" s="1421"/>
      <c r="C21" s="572"/>
      <c r="D21" s="400" t="s">
        <v>2838</v>
      </c>
      <c r="E21" s="400"/>
      <c r="F21" s="572" t="s">
        <v>2839</v>
      </c>
      <c r="G21" s="1058">
        <v>1</v>
      </c>
      <c r="H21" s="572" t="s">
        <v>66</v>
      </c>
      <c r="I21" s="153" t="s">
        <v>2840</v>
      </c>
      <c r="J21" s="1058" t="s">
        <v>36</v>
      </c>
      <c r="K21" s="825" t="s">
        <v>661</v>
      </c>
      <c r="L21" s="1058" t="s">
        <v>42</v>
      </c>
      <c r="M21" s="1058" t="s">
        <v>43</v>
      </c>
      <c r="N21" s="1028">
        <f>SUM(O21:Z21)</f>
        <v>12</v>
      </c>
      <c r="O21" s="419">
        <v>1</v>
      </c>
      <c r="P21" s="419">
        <v>1</v>
      </c>
      <c r="Q21" s="419">
        <v>1</v>
      </c>
      <c r="R21" s="419">
        <v>1</v>
      </c>
      <c r="S21" s="419">
        <v>1</v>
      </c>
      <c r="T21" s="419">
        <v>1</v>
      </c>
      <c r="U21" s="419">
        <v>1</v>
      </c>
      <c r="V21" s="419">
        <v>1</v>
      </c>
      <c r="W21" s="419">
        <v>1</v>
      </c>
      <c r="X21" s="419">
        <v>1</v>
      </c>
      <c r="Y21" s="419">
        <v>1</v>
      </c>
      <c r="Z21" s="419">
        <v>1</v>
      </c>
      <c r="AA21" s="1028">
        <f t="shared" si="1"/>
        <v>1</v>
      </c>
      <c r="AB21" s="421"/>
      <c r="AC21" s="1029"/>
      <c r="AD21" s="1029"/>
      <c r="AE21" s="1029"/>
      <c r="AF21" s="1029"/>
      <c r="AG21" s="1029"/>
      <c r="AH21" s="1029"/>
      <c r="AI21" s="1029"/>
      <c r="AJ21" s="1029"/>
      <c r="AK21" s="1029"/>
      <c r="AL21" s="1029"/>
      <c r="AM21" s="1029"/>
      <c r="AN21" s="1025">
        <f t="shared" si="2"/>
        <v>0</v>
      </c>
      <c r="AO21" s="397">
        <f t="shared" si="3"/>
        <v>0</v>
      </c>
      <c r="AP21" s="1050" t="s">
        <v>262</v>
      </c>
      <c r="AQ21" s="1052" t="s">
        <v>2829</v>
      </c>
      <c r="AR21" s="1052" t="s">
        <v>2837</v>
      </c>
      <c r="AS21" s="596"/>
      <c r="AT21" s="1065"/>
      <c r="AU21" s="1053"/>
      <c r="AV21" s="1053"/>
      <c r="AW21" s="1053"/>
      <c r="AX21" s="1053"/>
      <c r="AY21" s="1053"/>
      <c r="AZ21" s="1053"/>
      <c r="BA21" s="1053"/>
      <c r="BB21" s="1054"/>
      <c r="BC21" s="1064"/>
      <c r="BD21" s="1055"/>
      <c r="BE21" s="775"/>
    </row>
    <row r="22" spans="1:57" s="727" customFormat="1" ht="182.25">
      <c r="A22" s="1422" t="s">
        <v>520</v>
      </c>
      <c r="B22" s="1421"/>
      <c r="C22" s="572"/>
      <c r="D22" s="1413" t="s">
        <v>2841</v>
      </c>
      <c r="E22" s="599" t="s">
        <v>2842</v>
      </c>
      <c r="F22" s="599" t="s">
        <v>2843</v>
      </c>
      <c r="G22" s="254">
        <v>3</v>
      </c>
      <c r="H22" s="742" t="s">
        <v>35</v>
      </c>
      <c r="I22" s="807" t="s">
        <v>2844</v>
      </c>
      <c r="J22" s="821" t="s">
        <v>2687</v>
      </c>
      <c r="K22" s="825" t="s">
        <v>2790</v>
      </c>
      <c r="L22" s="254" t="s">
        <v>30</v>
      </c>
      <c r="M22" s="254" t="s">
        <v>43</v>
      </c>
      <c r="N22" s="1066">
        <f>+AVERAGE(O22:Z22)</f>
        <v>2</v>
      </c>
      <c r="O22" s="1034">
        <v>2</v>
      </c>
      <c r="P22" s="1034">
        <v>2</v>
      </c>
      <c r="Q22" s="1034">
        <v>2</v>
      </c>
      <c r="R22" s="1034">
        <v>2</v>
      </c>
      <c r="S22" s="1034">
        <v>2</v>
      </c>
      <c r="T22" s="1034">
        <v>2</v>
      </c>
      <c r="U22" s="1034">
        <v>2</v>
      </c>
      <c r="V22" s="1034">
        <v>2</v>
      </c>
      <c r="W22" s="1034">
        <v>2</v>
      </c>
      <c r="X22" s="1034">
        <v>2</v>
      </c>
      <c r="Y22" s="1034">
        <v>2</v>
      </c>
      <c r="Z22" s="1034">
        <v>2</v>
      </c>
      <c r="AA22" s="1066">
        <f t="shared" si="1"/>
        <v>2</v>
      </c>
      <c r="AB22" s="1035"/>
      <c r="AC22" s="1067"/>
      <c r="AD22" s="1067"/>
      <c r="AE22" s="1067"/>
      <c r="AF22" s="1067"/>
      <c r="AG22" s="1067"/>
      <c r="AH22" s="1067"/>
      <c r="AI22" s="1067"/>
      <c r="AJ22" s="1067"/>
      <c r="AK22" s="1067"/>
      <c r="AL22" s="1067"/>
      <c r="AM22" s="1067"/>
      <c r="AN22" s="1068">
        <f t="shared" si="2"/>
        <v>0</v>
      </c>
      <c r="AO22" s="397">
        <f t="shared" si="3"/>
        <v>0</v>
      </c>
      <c r="AP22" s="1069" t="s">
        <v>2845</v>
      </c>
      <c r="AQ22" s="1051" t="s">
        <v>2846</v>
      </c>
      <c r="AR22" s="1051" t="s">
        <v>2847</v>
      </c>
      <c r="AS22" s="623"/>
      <c r="AT22" s="1070"/>
      <c r="AU22" s="1053"/>
      <c r="AV22" s="1071"/>
      <c r="AW22" s="1071"/>
      <c r="AX22" s="1053"/>
      <c r="AY22" s="1053"/>
      <c r="AZ22" s="1053"/>
      <c r="BA22" s="1053"/>
      <c r="BB22" s="1072"/>
      <c r="BC22" s="1055"/>
      <c r="BD22" s="1055"/>
    </row>
    <row r="23" spans="1:57" s="727" customFormat="1" ht="121.5">
      <c r="A23" s="1422"/>
      <c r="B23" s="1421"/>
      <c r="C23" s="572"/>
      <c r="D23" s="1414"/>
      <c r="E23" s="599" t="s">
        <v>2848</v>
      </c>
      <c r="F23" s="265" t="s">
        <v>2849</v>
      </c>
      <c r="G23" s="254">
        <v>3</v>
      </c>
      <c r="H23" s="742" t="s">
        <v>35</v>
      </c>
      <c r="I23" s="807" t="s">
        <v>2850</v>
      </c>
      <c r="J23" s="254" t="s">
        <v>70</v>
      </c>
      <c r="K23" s="825" t="s">
        <v>661</v>
      </c>
      <c r="L23" s="254" t="s">
        <v>30</v>
      </c>
      <c r="M23" s="254" t="s">
        <v>43</v>
      </c>
      <c r="N23" s="1048">
        <f>+AVERAGE(O23:Z23)</f>
        <v>1</v>
      </c>
      <c r="O23" s="270">
        <v>1</v>
      </c>
      <c r="P23" s="270">
        <v>1</v>
      </c>
      <c r="Q23" s="270">
        <v>1</v>
      </c>
      <c r="R23" s="270">
        <v>1</v>
      </c>
      <c r="S23" s="270">
        <v>1</v>
      </c>
      <c r="T23" s="270">
        <v>1</v>
      </c>
      <c r="U23" s="270">
        <v>1</v>
      </c>
      <c r="V23" s="270">
        <v>1</v>
      </c>
      <c r="W23" s="270">
        <v>1</v>
      </c>
      <c r="X23" s="270">
        <v>1</v>
      </c>
      <c r="Y23" s="270">
        <v>1</v>
      </c>
      <c r="Z23" s="270">
        <v>1</v>
      </c>
      <c r="AA23" s="1048">
        <f t="shared" si="1"/>
        <v>1</v>
      </c>
      <c r="AB23" s="246"/>
      <c r="AC23" s="1069"/>
      <c r="AD23" s="1069"/>
      <c r="AE23" s="1069"/>
      <c r="AF23" s="1069"/>
      <c r="AG23" s="1069"/>
      <c r="AH23" s="1069"/>
      <c r="AI23" s="1069"/>
      <c r="AJ23" s="1069"/>
      <c r="AK23" s="1069"/>
      <c r="AL23" s="1069"/>
      <c r="AM23" s="1069"/>
      <c r="AN23" s="1049">
        <f t="shared" si="2"/>
        <v>0</v>
      </c>
      <c r="AO23" s="397">
        <f t="shared" si="3"/>
        <v>0</v>
      </c>
      <c r="AP23" s="1069" t="s">
        <v>2851</v>
      </c>
      <c r="AQ23" s="1051" t="s">
        <v>2846</v>
      </c>
      <c r="AR23" s="1051" t="s">
        <v>2847</v>
      </c>
      <c r="AS23" s="414"/>
      <c r="AT23" s="1065"/>
      <c r="AU23" s="1053"/>
      <c r="AV23" s="1057"/>
      <c r="AW23" s="1057"/>
      <c r="AX23" s="1053"/>
      <c r="AY23" s="1053"/>
      <c r="AZ23" s="1053"/>
      <c r="BA23" s="1053"/>
      <c r="BB23" s="1072"/>
      <c r="BC23" s="1055"/>
      <c r="BD23" s="1055"/>
    </row>
    <row r="24" spans="1:57" s="727" customFormat="1" ht="202.5">
      <c r="A24" s="1422"/>
      <c r="B24" s="1421"/>
      <c r="C24" s="572"/>
      <c r="D24" s="400" t="s">
        <v>2852</v>
      </c>
      <c r="E24" s="599"/>
      <c r="F24" s="400" t="s">
        <v>2853</v>
      </c>
      <c r="G24" s="254">
        <v>3</v>
      </c>
      <c r="H24" s="742" t="s">
        <v>35</v>
      </c>
      <c r="I24" s="807" t="s">
        <v>2854</v>
      </c>
      <c r="J24" s="825" t="s">
        <v>2687</v>
      </c>
      <c r="K24" s="825" t="s">
        <v>2790</v>
      </c>
      <c r="L24" s="254" t="s">
        <v>30</v>
      </c>
      <c r="M24" s="254" t="s">
        <v>43</v>
      </c>
      <c r="N24" s="1066">
        <f>+AVERAGE(O24:Z24)</f>
        <v>15</v>
      </c>
      <c r="O24" s="1034">
        <v>15</v>
      </c>
      <c r="P24" s="1034">
        <v>15</v>
      </c>
      <c r="Q24" s="1034">
        <v>15</v>
      </c>
      <c r="R24" s="1034">
        <v>15</v>
      </c>
      <c r="S24" s="1034">
        <v>15</v>
      </c>
      <c r="T24" s="1034">
        <v>15</v>
      </c>
      <c r="U24" s="1034">
        <v>15</v>
      </c>
      <c r="V24" s="1034">
        <v>15</v>
      </c>
      <c r="W24" s="1034">
        <v>15</v>
      </c>
      <c r="X24" s="1034">
        <v>15</v>
      </c>
      <c r="Y24" s="1034">
        <v>15</v>
      </c>
      <c r="Z24" s="1034">
        <v>15</v>
      </c>
      <c r="AA24" s="1066">
        <f t="shared" si="1"/>
        <v>15</v>
      </c>
      <c r="AB24" s="1035"/>
      <c r="AC24" s="1036"/>
      <c r="AD24" s="1036"/>
      <c r="AE24" s="1036"/>
      <c r="AF24" s="1036"/>
      <c r="AG24" s="1036"/>
      <c r="AH24" s="1036"/>
      <c r="AI24" s="1036"/>
      <c r="AJ24" s="1036"/>
      <c r="AK24" s="1036"/>
      <c r="AL24" s="1036"/>
      <c r="AM24" s="1036"/>
      <c r="AN24" s="1068">
        <f t="shared" si="2"/>
        <v>0</v>
      </c>
      <c r="AO24" s="397">
        <f t="shared" si="3"/>
        <v>0</v>
      </c>
      <c r="AP24" s="1032" t="s">
        <v>2855</v>
      </c>
      <c r="AQ24" s="1051" t="s">
        <v>2846</v>
      </c>
      <c r="AR24" s="1052" t="s">
        <v>2847</v>
      </c>
      <c r="AS24" s="1065"/>
      <c r="AT24" s="1070"/>
      <c r="AU24" s="1053"/>
      <c r="AV24" s="1071"/>
      <c r="AW24" s="1071"/>
      <c r="AX24" s="1053"/>
      <c r="AY24" s="1053"/>
      <c r="AZ24" s="1053"/>
      <c r="BA24" s="1053"/>
      <c r="BB24" s="1072"/>
      <c r="BC24" s="1055"/>
      <c r="BD24" s="1055"/>
    </row>
    <row r="25" spans="1:57" s="727" customFormat="1" ht="84" customHeight="1">
      <c r="A25" s="1422"/>
      <c r="B25" s="1421"/>
      <c r="C25" s="572"/>
      <c r="D25" s="400" t="s">
        <v>2856</v>
      </c>
      <c r="E25" s="599"/>
      <c r="F25" s="400" t="s">
        <v>2857</v>
      </c>
      <c r="G25" s="254">
        <v>3</v>
      </c>
      <c r="H25" s="742" t="s">
        <v>35</v>
      </c>
      <c r="I25" s="153" t="s">
        <v>2858</v>
      </c>
      <c r="J25" s="254" t="s">
        <v>70</v>
      </c>
      <c r="K25" s="825" t="s">
        <v>661</v>
      </c>
      <c r="L25" s="254" t="s">
        <v>30</v>
      </c>
      <c r="M25" s="254" t="s">
        <v>43</v>
      </c>
      <c r="N25" s="1048">
        <f>+AVERAGE(O25:Z25)</f>
        <v>1</v>
      </c>
      <c r="O25" s="270">
        <v>1</v>
      </c>
      <c r="P25" s="270">
        <v>1</v>
      </c>
      <c r="Q25" s="270">
        <v>1</v>
      </c>
      <c r="R25" s="270">
        <v>1</v>
      </c>
      <c r="S25" s="270">
        <v>1</v>
      </c>
      <c r="T25" s="270">
        <v>1</v>
      </c>
      <c r="U25" s="270">
        <v>1</v>
      </c>
      <c r="V25" s="270">
        <v>1</v>
      </c>
      <c r="W25" s="270">
        <v>1</v>
      </c>
      <c r="X25" s="270">
        <v>1</v>
      </c>
      <c r="Y25" s="270">
        <v>1</v>
      </c>
      <c r="Z25" s="270">
        <v>1</v>
      </c>
      <c r="AA25" s="1048">
        <f t="shared" si="1"/>
        <v>1</v>
      </c>
      <c r="AB25" s="246"/>
      <c r="AC25" s="1032"/>
      <c r="AD25" s="1032"/>
      <c r="AE25" s="1032"/>
      <c r="AF25" s="1032"/>
      <c r="AG25" s="1032"/>
      <c r="AH25" s="1032"/>
      <c r="AI25" s="1032"/>
      <c r="AJ25" s="1032"/>
      <c r="AK25" s="1032"/>
      <c r="AL25" s="1032"/>
      <c r="AM25" s="1032"/>
      <c r="AN25" s="1049">
        <f t="shared" si="2"/>
        <v>0</v>
      </c>
      <c r="AO25" s="397">
        <f t="shared" si="3"/>
        <v>0</v>
      </c>
      <c r="AP25" s="1032" t="s">
        <v>2845</v>
      </c>
      <c r="AQ25" s="1051" t="s">
        <v>2846</v>
      </c>
      <c r="AR25" s="1052" t="s">
        <v>2847</v>
      </c>
      <c r="AS25" s="1065"/>
      <c r="AT25" s="1065"/>
      <c r="AU25" s="1053"/>
      <c r="AV25" s="1057"/>
      <c r="AW25" s="1057"/>
      <c r="AX25" s="1053"/>
      <c r="AY25" s="1053"/>
      <c r="AZ25" s="1053"/>
      <c r="BA25" s="1053"/>
      <c r="BB25" s="1072"/>
      <c r="BC25" s="1055"/>
      <c r="BD25" s="1055"/>
    </row>
    <row r="26" spans="1:57" s="727" customFormat="1" ht="121.5">
      <c r="A26" s="1423"/>
      <c r="B26" s="1421"/>
      <c r="C26" s="572"/>
      <c r="D26" s="400" t="s">
        <v>2859</v>
      </c>
      <c r="E26" s="599"/>
      <c r="F26" s="400" t="s">
        <v>2860</v>
      </c>
      <c r="G26" s="254">
        <v>3</v>
      </c>
      <c r="H26" s="742" t="s">
        <v>35</v>
      </c>
      <c r="I26" s="153" t="s">
        <v>2861</v>
      </c>
      <c r="J26" s="254" t="s">
        <v>70</v>
      </c>
      <c r="K26" s="825" t="s">
        <v>661</v>
      </c>
      <c r="L26" s="254" t="s">
        <v>30</v>
      </c>
      <c r="M26" s="254" t="s">
        <v>43</v>
      </c>
      <c r="N26" s="1048">
        <f t="shared" ref="N26:N29" si="6">+AVERAGE(O26:Z26)</f>
        <v>1</v>
      </c>
      <c r="O26" s="270">
        <v>1</v>
      </c>
      <c r="P26" s="270">
        <v>1</v>
      </c>
      <c r="Q26" s="270">
        <v>1</v>
      </c>
      <c r="R26" s="270">
        <v>1</v>
      </c>
      <c r="S26" s="270">
        <v>1</v>
      </c>
      <c r="T26" s="270">
        <v>1</v>
      </c>
      <c r="U26" s="270">
        <v>1</v>
      </c>
      <c r="V26" s="270">
        <v>1</v>
      </c>
      <c r="W26" s="270">
        <v>1</v>
      </c>
      <c r="X26" s="270">
        <v>1</v>
      </c>
      <c r="Y26" s="270">
        <v>1</v>
      </c>
      <c r="Z26" s="270">
        <v>1</v>
      </c>
      <c r="AA26" s="1048">
        <f t="shared" si="1"/>
        <v>1</v>
      </c>
      <c r="AB26" s="246"/>
      <c r="AC26" s="1032"/>
      <c r="AD26" s="1032"/>
      <c r="AE26" s="1032"/>
      <c r="AF26" s="1032"/>
      <c r="AG26" s="1032"/>
      <c r="AH26" s="1032"/>
      <c r="AI26" s="1032"/>
      <c r="AJ26" s="1032"/>
      <c r="AK26" s="1032"/>
      <c r="AL26" s="1032"/>
      <c r="AM26" s="1032"/>
      <c r="AN26" s="1049">
        <f t="shared" si="2"/>
        <v>0</v>
      </c>
      <c r="AO26" s="397">
        <f t="shared" si="3"/>
        <v>0</v>
      </c>
      <c r="AP26" s="1032" t="s">
        <v>2845</v>
      </c>
      <c r="AQ26" s="1051" t="s">
        <v>2846</v>
      </c>
      <c r="AR26" s="1052" t="s">
        <v>2847</v>
      </c>
      <c r="AS26" s="414"/>
      <c r="AT26" s="1065"/>
      <c r="AU26" s="1053"/>
      <c r="AV26" s="1057"/>
      <c r="AW26" s="1057"/>
      <c r="AX26" s="1053"/>
      <c r="AY26" s="1053"/>
      <c r="AZ26" s="1053"/>
      <c r="BA26" s="1053"/>
      <c r="BB26" s="1072"/>
      <c r="BC26" s="1055"/>
      <c r="BD26" s="1055"/>
    </row>
    <row r="27" spans="1:57" s="727" customFormat="1" ht="101.25">
      <c r="A27" s="1406" t="s">
        <v>537</v>
      </c>
      <c r="B27" s="1346"/>
      <c r="C27" s="1073"/>
      <c r="D27" s="600" t="s">
        <v>2862</v>
      </c>
      <c r="E27" s="1074"/>
      <c r="F27" s="243" t="s">
        <v>2863</v>
      </c>
      <c r="G27" s="825">
        <v>3</v>
      </c>
      <c r="H27" s="243" t="s">
        <v>60</v>
      </c>
      <c r="I27" s="824" t="s">
        <v>2864</v>
      </c>
      <c r="J27" s="825" t="s">
        <v>2687</v>
      </c>
      <c r="K27" s="825" t="s">
        <v>2790</v>
      </c>
      <c r="L27" s="825" t="s">
        <v>42</v>
      </c>
      <c r="M27" s="825" t="s">
        <v>43</v>
      </c>
      <c r="N27" s="1066">
        <f t="shared" si="6"/>
        <v>4</v>
      </c>
      <c r="O27" s="1034">
        <v>4</v>
      </c>
      <c r="P27" s="1034">
        <v>4</v>
      </c>
      <c r="Q27" s="1034">
        <v>4</v>
      </c>
      <c r="R27" s="1034">
        <v>4</v>
      </c>
      <c r="S27" s="1034"/>
      <c r="T27" s="1034">
        <v>4</v>
      </c>
      <c r="U27" s="1034">
        <v>4</v>
      </c>
      <c r="V27" s="1034">
        <v>4</v>
      </c>
      <c r="W27" s="1034">
        <v>4</v>
      </c>
      <c r="X27" s="1034">
        <v>4</v>
      </c>
      <c r="Y27" s="1034">
        <v>4</v>
      </c>
      <c r="Z27" s="1034">
        <v>4</v>
      </c>
      <c r="AA27" s="1066">
        <f t="shared" si="1"/>
        <v>4</v>
      </c>
      <c r="AB27" s="1035"/>
      <c r="AC27" s="1036"/>
      <c r="AD27" s="1036"/>
      <c r="AE27" s="1036"/>
      <c r="AF27" s="1036"/>
      <c r="AG27" s="1036"/>
      <c r="AH27" s="1036"/>
      <c r="AI27" s="1036"/>
      <c r="AJ27" s="1036"/>
      <c r="AK27" s="1036"/>
      <c r="AL27" s="1036"/>
      <c r="AM27" s="1036"/>
      <c r="AN27" s="1068">
        <f t="shared" si="2"/>
        <v>0</v>
      </c>
      <c r="AO27" s="397">
        <f t="shared" si="3"/>
        <v>0</v>
      </c>
      <c r="AP27" s="799" t="s">
        <v>2865</v>
      </c>
      <c r="AQ27" s="249" t="s">
        <v>2866</v>
      </c>
      <c r="AR27" s="249" t="s">
        <v>2867</v>
      </c>
      <c r="AS27" s="398"/>
      <c r="AT27" s="398"/>
    </row>
    <row r="28" spans="1:57" s="727" customFormat="1" ht="101.25">
      <c r="A28" s="1406"/>
      <c r="B28" s="1347"/>
      <c r="C28" s="1073"/>
      <c r="D28" s="759" t="s">
        <v>2868</v>
      </c>
      <c r="E28" s="1074"/>
      <c r="F28" s="761" t="s">
        <v>2869</v>
      </c>
      <c r="G28" s="825">
        <v>3</v>
      </c>
      <c r="H28" s="243" t="s">
        <v>60</v>
      </c>
      <c r="I28" s="824" t="s">
        <v>2870</v>
      </c>
      <c r="J28" s="825" t="s">
        <v>2687</v>
      </c>
      <c r="K28" s="825" t="s">
        <v>2790</v>
      </c>
      <c r="L28" s="825" t="s">
        <v>42</v>
      </c>
      <c r="M28" s="825" t="s">
        <v>43</v>
      </c>
      <c r="N28" s="1066">
        <f t="shared" si="6"/>
        <v>6</v>
      </c>
      <c r="O28" s="1034">
        <v>6</v>
      </c>
      <c r="P28" s="1034">
        <v>6</v>
      </c>
      <c r="Q28" s="1034">
        <v>6</v>
      </c>
      <c r="R28" s="1034">
        <v>6</v>
      </c>
      <c r="S28" s="1034">
        <v>6</v>
      </c>
      <c r="T28" s="1034"/>
      <c r="U28" s="1034">
        <v>6</v>
      </c>
      <c r="V28" s="1034">
        <v>6</v>
      </c>
      <c r="W28" s="1034">
        <v>6</v>
      </c>
      <c r="X28" s="1034">
        <v>6</v>
      </c>
      <c r="Y28" s="1034">
        <v>6</v>
      </c>
      <c r="Z28" s="1034">
        <v>6</v>
      </c>
      <c r="AA28" s="1066">
        <f t="shared" si="1"/>
        <v>6</v>
      </c>
      <c r="AB28" s="1035"/>
      <c r="AC28" s="1036"/>
      <c r="AD28" s="1036"/>
      <c r="AE28" s="1036"/>
      <c r="AF28" s="1036"/>
      <c r="AG28" s="1036"/>
      <c r="AH28" s="1036"/>
      <c r="AI28" s="1036"/>
      <c r="AJ28" s="1036"/>
      <c r="AK28" s="1036"/>
      <c r="AL28" s="1036"/>
      <c r="AM28" s="1036"/>
      <c r="AN28" s="1068">
        <f t="shared" si="2"/>
        <v>0</v>
      </c>
      <c r="AO28" s="397">
        <f t="shared" si="3"/>
        <v>0</v>
      </c>
      <c r="AP28" s="799" t="s">
        <v>2865</v>
      </c>
      <c r="AQ28" s="249" t="s">
        <v>2866</v>
      </c>
      <c r="AR28" s="249" t="s">
        <v>2867</v>
      </c>
      <c r="AS28" s="398"/>
      <c r="AT28" s="398"/>
    </row>
    <row r="29" spans="1:57" s="727" customFormat="1" ht="101.25">
      <c r="A29" s="1406"/>
      <c r="B29" s="1347"/>
      <c r="C29" s="615"/>
      <c r="D29" s="600" t="s">
        <v>2871</v>
      </c>
      <c r="E29" s="749"/>
      <c r="F29" s="243" t="s">
        <v>2872</v>
      </c>
      <c r="G29" s="825">
        <v>1</v>
      </c>
      <c r="H29" s="243" t="s">
        <v>60</v>
      </c>
      <c r="I29" s="824" t="s">
        <v>2873</v>
      </c>
      <c r="J29" s="825" t="s">
        <v>70</v>
      </c>
      <c r="K29" s="825" t="s">
        <v>661</v>
      </c>
      <c r="L29" s="825" t="s">
        <v>30</v>
      </c>
      <c r="M29" s="825" t="s">
        <v>43</v>
      </c>
      <c r="N29" s="1048">
        <f t="shared" si="6"/>
        <v>1</v>
      </c>
      <c r="O29" s="270">
        <v>1</v>
      </c>
      <c r="P29" s="270">
        <v>1</v>
      </c>
      <c r="Q29" s="270">
        <v>1</v>
      </c>
      <c r="R29" s="270">
        <v>1</v>
      </c>
      <c r="S29" s="270">
        <v>1</v>
      </c>
      <c r="T29" s="270">
        <v>1</v>
      </c>
      <c r="U29" s="270">
        <v>1</v>
      </c>
      <c r="V29" s="270">
        <v>1</v>
      </c>
      <c r="W29" s="270">
        <v>1</v>
      </c>
      <c r="X29" s="270">
        <v>1</v>
      </c>
      <c r="Y29" s="270">
        <v>1</v>
      </c>
      <c r="Z29" s="270">
        <v>1</v>
      </c>
      <c r="AA29" s="1048">
        <f t="shared" si="1"/>
        <v>1</v>
      </c>
      <c r="AB29" s="246"/>
      <c r="AC29" s="1032"/>
      <c r="AD29" s="1032"/>
      <c r="AE29" s="1032"/>
      <c r="AF29" s="1032"/>
      <c r="AG29" s="1032"/>
      <c r="AH29" s="1032"/>
      <c r="AI29" s="1032"/>
      <c r="AJ29" s="1032"/>
      <c r="AK29" s="1032"/>
      <c r="AL29" s="1032"/>
      <c r="AM29" s="1032"/>
      <c r="AN29" s="1049">
        <f t="shared" si="2"/>
        <v>0</v>
      </c>
      <c r="AO29" s="397">
        <f t="shared" si="3"/>
        <v>0</v>
      </c>
      <c r="AP29" s="799" t="s">
        <v>222</v>
      </c>
      <c r="AQ29" s="249" t="s">
        <v>2866</v>
      </c>
      <c r="AR29" s="249" t="s">
        <v>2867</v>
      </c>
      <c r="AS29" s="398"/>
      <c r="AT29" s="398"/>
    </row>
    <row r="30" spans="1:57" s="727" customFormat="1" ht="101.25">
      <c r="A30" s="1406"/>
      <c r="B30" s="1347"/>
      <c r="C30" s="615"/>
      <c r="D30" s="600" t="s">
        <v>2874</v>
      </c>
      <c r="E30" s="749"/>
      <c r="F30" s="243" t="s">
        <v>2875</v>
      </c>
      <c r="G30" s="825">
        <v>1</v>
      </c>
      <c r="H30" s="243" t="s">
        <v>60</v>
      </c>
      <c r="I30" s="824" t="s">
        <v>2876</v>
      </c>
      <c r="J30" s="825" t="s">
        <v>36</v>
      </c>
      <c r="K30" s="825" t="s">
        <v>661</v>
      </c>
      <c r="L30" s="825" t="s">
        <v>30</v>
      </c>
      <c r="M30" s="825" t="s">
        <v>43</v>
      </c>
      <c r="N30" s="1028">
        <f>SUM(O30:Z30)</f>
        <v>12</v>
      </c>
      <c r="O30" s="1034">
        <v>1</v>
      </c>
      <c r="P30" s="1034">
        <v>1</v>
      </c>
      <c r="Q30" s="1034">
        <v>1</v>
      </c>
      <c r="R30" s="1034">
        <v>1</v>
      </c>
      <c r="S30" s="1034">
        <v>1</v>
      </c>
      <c r="T30" s="1034">
        <v>1</v>
      </c>
      <c r="U30" s="1034">
        <v>1</v>
      </c>
      <c r="V30" s="1034">
        <v>1</v>
      </c>
      <c r="W30" s="1034">
        <v>1</v>
      </c>
      <c r="X30" s="1034">
        <v>1</v>
      </c>
      <c r="Y30" s="1034">
        <v>1</v>
      </c>
      <c r="Z30" s="1034">
        <v>1</v>
      </c>
      <c r="AA30" s="1028">
        <f t="shared" si="1"/>
        <v>1</v>
      </c>
      <c r="AB30" s="1035"/>
      <c r="AC30" s="1036"/>
      <c r="AD30" s="1036"/>
      <c r="AE30" s="1036"/>
      <c r="AF30" s="1036"/>
      <c r="AG30" s="1036"/>
      <c r="AH30" s="1036"/>
      <c r="AI30" s="1036"/>
      <c r="AJ30" s="1036"/>
      <c r="AK30" s="1036"/>
      <c r="AL30" s="1036"/>
      <c r="AM30" s="1036"/>
      <c r="AN30" s="1025">
        <f t="shared" si="2"/>
        <v>0</v>
      </c>
      <c r="AO30" s="397">
        <f t="shared" si="3"/>
        <v>0</v>
      </c>
      <c r="AP30" s="799" t="s">
        <v>1266</v>
      </c>
      <c r="AQ30" s="249" t="s">
        <v>2866</v>
      </c>
      <c r="AR30" s="249" t="s">
        <v>2867</v>
      </c>
      <c r="AS30" s="398"/>
      <c r="AT30" s="398"/>
    </row>
    <row r="31" spans="1:57" s="727" customFormat="1" ht="101.25">
      <c r="A31" s="1406"/>
      <c r="B31" s="1347"/>
      <c r="C31" s="615"/>
      <c r="D31" s="600" t="s">
        <v>2877</v>
      </c>
      <c r="E31" s="749"/>
      <c r="F31" s="243" t="s">
        <v>2878</v>
      </c>
      <c r="G31" s="825">
        <v>3</v>
      </c>
      <c r="H31" s="243" t="s">
        <v>60</v>
      </c>
      <c r="I31" s="824" t="s">
        <v>2879</v>
      </c>
      <c r="J31" s="825" t="s">
        <v>2880</v>
      </c>
      <c r="K31" s="825" t="s">
        <v>2790</v>
      </c>
      <c r="L31" s="825" t="s">
        <v>42</v>
      </c>
      <c r="M31" s="825" t="s">
        <v>43</v>
      </c>
      <c r="N31" s="1066">
        <f t="shared" ref="N31:N33" si="7">+AVERAGE(O31:Z31)</f>
        <v>24</v>
      </c>
      <c r="O31" s="1034">
        <v>24</v>
      </c>
      <c r="P31" s="1034">
        <v>24</v>
      </c>
      <c r="Q31" s="1034">
        <v>24</v>
      </c>
      <c r="R31" s="1034">
        <v>24</v>
      </c>
      <c r="S31" s="1034">
        <v>24</v>
      </c>
      <c r="T31" s="1034">
        <v>24</v>
      </c>
      <c r="U31" s="1034">
        <v>24</v>
      </c>
      <c r="V31" s="1034">
        <v>24</v>
      </c>
      <c r="W31" s="1034">
        <v>24</v>
      </c>
      <c r="X31" s="1034">
        <v>24</v>
      </c>
      <c r="Y31" s="1034">
        <v>24</v>
      </c>
      <c r="Z31" s="1034">
        <v>24</v>
      </c>
      <c r="AA31" s="1066">
        <f t="shared" si="1"/>
        <v>24</v>
      </c>
      <c r="AB31" s="1035"/>
      <c r="AC31" s="1036"/>
      <c r="AD31" s="1036"/>
      <c r="AE31" s="1036"/>
      <c r="AF31" s="1036"/>
      <c r="AG31" s="1036"/>
      <c r="AH31" s="1036"/>
      <c r="AI31" s="1036"/>
      <c r="AJ31" s="1036"/>
      <c r="AK31" s="1036"/>
      <c r="AL31" s="1036"/>
      <c r="AM31" s="1036"/>
      <c r="AN31" s="1068">
        <f t="shared" si="2"/>
        <v>0</v>
      </c>
      <c r="AO31" s="397">
        <f t="shared" si="3"/>
        <v>0</v>
      </c>
      <c r="AP31" s="799" t="s">
        <v>222</v>
      </c>
      <c r="AQ31" s="249" t="s">
        <v>2866</v>
      </c>
      <c r="AR31" s="249" t="s">
        <v>2867</v>
      </c>
      <c r="AS31" s="398"/>
      <c r="AT31" s="399"/>
      <c r="AU31" s="732"/>
      <c r="AV31" s="732"/>
      <c r="AW31" s="732"/>
      <c r="AX31" s="732"/>
      <c r="AY31" s="732"/>
      <c r="AZ31" s="732"/>
      <c r="BA31" s="732"/>
    </row>
    <row r="32" spans="1:57" s="727" customFormat="1" ht="101.25">
      <c r="A32" s="1406"/>
      <c r="B32" s="1347"/>
      <c r="C32" s="615"/>
      <c r="D32" s="600" t="s">
        <v>2881</v>
      </c>
      <c r="E32" s="749"/>
      <c r="F32" s="600" t="s">
        <v>2882</v>
      </c>
      <c r="G32" s="825">
        <v>3</v>
      </c>
      <c r="H32" s="243" t="s">
        <v>60</v>
      </c>
      <c r="I32" s="824" t="s">
        <v>2883</v>
      </c>
      <c r="J32" s="825" t="s">
        <v>2880</v>
      </c>
      <c r="K32" s="825" t="s">
        <v>2790</v>
      </c>
      <c r="L32" s="825" t="s">
        <v>42</v>
      </c>
      <c r="M32" s="825" t="s">
        <v>43</v>
      </c>
      <c r="N32" s="1066">
        <f t="shared" si="7"/>
        <v>48</v>
      </c>
      <c r="O32" s="1034"/>
      <c r="P32" s="1034"/>
      <c r="Q32" s="1034"/>
      <c r="R32" s="1034"/>
      <c r="S32" s="1034">
        <v>48</v>
      </c>
      <c r="T32" s="1034"/>
      <c r="U32" s="1034"/>
      <c r="V32" s="1034"/>
      <c r="W32" s="1034">
        <v>48</v>
      </c>
      <c r="X32" s="1034">
        <v>48</v>
      </c>
      <c r="Y32" s="1034">
        <v>48</v>
      </c>
      <c r="Z32" s="1034">
        <v>48</v>
      </c>
      <c r="AA32" s="1066">
        <f t="shared" si="1"/>
        <v>0</v>
      </c>
      <c r="AB32" s="1035"/>
      <c r="AC32" s="1036"/>
      <c r="AD32" s="1036"/>
      <c r="AE32" s="1036"/>
      <c r="AF32" s="1036"/>
      <c r="AG32" s="1036"/>
      <c r="AH32" s="1036"/>
      <c r="AI32" s="1036"/>
      <c r="AJ32" s="1036"/>
      <c r="AK32" s="1036"/>
      <c r="AL32" s="1036"/>
      <c r="AM32" s="1036"/>
      <c r="AN32" s="1068">
        <f t="shared" si="2"/>
        <v>0</v>
      </c>
      <c r="AO32" s="397" t="e">
        <f t="shared" si="3"/>
        <v>#DIV/0!</v>
      </c>
      <c r="AP32" s="799" t="s">
        <v>222</v>
      </c>
      <c r="AQ32" s="249" t="s">
        <v>2866</v>
      </c>
      <c r="AR32" s="249" t="s">
        <v>2867</v>
      </c>
      <c r="AS32" s="398"/>
      <c r="AT32" s="398"/>
    </row>
    <row r="33" spans="1:46" s="727" customFormat="1" ht="101.25">
      <c r="A33" s="1406"/>
      <c r="B33" s="1348"/>
      <c r="C33" s="615"/>
      <c r="D33" s="600" t="s">
        <v>2884</v>
      </c>
      <c r="E33" s="749"/>
      <c r="F33" s="600" t="s">
        <v>2885</v>
      </c>
      <c r="G33" s="825">
        <v>3</v>
      </c>
      <c r="H33" s="243" t="s">
        <v>60</v>
      </c>
      <c r="I33" s="824" t="s">
        <v>2883</v>
      </c>
      <c r="J33" s="825" t="s">
        <v>2880</v>
      </c>
      <c r="K33" s="825" t="s">
        <v>2790</v>
      </c>
      <c r="L33" s="825" t="s">
        <v>42</v>
      </c>
      <c r="M33" s="825" t="s">
        <v>43</v>
      </c>
      <c r="N33" s="1066">
        <f t="shared" si="7"/>
        <v>48</v>
      </c>
      <c r="O33" s="1034"/>
      <c r="P33" s="1034">
        <v>48</v>
      </c>
      <c r="Q33" s="1034"/>
      <c r="R33" s="1034"/>
      <c r="S33" s="1034">
        <v>48</v>
      </c>
      <c r="T33" s="1034">
        <v>48</v>
      </c>
      <c r="U33" s="1034"/>
      <c r="V33" s="1034">
        <v>48</v>
      </c>
      <c r="W33" s="1034">
        <v>48</v>
      </c>
      <c r="X33" s="1034">
        <v>48</v>
      </c>
      <c r="Y33" s="1034">
        <v>48</v>
      </c>
      <c r="Z33" s="1034">
        <v>48</v>
      </c>
      <c r="AA33" s="1066">
        <f t="shared" si="1"/>
        <v>0</v>
      </c>
      <c r="AB33" s="1035"/>
      <c r="AC33" s="1036"/>
      <c r="AD33" s="1036"/>
      <c r="AE33" s="1036"/>
      <c r="AF33" s="1036"/>
      <c r="AG33" s="1036"/>
      <c r="AH33" s="1036"/>
      <c r="AI33" s="1036"/>
      <c r="AJ33" s="1036"/>
      <c r="AK33" s="1036"/>
      <c r="AL33" s="1036"/>
      <c r="AM33" s="1036"/>
      <c r="AN33" s="1068">
        <f t="shared" si="2"/>
        <v>0</v>
      </c>
      <c r="AO33" s="397" t="e">
        <f t="shared" si="3"/>
        <v>#DIV/0!</v>
      </c>
      <c r="AP33" s="799" t="s">
        <v>222</v>
      </c>
      <c r="AQ33" s="249" t="s">
        <v>2866</v>
      </c>
      <c r="AR33" s="249" t="s">
        <v>2867</v>
      </c>
      <c r="AS33" s="398"/>
      <c r="AT33" s="398"/>
    </row>
  </sheetData>
  <sheetProtection algorithmName="SHA-512" hashValue="sz1Mh0TULY8+AmR2alv0OxOosw8RrR3oQ8at6TOE8LBajsKYyn9w0UFeGLy5H8hSampgsd8qqZfGdVNQajTuRA==" saltValue="Ci7ujBxM6keP1AyMD5uZlg==" spinCount="100000" sheet="1" objects="1" scenarios="1" autoFilter="0"/>
  <autoFilter ref="A7:BE7"/>
  <mergeCells count="34">
    <mergeCell ref="L6:L7"/>
    <mergeCell ref="A6:A7"/>
    <mergeCell ref="B6:B7"/>
    <mergeCell ref="C6:C7"/>
    <mergeCell ref="D6:D7"/>
    <mergeCell ref="E6:E7"/>
    <mergeCell ref="F6:F7"/>
    <mergeCell ref="G6:G7"/>
    <mergeCell ref="H6:H7"/>
    <mergeCell ref="I6:I7"/>
    <mergeCell ref="J6:J7"/>
    <mergeCell ref="K6:K7"/>
    <mergeCell ref="AT6:AT7"/>
    <mergeCell ref="M6:M7"/>
    <mergeCell ref="N6:N7"/>
    <mergeCell ref="O6:Z6"/>
    <mergeCell ref="AA6:AA7"/>
    <mergeCell ref="AB6:AM6"/>
    <mergeCell ref="AN6:AN7"/>
    <mergeCell ref="AO6:AO7"/>
    <mergeCell ref="AP6:AP7"/>
    <mergeCell ref="AQ6:AQ7"/>
    <mergeCell ref="AR6:AR7"/>
    <mergeCell ref="AS6:AS7"/>
    <mergeCell ref="D22:D23"/>
    <mergeCell ref="A27:A33"/>
    <mergeCell ref="B27:B33"/>
    <mergeCell ref="A8:A17"/>
    <mergeCell ref="B8:B17"/>
    <mergeCell ref="C8:C17"/>
    <mergeCell ref="B18:B19"/>
    <mergeCell ref="B20:B21"/>
    <mergeCell ref="A22:A26"/>
    <mergeCell ref="B22:B26"/>
  </mergeCells>
  <pageMargins left="0.19685039370078741" right="0.19685039370078741" top="0.19685039370078741" bottom="0.19685039370078741" header="0.31496062992125984" footer="0.31496062992125984"/>
  <pageSetup scale="20" orientation="landscape" r:id="rId1"/>
  <drawing r:id="rId2"/>
  <legacyDrawing r:id="rId3"/>
  <extLst>
    <ext xmlns:x14="http://schemas.microsoft.com/office/spreadsheetml/2009/9/main" uri="{CCE6A557-97BC-4b89-ADB6-D9C93CAAB3DF}">
      <x14:dataValidations xmlns:xm="http://schemas.microsoft.com/office/excel/2006/main" count="6">
        <x14:dataValidation type="list" allowBlank="1" showInputMessage="1" showErrorMessage="1">
          <x14:formula1>
            <xm:f>'P:\2-Gerencia de Planificacion y Presupuesto\3- GERENCIA PLANIFICACION Y PRESUPUESTOS\PLANES OPERATIVOS 2020 - EDENORTE\DSJ\[Plan Operativo Anual 2020 - DSJ.xlsx]Hoja1'!#REF!</xm:f>
          </x14:formula1>
          <xm:sqref>AS8:AS17</xm:sqref>
        </x14:dataValidation>
        <x14:dataValidation type="list" allowBlank="1" showInputMessage="1" showErrorMessage="1">
          <x14:formula1>
            <xm:f>'C:\Users\LtejadaR\AppData\Local\Microsoft\Windows\INetCache\Content.Outlook\7T7E8TV7\[Copia de 1 Planilla Plan Operativo Anual 2019 - DSJ - V2.xlsx]Hoja1'!#REF!</xm:f>
          </x14:formula1>
          <xm:sqref>H27:H33</xm:sqref>
        </x14:dataValidation>
        <x14:dataValidation type="list" allowBlank="1" showInputMessage="1" showErrorMessage="1">
          <x14:formula1>
            <xm:f>'P:\2-Gerencia de Planificacion y Presupuesto\3- GERENCIA PLANIFICACION Y PRESUPUESTOS\PLANES OPERATIVOS 2019 - EDENORTE\[Plan Operativo 2019 - DSJ.xlsx]Hoja1'!#REF!</xm:f>
          </x14:formula1>
          <xm:sqref>H8:H17</xm:sqref>
        </x14:dataValidation>
        <x14:dataValidation type="list" allowBlank="1" showInputMessage="1" showErrorMessage="1">
          <x14:formula1>
            <xm:f>'\\ENSQBO\Planificacion y Control de Gestion (500GB)\3- GERENCIA PLANIFICACION Y PRESUPUESTOS\PC\PE2019\POA 2019\POA´s\Desarrollo\DSJ\[Planilla Plan Operativo Anual 2019 - Bethania.xlsx]Hoja1'!#REF!</xm:f>
          </x14:formula1>
          <xm:sqref>BE18:BE19 G18:H19 J18:J19 L18:M19 AS18:AS19</xm:sqref>
        </x14:dataValidation>
        <x14:dataValidation type="list" allowBlank="1" showInputMessage="1" showErrorMessage="1">
          <x14:formula1>
            <xm:f>'\\ENSQBO\Planificacion y Control de Gestion (500GB)\3- GERENCIA PLANIFICACION Y PRESUPUESTOS\PC\PE2019\POA 2019\POA´s\Desarrollo\DSJ\[Planilla Plan Operativo Anual 2019 - DSJ-GERENCIA DE ASUNTOS PENALES.xlsx]Hoja1'!#REF!</xm:f>
          </x14:formula1>
          <xm:sqref>BE20:BE21 G20:H26 J20:J21 L20:M26 AS20:AS21 J23 J25:J26</xm:sqref>
        </x14:dataValidation>
        <x14:dataValidation type="list" allowBlank="1" showInputMessage="1" showErrorMessage="1">
          <x14:formula1>
            <xm:f>'\\ENSQBO\Planificacion y Control de Gestion (500GB)\3- GERENCIA PLANIFICACION Y PRESUPUESTOS\PC\PE2019\POA 2019\POA´s\Desarrollo\DSJ\[Planilla Plan Operativo Anual 2019 - DSJ-Lidia.xlsx]Hoja1'!#REF!</xm:f>
          </x14:formula1>
          <xm:sqref>G8 G16:G17 G13:G14 J14:J15 J17 M8:M17</xm:sqref>
        </x14:dataValidation>
      </x14:dataValidations>
    </ext>
  </extLs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B145"/>
  <sheetViews>
    <sheetView showGridLines="0" zoomScale="60" zoomScaleNormal="60" zoomScaleSheetLayoutView="50" workbookViewId="0">
      <selection activeCell="C8" sqref="C8:C9"/>
    </sheetView>
  </sheetViews>
  <sheetFormatPr baseColWidth="10" defaultColWidth="11.42578125" defaultRowHeight="16.5"/>
  <cols>
    <col min="1" max="1" width="35.42578125" style="162" customWidth="1"/>
    <col min="2" max="2" width="27.140625" style="1212" customWidth="1"/>
    <col min="3" max="3" width="33.85546875" style="1213" customWidth="1"/>
    <col min="4" max="4" width="38" style="1214" customWidth="1"/>
    <col min="5" max="5" width="35.85546875" style="1212" customWidth="1"/>
    <col min="6" max="6" width="49.28515625" style="1212" customWidth="1"/>
    <col min="7" max="7" width="17.7109375" style="1212" customWidth="1"/>
    <col min="8" max="8" width="36.7109375" style="1214" customWidth="1"/>
    <col min="9" max="9" width="26.28515625" style="1212" customWidth="1"/>
    <col min="10" max="10" width="17" style="1212" customWidth="1"/>
    <col min="11" max="11" width="23.140625" style="1212" customWidth="1"/>
    <col min="12" max="12" width="15.7109375" style="1212" customWidth="1"/>
    <col min="13" max="13" width="22.42578125" style="1212" customWidth="1"/>
    <col min="14" max="14" width="18.28515625" style="1212" customWidth="1"/>
    <col min="15" max="26" width="9.5703125" style="1212" customWidth="1"/>
    <col min="27" max="27" width="13.7109375" style="1212" customWidth="1"/>
    <col min="28" max="39" width="9.5703125" style="1212" hidden="1" customWidth="1"/>
    <col min="40" max="40" width="15.42578125" style="1212" hidden="1" customWidth="1"/>
    <col min="41" max="41" width="16" style="1212" hidden="1" customWidth="1"/>
    <col min="42" max="42" width="26.5703125" style="1212" customWidth="1"/>
    <col min="43" max="43" width="24.42578125" style="1212" customWidth="1"/>
    <col min="44" max="44" width="27.85546875" style="1212" customWidth="1"/>
    <col min="45" max="45" width="30.5703125" style="1214" customWidth="1"/>
    <col min="46" max="46" width="20.42578125" style="1215" customWidth="1"/>
    <col min="47" max="53" width="11.42578125" style="164"/>
    <col min="54" max="54" width="5" style="162" customWidth="1"/>
    <col min="55" max="16384" width="11.42578125" style="162"/>
  </cols>
  <sheetData>
    <row r="1" spans="1:53" s="157" customFormat="1" ht="26.25" customHeight="1">
      <c r="B1" s="161"/>
      <c r="C1" s="161"/>
      <c r="D1" s="28"/>
      <c r="E1" s="161"/>
      <c r="F1" s="161"/>
      <c r="G1" s="161"/>
      <c r="H1" s="28"/>
      <c r="I1" s="161"/>
      <c r="J1" s="161"/>
      <c r="K1" s="161"/>
      <c r="L1" s="161"/>
      <c r="M1" s="161"/>
      <c r="N1" s="161"/>
      <c r="O1" s="161"/>
      <c r="P1" s="161"/>
      <c r="Q1" s="161"/>
      <c r="R1" s="161"/>
      <c r="S1" s="161"/>
      <c r="T1" s="161"/>
      <c r="U1" s="161"/>
      <c r="V1" s="161"/>
      <c r="W1" s="161"/>
      <c r="X1" s="161"/>
      <c r="Y1" s="161"/>
      <c r="Z1" s="161"/>
      <c r="AA1" s="161"/>
      <c r="AB1" s="161"/>
      <c r="AC1" s="161"/>
      <c r="AD1" s="161"/>
      <c r="AE1" s="161"/>
      <c r="AF1" s="161"/>
      <c r="AG1" s="161"/>
      <c r="AH1" s="161"/>
      <c r="AI1" s="161"/>
      <c r="AJ1" s="161"/>
      <c r="AK1" s="161"/>
      <c r="AL1" s="161"/>
      <c r="AM1" s="161"/>
      <c r="AN1" s="161"/>
      <c r="AO1" s="161"/>
      <c r="AP1" s="161"/>
      <c r="AQ1" s="161"/>
      <c r="AR1" s="161"/>
      <c r="AS1" s="28"/>
      <c r="AT1" s="1075"/>
      <c r="AU1" s="160"/>
      <c r="AV1" s="160"/>
      <c r="AW1" s="160"/>
      <c r="AX1" s="160"/>
      <c r="AY1" s="160"/>
      <c r="AZ1" s="160"/>
      <c r="BA1" s="160"/>
    </row>
    <row r="2" spans="1:53" s="157" customFormat="1" ht="45.75">
      <c r="B2" s="161"/>
      <c r="C2" s="298" t="s">
        <v>121</v>
      </c>
      <c r="D2" s="232"/>
      <c r="E2" s="159"/>
      <c r="F2" s="159"/>
      <c r="G2" s="159"/>
      <c r="H2" s="232"/>
      <c r="I2" s="159"/>
      <c r="J2" s="159"/>
      <c r="K2" s="159"/>
      <c r="L2" s="159"/>
      <c r="M2" s="159"/>
      <c r="N2" s="159"/>
      <c r="O2" s="159"/>
      <c r="P2" s="159"/>
      <c r="Q2" s="159"/>
      <c r="R2" s="159"/>
      <c r="S2" s="159"/>
      <c r="T2" s="159"/>
      <c r="U2" s="159"/>
      <c r="V2" s="159"/>
      <c r="W2" s="159"/>
      <c r="X2" s="159"/>
      <c r="Y2" s="159"/>
      <c r="Z2" s="159"/>
      <c r="AA2" s="159"/>
      <c r="AB2" s="159"/>
      <c r="AC2" s="159"/>
      <c r="AD2" s="159"/>
      <c r="AE2" s="159"/>
      <c r="AF2" s="159"/>
      <c r="AG2" s="159"/>
      <c r="AH2" s="159"/>
      <c r="AI2" s="159"/>
      <c r="AJ2" s="159"/>
      <c r="AK2" s="159"/>
      <c r="AL2" s="159"/>
      <c r="AM2" s="159"/>
      <c r="AN2" s="159"/>
      <c r="AO2" s="159"/>
      <c r="AP2" s="159"/>
      <c r="AQ2" s="159"/>
      <c r="AR2" s="161"/>
      <c r="AS2" s="28"/>
      <c r="AT2" s="1075"/>
      <c r="AU2" s="160"/>
      <c r="AV2" s="160"/>
      <c r="AW2" s="160"/>
      <c r="AX2" s="160"/>
      <c r="AY2" s="160"/>
      <c r="AZ2" s="160"/>
      <c r="BA2" s="160"/>
    </row>
    <row r="3" spans="1:53" s="157" customFormat="1" ht="24" customHeight="1">
      <c r="B3" s="161"/>
      <c r="C3" s="233" t="s">
        <v>3359</v>
      </c>
      <c r="D3" s="28"/>
      <c r="E3" s="161"/>
      <c r="F3" s="161"/>
      <c r="G3" s="161"/>
      <c r="H3" s="28"/>
      <c r="I3" s="161"/>
      <c r="J3" s="161"/>
      <c r="K3" s="161"/>
      <c r="L3" s="161"/>
      <c r="M3" s="161"/>
      <c r="N3" s="161"/>
      <c r="O3" s="161"/>
      <c r="P3" s="161"/>
      <c r="Q3" s="161"/>
      <c r="R3" s="161"/>
      <c r="S3" s="161"/>
      <c r="T3" s="161"/>
      <c r="U3" s="161"/>
      <c r="V3" s="161"/>
      <c r="W3" s="161"/>
      <c r="X3" s="161"/>
      <c r="Y3" s="161"/>
      <c r="Z3" s="161"/>
      <c r="AA3" s="161"/>
      <c r="AB3" s="161"/>
      <c r="AC3" s="161"/>
      <c r="AD3" s="161"/>
      <c r="AE3" s="161"/>
      <c r="AF3" s="161"/>
      <c r="AG3" s="161"/>
      <c r="AH3" s="161"/>
      <c r="AI3" s="161"/>
      <c r="AJ3" s="161"/>
      <c r="AK3" s="161"/>
      <c r="AL3" s="161"/>
      <c r="AM3" s="161"/>
      <c r="AN3" s="161"/>
      <c r="AO3" s="161"/>
      <c r="AP3" s="161"/>
      <c r="AQ3" s="161"/>
      <c r="AR3" s="161"/>
      <c r="AS3" s="28"/>
      <c r="AT3" s="1075"/>
      <c r="AU3" s="160"/>
      <c r="AV3" s="160"/>
      <c r="AW3" s="160"/>
      <c r="AX3" s="160"/>
      <c r="AY3" s="160"/>
      <c r="AZ3" s="160"/>
      <c r="BA3" s="160"/>
    </row>
    <row r="4" spans="1:53" s="157" customFormat="1">
      <c r="B4" s="161"/>
      <c r="C4" s="161"/>
      <c r="D4" s="28"/>
      <c r="E4" s="161"/>
      <c r="F4" s="161"/>
      <c r="G4" s="161"/>
      <c r="H4" s="28"/>
      <c r="I4" s="161"/>
      <c r="J4" s="161"/>
      <c r="K4" s="161"/>
      <c r="L4" s="161"/>
      <c r="M4" s="161"/>
      <c r="N4" s="161"/>
      <c r="O4" s="161"/>
      <c r="P4" s="161"/>
      <c r="Q4" s="161"/>
      <c r="R4" s="161"/>
      <c r="S4" s="161"/>
      <c r="T4" s="161"/>
      <c r="U4" s="161"/>
      <c r="V4" s="161"/>
      <c r="W4" s="161"/>
      <c r="X4" s="161"/>
      <c r="Y4" s="161"/>
      <c r="Z4" s="161"/>
      <c r="AA4" s="161"/>
      <c r="AB4" s="161"/>
      <c r="AC4" s="161"/>
      <c r="AD4" s="161"/>
      <c r="AE4" s="161"/>
      <c r="AF4" s="161"/>
      <c r="AG4" s="161"/>
      <c r="AH4" s="161"/>
      <c r="AI4" s="161"/>
      <c r="AJ4" s="161"/>
      <c r="AK4" s="161"/>
      <c r="AL4" s="161"/>
      <c r="AM4" s="161"/>
      <c r="AN4" s="161"/>
      <c r="AO4" s="161"/>
      <c r="AP4" s="161"/>
      <c r="AQ4" s="161"/>
      <c r="AR4" s="161"/>
      <c r="AS4" s="28"/>
      <c r="AT4" s="1075"/>
      <c r="AU4" s="160"/>
      <c r="AV4" s="160"/>
      <c r="AW4" s="160"/>
      <c r="AX4" s="160"/>
      <c r="AY4" s="160"/>
      <c r="AZ4" s="160"/>
      <c r="BA4" s="160"/>
    </row>
    <row r="5" spans="1:53" s="157" customFormat="1">
      <c r="B5" s="161"/>
      <c r="C5" s="161"/>
      <c r="D5" s="28"/>
      <c r="E5" s="161"/>
      <c r="F5" s="161"/>
      <c r="G5" s="161"/>
      <c r="H5" s="28"/>
      <c r="I5" s="161"/>
      <c r="J5" s="161"/>
      <c r="K5" s="161"/>
      <c r="L5" s="161"/>
      <c r="M5" s="161"/>
      <c r="N5" s="161"/>
      <c r="O5" s="161"/>
      <c r="P5" s="161"/>
      <c r="Q5" s="161"/>
      <c r="R5" s="161"/>
      <c r="S5" s="161"/>
      <c r="T5" s="161"/>
      <c r="U5" s="161"/>
      <c r="V5" s="161"/>
      <c r="W5" s="161"/>
      <c r="X5" s="161"/>
      <c r="Y5" s="161"/>
      <c r="Z5" s="161"/>
      <c r="AA5" s="161"/>
      <c r="AB5" s="161"/>
      <c r="AC5" s="161"/>
      <c r="AD5" s="161"/>
      <c r="AE5" s="161"/>
      <c r="AF5" s="161"/>
      <c r="AG5" s="161"/>
      <c r="AH5" s="161"/>
      <c r="AI5" s="161"/>
      <c r="AJ5" s="161"/>
      <c r="AK5" s="161"/>
      <c r="AL5" s="161"/>
      <c r="AM5" s="161"/>
      <c r="AN5" s="161"/>
      <c r="AO5" s="161"/>
      <c r="AP5" s="161"/>
      <c r="AQ5" s="161"/>
      <c r="AR5" s="161"/>
      <c r="AS5" s="28"/>
      <c r="AT5" s="1075"/>
      <c r="AU5" s="160"/>
      <c r="AV5" s="160"/>
      <c r="AW5" s="160"/>
      <c r="AX5" s="160"/>
      <c r="AY5" s="160"/>
      <c r="AZ5" s="160"/>
      <c r="BA5" s="160"/>
    </row>
    <row r="6" spans="1:53" s="157" customFormat="1" ht="27" customHeight="1">
      <c r="A6" s="1227" t="s">
        <v>631</v>
      </c>
      <c r="B6" s="1227" t="s">
        <v>120</v>
      </c>
      <c r="C6" s="1226" t="s">
        <v>0</v>
      </c>
      <c r="D6" s="1226" t="s">
        <v>1</v>
      </c>
      <c r="E6" s="1227" t="s">
        <v>2</v>
      </c>
      <c r="F6" s="1226" t="s">
        <v>3</v>
      </c>
      <c r="G6" s="1227" t="s">
        <v>4</v>
      </c>
      <c r="H6" s="1227" t="s">
        <v>5</v>
      </c>
      <c r="I6" s="1226" t="s">
        <v>6</v>
      </c>
      <c r="J6" s="1226" t="s">
        <v>7</v>
      </c>
      <c r="K6" s="1227" t="s">
        <v>8</v>
      </c>
      <c r="L6" s="1227" t="s">
        <v>9</v>
      </c>
      <c r="M6" s="1227" t="s">
        <v>10</v>
      </c>
      <c r="N6" s="1226" t="s">
        <v>119</v>
      </c>
      <c r="O6" s="1396" t="s">
        <v>11</v>
      </c>
      <c r="P6" s="1396"/>
      <c r="Q6" s="1396"/>
      <c r="R6" s="1396"/>
      <c r="S6" s="1396"/>
      <c r="T6" s="1396"/>
      <c r="U6" s="1396"/>
      <c r="V6" s="1396"/>
      <c r="W6" s="1396"/>
      <c r="X6" s="1396"/>
      <c r="Y6" s="1396"/>
      <c r="Z6" s="1396"/>
      <c r="AA6" s="1428" t="s">
        <v>628</v>
      </c>
      <c r="AB6" s="1396" t="s">
        <v>2886</v>
      </c>
      <c r="AC6" s="1396"/>
      <c r="AD6" s="1396"/>
      <c r="AE6" s="1396"/>
      <c r="AF6" s="1396"/>
      <c r="AG6" s="1396"/>
      <c r="AH6" s="1396"/>
      <c r="AI6" s="1396"/>
      <c r="AJ6" s="1396"/>
      <c r="AK6" s="1396"/>
      <c r="AL6" s="1396"/>
      <c r="AM6" s="1396"/>
      <c r="AN6" s="1428" t="s">
        <v>630</v>
      </c>
      <c r="AO6" s="1428" t="s">
        <v>629</v>
      </c>
      <c r="AP6" s="1226" t="s">
        <v>12</v>
      </c>
      <c r="AQ6" s="1226" t="s">
        <v>13</v>
      </c>
      <c r="AR6" s="1226" t="s">
        <v>14</v>
      </c>
      <c r="AS6" s="1227" t="s">
        <v>15</v>
      </c>
      <c r="AT6" s="1226" t="s">
        <v>16</v>
      </c>
      <c r="AU6" s="160"/>
      <c r="AV6" s="160"/>
      <c r="AW6" s="160"/>
      <c r="AX6" s="160"/>
      <c r="AY6" s="160"/>
      <c r="AZ6" s="160"/>
      <c r="BA6" s="160"/>
    </row>
    <row r="7" spans="1:53" s="165" customFormat="1" ht="41.25" customHeight="1" thickBot="1">
      <c r="A7" s="1408"/>
      <c r="B7" s="1234"/>
      <c r="C7" s="1407"/>
      <c r="D7" s="1407"/>
      <c r="E7" s="1234"/>
      <c r="F7" s="1407"/>
      <c r="G7" s="1234"/>
      <c r="H7" s="1234"/>
      <c r="I7" s="1407"/>
      <c r="J7" s="1407"/>
      <c r="K7" s="1234"/>
      <c r="L7" s="1234"/>
      <c r="M7" s="1234"/>
      <c r="N7" s="1407"/>
      <c r="O7" s="166" t="s">
        <v>17</v>
      </c>
      <c r="P7" s="166" t="s">
        <v>18</v>
      </c>
      <c r="Q7" s="166" t="s">
        <v>19</v>
      </c>
      <c r="R7" s="166" t="s">
        <v>20</v>
      </c>
      <c r="S7" s="166" t="s">
        <v>21</v>
      </c>
      <c r="T7" s="166" t="s">
        <v>22</v>
      </c>
      <c r="U7" s="166" t="s">
        <v>23</v>
      </c>
      <c r="V7" s="166" t="s">
        <v>24</v>
      </c>
      <c r="W7" s="166" t="s">
        <v>633</v>
      </c>
      <c r="X7" s="166" t="s">
        <v>26</v>
      </c>
      <c r="Y7" s="166" t="s">
        <v>27</v>
      </c>
      <c r="Z7" s="166" t="s">
        <v>28</v>
      </c>
      <c r="AA7" s="1429"/>
      <c r="AB7" s="166" t="s">
        <v>17</v>
      </c>
      <c r="AC7" s="166" t="s">
        <v>18</v>
      </c>
      <c r="AD7" s="166" t="s">
        <v>19</v>
      </c>
      <c r="AE7" s="166" t="s">
        <v>20</v>
      </c>
      <c r="AF7" s="166" t="s">
        <v>21</v>
      </c>
      <c r="AG7" s="166" t="s">
        <v>22</v>
      </c>
      <c r="AH7" s="166" t="s">
        <v>23</v>
      </c>
      <c r="AI7" s="166" t="s">
        <v>24</v>
      </c>
      <c r="AJ7" s="166" t="s">
        <v>633</v>
      </c>
      <c r="AK7" s="166" t="s">
        <v>26</v>
      </c>
      <c r="AL7" s="166" t="s">
        <v>27</v>
      </c>
      <c r="AM7" s="166" t="s">
        <v>28</v>
      </c>
      <c r="AN7" s="1429"/>
      <c r="AO7" s="1429"/>
      <c r="AP7" s="1407"/>
      <c r="AQ7" s="1407"/>
      <c r="AR7" s="1407"/>
      <c r="AS7" s="1234"/>
      <c r="AT7" s="1407"/>
      <c r="AU7" s="300"/>
      <c r="AV7" s="300"/>
      <c r="AW7" s="300"/>
      <c r="AX7" s="300"/>
      <c r="AY7" s="300"/>
      <c r="AZ7" s="300"/>
      <c r="BA7" s="300"/>
    </row>
    <row r="8" spans="1:53" ht="93" customHeight="1" thickTop="1">
      <c r="A8" s="450" t="s">
        <v>643</v>
      </c>
      <c r="B8" s="1076"/>
      <c r="C8" s="1424" t="s">
        <v>2887</v>
      </c>
      <c r="D8" s="1424" t="s">
        <v>2888</v>
      </c>
      <c r="E8" s="1077" t="s">
        <v>2889</v>
      </c>
      <c r="F8" s="1077" t="s">
        <v>2890</v>
      </c>
      <c r="G8" s="1078">
        <v>2</v>
      </c>
      <c r="H8" s="1079" t="s">
        <v>75</v>
      </c>
      <c r="I8" s="1080" t="s">
        <v>2891</v>
      </c>
      <c r="J8" s="1078" t="s">
        <v>70</v>
      </c>
      <c r="K8" s="1078" t="s">
        <v>29</v>
      </c>
      <c r="L8" s="1078" t="s">
        <v>30</v>
      </c>
      <c r="M8" s="1078" t="s">
        <v>37</v>
      </c>
      <c r="N8" s="1081">
        <v>1</v>
      </c>
      <c r="O8" s="1082"/>
      <c r="P8" s="1083">
        <v>0.5</v>
      </c>
      <c r="Q8" s="1082"/>
      <c r="R8" s="1082"/>
      <c r="S8" s="1082"/>
      <c r="T8" s="1083">
        <v>0.5</v>
      </c>
      <c r="U8" s="1082"/>
      <c r="V8" s="1082"/>
      <c r="W8" s="1082"/>
      <c r="X8" s="1082"/>
      <c r="Y8" s="1082"/>
      <c r="Z8" s="1082"/>
      <c r="AA8" s="1081">
        <f>O8</f>
        <v>0</v>
      </c>
      <c r="AB8" s="1084"/>
      <c r="AC8" s="1085"/>
      <c r="AD8" s="1085"/>
      <c r="AE8" s="1085"/>
      <c r="AF8" s="1085"/>
      <c r="AG8" s="1085"/>
      <c r="AH8" s="1085"/>
      <c r="AI8" s="1085"/>
      <c r="AJ8" s="1085"/>
      <c r="AK8" s="1085"/>
      <c r="AL8" s="1085"/>
      <c r="AM8" s="1085"/>
      <c r="AN8" s="1086">
        <f>AB8</f>
        <v>0</v>
      </c>
      <c r="AO8" s="1087" t="e">
        <f>AN8/AA8</f>
        <v>#DIV/0!</v>
      </c>
      <c r="AP8" s="1088" t="s">
        <v>2892</v>
      </c>
      <c r="AQ8" s="1089" t="s">
        <v>2893</v>
      </c>
      <c r="AR8" s="1088" t="s">
        <v>2894</v>
      </c>
      <c r="AS8" s="1088"/>
      <c r="AT8" s="1090"/>
    </row>
    <row r="9" spans="1:53" ht="166.5" customHeight="1">
      <c r="A9" s="450" t="s">
        <v>643</v>
      </c>
      <c r="B9" s="1076"/>
      <c r="C9" s="1424"/>
      <c r="D9" s="1424"/>
      <c r="E9" s="1077" t="s">
        <v>2895</v>
      </c>
      <c r="F9" s="1077" t="s">
        <v>2896</v>
      </c>
      <c r="G9" s="1078">
        <v>2</v>
      </c>
      <c r="H9" s="1079" t="s">
        <v>75</v>
      </c>
      <c r="I9" s="1080" t="s">
        <v>2891</v>
      </c>
      <c r="J9" s="1078" t="s">
        <v>70</v>
      </c>
      <c r="K9" s="1078" t="s">
        <v>29</v>
      </c>
      <c r="L9" s="1078" t="s">
        <v>30</v>
      </c>
      <c r="M9" s="1078" t="s">
        <v>37</v>
      </c>
      <c r="N9" s="1081">
        <v>1</v>
      </c>
      <c r="O9" s="1082"/>
      <c r="P9" s="1083"/>
      <c r="Q9" s="1082"/>
      <c r="R9" s="1082"/>
      <c r="S9" s="1082"/>
      <c r="T9" s="1083"/>
      <c r="U9" s="1083">
        <v>0.25</v>
      </c>
      <c r="V9" s="1083">
        <v>0.25</v>
      </c>
      <c r="W9" s="1083">
        <v>0.5</v>
      </c>
      <c r="X9" s="1082"/>
      <c r="Y9" s="1082"/>
      <c r="Z9" s="1082"/>
      <c r="AA9" s="1081">
        <f t="shared" ref="AA9:AA72" si="0">O9</f>
        <v>0</v>
      </c>
      <c r="AB9" s="1084"/>
      <c r="AC9" s="1085"/>
      <c r="AD9" s="1085"/>
      <c r="AE9" s="1085"/>
      <c r="AF9" s="1085"/>
      <c r="AG9" s="1085"/>
      <c r="AH9" s="1085"/>
      <c r="AI9" s="1085"/>
      <c r="AJ9" s="1085"/>
      <c r="AK9" s="1085"/>
      <c r="AL9" s="1085"/>
      <c r="AM9" s="1085"/>
      <c r="AN9" s="1086">
        <f t="shared" ref="AN9:AN72" si="1">AB9</f>
        <v>0</v>
      </c>
      <c r="AO9" s="1087" t="e">
        <f t="shared" ref="AO9:AO72" si="2">AN9/AA9</f>
        <v>#DIV/0!</v>
      </c>
      <c r="AP9" s="1088" t="s">
        <v>2892</v>
      </c>
      <c r="AQ9" s="1089" t="s">
        <v>2893</v>
      </c>
      <c r="AR9" s="1088" t="s">
        <v>2897</v>
      </c>
      <c r="AS9" s="1088"/>
      <c r="AT9" s="1091"/>
    </row>
    <row r="10" spans="1:53" ht="93" customHeight="1">
      <c r="A10" s="450" t="s">
        <v>643</v>
      </c>
      <c r="B10" s="1076"/>
      <c r="C10" s="1425" t="s">
        <v>2898</v>
      </c>
      <c r="D10" s="1079" t="s">
        <v>2899</v>
      </c>
      <c r="E10" s="1077"/>
      <c r="F10" s="1079" t="s">
        <v>2900</v>
      </c>
      <c r="G10" s="1078">
        <v>3</v>
      </c>
      <c r="H10" s="1079" t="s">
        <v>75</v>
      </c>
      <c r="I10" s="1080" t="s">
        <v>2891</v>
      </c>
      <c r="J10" s="1078" t="s">
        <v>70</v>
      </c>
      <c r="K10" s="1078" t="s">
        <v>29</v>
      </c>
      <c r="L10" s="1078" t="s">
        <v>30</v>
      </c>
      <c r="M10" s="1078" t="s">
        <v>37</v>
      </c>
      <c r="N10" s="1081">
        <v>1</v>
      </c>
      <c r="O10" s="1082"/>
      <c r="P10" s="1083">
        <v>0.5</v>
      </c>
      <c r="Q10" s="1082"/>
      <c r="R10" s="1082"/>
      <c r="S10" s="1082"/>
      <c r="T10" s="1082"/>
      <c r="U10" s="1083">
        <v>0.25</v>
      </c>
      <c r="V10" s="1083">
        <v>0.25</v>
      </c>
      <c r="W10" s="1082"/>
      <c r="X10" s="1082"/>
      <c r="Y10" s="1082"/>
      <c r="Z10" s="1082"/>
      <c r="AA10" s="1081">
        <f t="shared" si="0"/>
        <v>0</v>
      </c>
      <c r="AB10" s="1084"/>
      <c r="AC10" s="1085"/>
      <c r="AD10" s="1085"/>
      <c r="AE10" s="1085"/>
      <c r="AF10" s="1085"/>
      <c r="AG10" s="1085"/>
      <c r="AH10" s="1085"/>
      <c r="AI10" s="1085"/>
      <c r="AJ10" s="1085"/>
      <c r="AK10" s="1085"/>
      <c r="AL10" s="1085"/>
      <c r="AM10" s="1085"/>
      <c r="AN10" s="1086">
        <f t="shared" si="1"/>
        <v>0</v>
      </c>
      <c r="AO10" s="1087" t="e">
        <f t="shared" si="2"/>
        <v>#DIV/0!</v>
      </c>
      <c r="AP10" s="1088" t="s">
        <v>2901</v>
      </c>
      <c r="AQ10" s="1089" t="s">
        <v>2893</v>
      </c>
      <c r="AR10" s="1088" t="s">
        <v>2902</v>
      </c>
      <c r="AS10" s="1088"/>
      <c r="AT10" s="1091"/>
    </row>
    <row r="11" spans="1:53" ht="93" customHeight="1">
      <c r="A11" s="450" t="s">
        <v>643</v>
      </c>
      <c r="B11" s="1076"/>
      <c r="C11" s="1426"/>
      <c r="D11" s="1425" t="s">
        <v>2903</v>
      </c>
      <c r="E11" s="1077" t="s">
        <v>2904</v>
      </c>
      <c r="F11" s="1077" t="s">
        <v>2905</v>
      </c>
      <c r="G11" s="1078">
        <v>3</v>
      </c>
      <c r="H11" s="1079" t="s">
        <v>75</v>
      </c>
      <c r="I11" s="1080" t="s">
        <v>2891</v>
      </c>
      <c r="J11" s="1078" t="s">
        <v>70</v>
      </c>
      <c r="K11" s="1078" t="s">
        <v>29</v>
      </c>
      <c r="L11" s="1078" t="s">
        <v>30</v>
      </c>
      <c r="M11" s="1078" t="s">
        <v>37</v>
      </c>
      <c r="N11" s="1081">
        <v>1</v>
      </c>
      <c r="O11" s="1082"/>
      <c r="P11" s="1083">
        <v>0.5</v>
      </c>
      <c r="Q11" s="1082"/>
      <c r="R11" s="1082"/>
      <c r="S11" s="1082"/>
      <c r="T11" s="1082"/>
      <c r="U11" s="1083">
        <v>0.15</v>
      </c>
      <c r="V11" s="1083">
        <v>0.15</v>
      </c>
      <c r="W11" s="1083">
        <v>0.2</v>
      </c>
      <c r="X11" s="1082"/>
      <c r="Y11" s="1082"/>
      <c r="Z11" s="1082"/>
      <c r="AA11" s="1081">
        <f t="shared" si="0"/>
        <v>0</v>
      </c>
      <c r="AB11" s="1084"/>
      <c r="AC11" s="1085"/>
      <c r="AD11" s="1085"/>
      <c r="AE11" s="1085"/>
      <c r="AF11" s="1085"/>
      <c r="AG11" s="1085"/>
      <c r="AH11" s="1085"/>
      <c r="AI11" s="1085"/>
      <c r="AJ11" s="1085"/>
      <c r="AK11" s="1085"/>
      <c r="AL11" s="1085"/>
      <c r="AM11" s="1085"/>
      <c r="AN11" s="1086">
        <f t="shared" si="1"/>
        <v>0</v>
      </c>
      <c r="AO11" s="1087" t="e">
        <f t="shared" si="2"/>
        <v>#DIV/0!</v>
      </c>
      <c r="AP11" s="1088" t="s">
        <v>2901</v>
      </c>
      <c r="AQ11" s="1089" t="s">
        <v>2893</v>
      </c>
      <c r="AR11" s="1088" t="s">
        <v>2902</v>
      </c>
      <c r="AS11" s="1088"/>
      <c r="AT11" s="1091"/>
    </row>
    <row r="12" spans="1:53" ht="93" customHeight="1">
      <c r="A12" s="450" t="s">
        <v>643</v>
      </c>
      <c r="B12" s="1076"/>
      <c r="C12" s="1426"/>
      <c r="D12" s="1426"/>
      <c r="E12" s="1077" t="s">
        <v>2906</v>
      </c>
      <c r="F12" s="1079" t="s">
        <v>2907</v>
      </c>
      <c r="G12" s="1078">
        <v>3</v>
      </c>
      <c r="H12" s="1079" t="s">
        <v>75</v>
      </c>
      <c r="I12" s="1092" t="s">
        <v>2908</v>
      </c>
      <c r="J12" s="1078" t="s">
        <v>36</v>
      </c>
      <c r="K12" s="1078" t="s">
        <v>29</v>
      </c>
      <c r="L12" s="1078" t="s">
        <v>30</v>
      </c>
      <c r="M12" s="1078" t="s">
        <v>43</v>
      </c>
      <c r="N12" s="1093">
        <v>34</v>
      </c>
      <c r="O12" s="1094"/>
      <c r="P12" s="1094"/>
      <c r="Q12" s="1094"/>
      <c r="R12" s="1094"/>
      <c r="S12" s="1094"/>
      <c r="T12" s="1094"/>
      <c r="U12" s="1094"/>
      <c r="V12" s="1094">
        <v>14</v>
      </c>
      <c r="W12" s="1094">
        <v>20</v>
      </c>
      <c r="X12" s="1094"/>
      <c r="Y12" s="1094"/>
      <c r="Z12" s="1094"/>
      <c r="AA12" s="1081">
        <f t="shared" si="0"/>
        <v>0</v>
      </c>
      <c r="AB12" s="1095"/>
      <c r="AC12" s="1096"/>
      <c r="AD12" s="1096"/>
      <c r="AE12" s="1096"/>
      <c r="AF12" s="1096"/>
      <c r="AG12" s="1096"/>
      <c r="AH12" s="1096"/>
      <c r="AI12" s="1096"/>
      <c r="AJ12" s="1096"/>
      <c r="AK12" s="1096"/>
      <c r="AL12" s="1096"/>
      <c r="AM12" s="1096"/>
      <c r="AN12" s="1086">
        <f t="shared" si="1"/>
        <v>0</v>
      </c>
      <c r="AO12" s="1087" t="e">
        <f t="shared" si="2"/>
        <v>#DIV/0!</v>
      </c>
      <c r="AP12" s="1097" t="s">
        <v>228</v>
      </c>
      <c r="AQ12" s="1098" t="s">
        <v>2893</v>
      </c>
      <c r="AR12" s="1097" t="s">
        <v>2909</v>
      </c>
      <c r="AS12" s="1088"/>
      <c r="AT12" s="1096"/>
    </row>
    <row r="13" spans="1:53" ht="93" customHeight="1">
      <c r="A13" s="450" t="s">
        <v>643</v>
      </c>
      <c r="B13" s="1076"/>
      <c r="C13" s="1427"/>
      <c r="D13" s="1427"/>
      <c r="E13" s="1077" t="s">
        <v>2910</v>
      </c>
      <c r="F13" s="1079" t="s">
        <v>2911</v>
      </c>
      <c r="G13" s="1078">
        <v>3</v>
      </c>
      <c r="H13" s="1079" t="s">
        <v>75</v>
      </c>
      <c r="I13" s="1092" t="s">
        <v>2908</v>
      </c>
      <c r="J13" s="1078" t="s">
        <v>36</v>
      </c>
      <c r="K13" s="1078" t="s">
        <v>29</v>
      </c>
      <c r="L13" s="1078" t="s">
        <v>30</v>
      </c>
      <c r="M13" s="1078" t="s">
        <v>43</v>
      </c>
      <c r="N13" s="1093">
        <v>96</v>
      </c>
      <c r="O13" s="1094"/>
      <c r="P13" s="1094"/>
      <c r="Q13" s="1094"/>
      <c r="R13" s="1094"/>
      <c r="S13" s="1094"/>
      <c r="T13" s="1094"/>
      <c r="U13" s="1094"/>
      <c r="V13" s="1094"/>
      <c r="W13" s="1094">
        <v>16</v>
      </c>
      <c r="X13" s="1094">
        <v>30</v>
      </c>
      <c r="Y13" s="1094">
        <v>30</v>
      </c>
      <c r="Z13" s="1094">
        <v>20</v>
      </c>
      <c r="AA13" s="1081">
        <f t="shared" si="0"/>
        <v>0</v>
      </c>
      <c r="AB13" s="1095"/>
      <c r="AC13" s="1096"/>
      <c r="AD13" s="1096"/>
      <c r="AE13" s="1096"/>
      <c r="AF13" s="1096"/>
      <c r="AG13" s="1096"/>
      <c r="AH13" s="1096"/>
      <c r="AI13" s="1096"/>
      <c r="AJ13" s="1096"/>
      <c r="AK13" s="1096"/>
      <c r="AL13" s="1096"/>
      <c r="AM13" s="1096"/>
      <c r="AN13" s="1086">
        <f t="shared" si="1"/>
        <v>0</v>
      </c>
      <c r="AO13" s="1087" t="e">
        <f t="shared" si="2"/>
        <v>#DIV/0!</v>
      </c>
      <c r="AP13" s="1097" t="s">
        <v>228</v>
      </c>
      <c r="AQ13" s="1098" t="s">
        <v>2893</v>
      </c>
      <c r="AR13" s="1097" t="s">
        <v>2909</v>
      </c>
      <c r="AS13" s="1088"/>
      <c r="AT13" s="1096"/>
    </row>
    <row r="14" spans="1:53" ht="93" customHeight="1">
      <c r="A14" s="450" t="s">
        <v>643</v>
      </c>
      <c r="B14" s="1076"/>
      <c r="C14" s="1077"/>
      <c r="D14" s="1076" t="s">
        <v>2912</v>
      </c>
      <c r="E14" s="1099"/>
      <c r="F14" s="1079" t="s">
        <v>2913</v>
      </c>
      <c r="G14" s="1078">
        <v>3</v>
      </c>
      <c r="H14" s="1079" t="s">
        <v>75</v>
      </c>
      <c r="I14" s="1080" t="s">
        <v>2891</v>
      </c>
      <c r="J14" s="1078" t="s">
        <v>70</v>
      </c>
      <c r="K14" s="1078" t="s">
        <v>29</v>
      </c>
      <c r="L14" s="1078" t="s">
        <v>30</v>
      </c>
      <c r="M14" s="1078" t="s">
        <v>37</v>
      </c>
      <c r="N14" s="1081">
        <v>1</v>
      </c>
      <c r="O14" s="1094"/>
      <c r="P14" s="1100">
        <v>0.5</v>
      </c>
      <c r="Q14" s="1094"/>
      <c r="R14" s="1100">
        <v>0.5</v>
      </c>
      <c r="S14" s="1094"/>
      <c r="T14" s="1094"/>
      <c r="U14" s="1094"/>
      <c r="V14" s="1094"/>
      <c r="W14" s="1094"/>
      <c r="X14" s="1094"/>
      <c r="Y14" s="1094"/>
      <c r="Z14" s="1094"/>
      <c r="AA14" s="1081">
        <f t="shared" si="0"/>
        <v>0</v>
      </c>
      <c r="AB14" s="1095"/>
      <c r="AC14" s="1096"/>
      <c r="AD14" s="1096"/>
      <c r="AE14" s="1096"/>
      <c r="AF14" s="1096"/>
      <c r="AG14" s="1096"/>
      <c r="AH14" s="1096"/>
      <c r="AI14" s="1096"/>
      <c r="AJ14" s="1096"/>
      <c r="AK14" s="1096"/>
      <c r="AL14" s="1096"/>
      <c r="AM14" s="1096"/>
      <c r="AN14" s="1086">
        <f t="shared" si="1"/>
        <v>0</v>
      </c>
      <c r="AO14" s="1087" t="e">
        <f t="shared" si="2"/>
        <v>#DIV/0!</v>
      </c>
      <c r="AP14" s="1097" t="s">
        <v>2901</v>
      </c>
      <c r="AQ14" s="1098" t="s">
        <v>2893</v>
      </c>
      <c r="AR14" s="1097" t="s">
        <v>2914</v>
      </c>
      <c r="AS14" s="1088"/>
      <c r="AT14" s="1096"/>
    </row>
    <row r="15" spans="1:53" ht="93" customHeight="1">
      <c r="A15" s="450" t="s">
        <v>502</v>
      </c>
      <c r="B15" s="1076"/>
      <c r="C15" s="1077"/>
      <c r="D15" s="1092" t="s">
        <v>2915</v>
      </c>
      <c r="E15" s="1077"/>
      <c r="F15" s="1077" t="s">
        <v>2916</v>
      </c>
      <c r="G15" s="1078">
        <v>2</v>
      </c>
      <c r="H15" s="1079" t="s">
        <v>75</v>
      </c>
      <c r="I15" s="1080" t="s">
        <v>2891</v>
      </c>
      <c r="J15" s="1078" t="s">
        <v>70</v>
      </c>
      <c r="K15" s="1078" t="s">
        <v>29</v>
      </c>
      <c r="L15" s="1078" t="s">
        <v>30</v>
      </c>
      <c r="M15" s="1078" t="s">
        <v>37</v>
      </c>
      <c r="N15" s="1093" t="s">
        <v>2917</v>
      </c>
      <c r="O15" s="1100">
        <v>0.3</v>
      </c>
      <c r="P15" s="1094"/>
      <c r="Q15" s="1100">
        <v>0.3</v>
      </c>
      <c r="R15" s="1094"/>
      <c r="S15" s="1100">
        <v>0.4</v>
      </c>
      <c r="T15" s="1094"/>
      <c r="U15" s="1094"/>
      <c r="V15" s="1094"/>
      <c r="W15" s="1094"/>
      <c r="X15" s="1094"/>
      <c r="Y15" s="1094"/>
      <c r="Z15" s="1094"/>
      <c r="AA15" s="1081">
        <f t="shared" si="0"/>
        <v>0.3</v>
      </c>
      <c r="AB15" s="1101"/>
      <c r="AC15" s="1096"/>
      <c r="AD15" s="1096"/>
      <c r="AE15" s="1096"/>
      <c r="AF15" s="1096"/>
      <c r="AG15" s="1096"/>
      <c r="AH15" s="1096"/>
      <c r="AI15" s="1096"/>
      <c r="AJ15" s="1096"/>
      <c r="AK15" s="1096"/>
      <c r="AL15" s="1096"/>
      <c r="AM15" s="1096"/>
      <c r="AN15" s="1086">
        <f t="shared" si="1"/>
        <v>0</v>
      </c>
      <c r="AO15" s="1087">
        <f t="shared" si="2"/>
        <v>0</v>
      </c>
      <c r="AP15" s="1097" t="s">
        <v>2901</v>
      </c>
      <c r="AQ15" s="1098" t="s">
        <v>2893</v>
      </c>
      <c r="AR15" s="1097" t="s">
        <v>2918</v>
      </c>
      <c r="AS15" s="1088"/>
      <c r="AT15" s="1096"/>
    </row>
    <row r="16" spans="1:53" ht="93" customHeight="1">
      <c r="A16" s="450" t="s">
        <v>502</v>
      </c>
      <c r="B16" s="1076"/>
      <c r="C16" s="1077"/>
      <c r="D16" s="1077" t="s">
        <v>2919</v>
      </c>
      <c r="E16" s="1077"/>
      <c r="F16" s="1077" t="s">
        <v>2920</v>
      </c>
      <c r="G16" s="1078">
        <v>2</v>
      </c>
      <c r="H16" s="1079" t="s">
        <v>75</v>
      </c>
      <c r="I16" s="1080" t="s">
        <v>2891</v>
      </c>
      <c r="J16" s="1078" t="s">
        <v>70</v>
      </c>
      <c r="K16" s="1078" t="s">
        <v>29</v>
      </c>
      <c r="L16" s="1078" t="s">
        <v>30</v>
      </c>
      <c r="M16" s="1078" t="s">
        <v>37</v>
      </c>
      <c r="N16" s="1081">
        <v>1</v>
      </c>
      <c r="O16" s="1100">
        <v>0.2</v>
      </c>
      <c r="P16" s="1094"/>
      <c r="Q16" s="1100">
        <v>0.2</v>
      </c>
      <c r="R16" s="1094"/>
      <c r="S16" s="1100">
        <v>0.2</v>
      </c>
      <c r="T16" s="1100">
        <v>0.3</v>
      </c>
      <c r="U16" s="1100">
        <v>0.1</v>
      </c>
      <c r="V16" s="1094"/>
      <c r="W16" s="1094"/>
      <c r="X16" s="1094"/>
      <c r="Y16" s="1094"/>
      <c r="Z16" s="1094"/>
      <c r="AA16" s="1081">
        <f t="shared" si="0"/>
        <v>0.2</v>
      </c>
      <c r="AB16" s="1101"/>
      <c r="AC16" s="1096"/>
      <c r="AD16" s="1096"/>
      <c r="AE16" s="1096"/>
      <c r="AF16" s="1096"/>
      <c r="AG16" s="1096"/>
      <c r="AH16" s="1096"/>
      <c r="AI16" s="1096"/>
      <c r="AJ16" s="1096"/>
      <c r="AK16" s="1096"/>
      <c r="AL16" s="1096"/>
      <c r="AM16" s="1096"/>
      <c r="AN16" s="1086">
        <f t="shared" si="1"/>
        <v>0</v>
      </c>
      <c r="AO16" s="1087">
        <f t="shared" si="2"/>
        <v>0</v>
      </c>
      <c r="AP16" s="1097" t="s">
        <v>2901</v>
      </c>
      <c r="AQ16" s="1098" t="s">
        <v>2893</v>
      </c>
      <c r="AR16" s="1097" t="s">
        <v>2921</v>
      </c>
      <c r="AS16" s="1088"/>
      <c r="AT16" s="1096"/>
    </row>
    <row r="17" spans="1:53" ht="93" customHeight="1">
      <c r="A17" s="450" t="s">
        <v>502</v>
      </c>
      <c r="B17" s="1076"/>
      <c r="C17" s="1077"/>
      <c r="D17" s="1077" t="s">
        <v>2922</v>
      </c>
      <c r="E17" s="1077"/>
      <c r="F17" s="1077" t="s">
        <v>2923</v>
      </c>
      <c r="G17" s="1078">
        <v>3</v>
      </c>
      <c r="H17" s="1079" t="s">
        <v>75</v>
      </c>
      <c r="I17" s="1080" t="s">
        <v>2891</v>
      </c>
      <c r="J17" s="1078" t="s">
        <v>70</v>
      </c>
      <c r="K17" s="1078" t="s">
        <v>29</v>
      </c>
      <c r="L17" s="1078" t="s">
        <v>30</v>
      </c>
      <c r="M17" s="1078" t="s">
        <v>37</v>
      </c>
      <c r="N17" s="1081">
        <v>1</v>
      </c>
      <c r="O17" s="1094"/>
      <c r="P17" s="1100">
        <v>0.5</v>
      </c>
      <c r="Q17" s="1094"/>
      <c r="R17" s="1094"/>
      <c r="S17" s="1094"/>
      <c r="T17" s="1100">
        <v>0.5</v>
      </c>
      <c r="U17" s="1094"/>
      <c r="V17" s="1094"/>
      <c r="W17" s="1094"/>
      <c r="X17" s="1094"/>
      <c r="Y17" s="1094"/>
      <c r="Z17" s="1094"/>
      <c r="AA17" s="1081">
        <f t="shared" si="0"/>
        <v>0</v>
      </c>
      <c r="AB17" s="1095"/>
      <c r="AC17" s="1096"/>
      <c r="AD17" s="1096"/>
      <c r="AE17" s="1096"/>
      <c r="AF17" s="1096"/>
      <c r="AG17" s="1096"/>
      <c r="AH17" s="1096"/>
      <c r="AI17" s="1096"/>
      <c r="AJ17" s="1096"/>
      <c r="AK17" s="1096"/>
      <c r="AL17" s="1096"/>
      <c r="AM17" s="1096"/>
      <c r="AN17" s="1086">
        <f t="shared" si="1"/>
        <v>0</v>
      </c>
      <c r="AO17" s="1087" t="e">
        <f t="shared" si="2"/>
        <v>#DIV/0!</v>
      </c>
      <c r="AP17" s="1097" t="s">
        <v>2892</v>
      </c>
      <c r="AQ17" s="1098" t="s">
        <v>2893</v>
      </c>
      <c r="AR17" s="1097" t="s">
        <v>2918</v>
      </c>
      <c r="AS17" s="1088"/>
      <c r="AT17" s="1096"/>
    </row>
    <row r="18" spans="1:53" ht="93" customHeight="1">
      <c r="A18" s="450" t="s">
        <v>502</v>
      </c>
      <c r="B18" s="1076"/>
      <c r="C18" s="1077"/>
      <c r="D18" s="1079" t="s">
        <v>2924</v>
      </c>
      <c r="E18" s="1077"/>
      <c r="F18" s="1079" t="s">
        <v>2925</v>
      </c>
      <c r="G18" s="1078">
        <v>1</v>
      </c>
      <c r="H18" s="1079" t="s">
        <v>75</v>
      </c>
      <c r="I18" s="1080" t="s">
        <v>2926</v>
      </c>
      <c r="J18" s="1078" t="s">
        <v>70</v>
      </c>
      <c r="K18" s="1078" t="s">
        <v>41</v>
      </c>
      <c r="L18" s="1078" t="s">
        <v>42</v>
      </c>
      <c r="M18" s="1078" t="s">
        <v>43</v>
      </c>
      <c r="N18" s="1081">
        <v>0.8</v>
      </c>
      <c r="O18" s="1100">
        <v>0.8</v>
      </c>
      <c r="P18" s="1100">
        <v>0.8</v>
      </c>
      <c r="Q18" s="1100">
        <v>0.8</v>
      </c>
      <c r="R18" s="1100">
        <v>0.8</v>
      </c>
      <c r="S18" s="1100">
        <v>0.8</v>
      </c>
      <c r="T18" s="1100">
        <v>0.8</v>
      </c>
      <c r="U18" s="1100">
        <v>0.8</v>
      </c>
      <c r="V18" s="1100">
        <v>0.8</v>
      </c>
      <c r="W18" s="1100">
        <v>0.8</v>
      </c>
      <c r="X18" s="1100">
        <v>0.8</v>
      </c>
      <c r="Y18" s="1100">
        <v>0.8</v>
      </c>
      <c r="Z18" s="1100">
        <v>0.8</v>
      </c>
      <c r="AA18" s="1081">
        <f t="shared" si="0"/>
        <v>0.8</v>
      </c>
      <c r="AB18" s="1101"/>
      <c r="AC18" s="1102"/>
      <c r="AD18" s="1102"/>
      <c r="AE18" s="1102"/>
      <c r="AF18" s="1102"/>
      <c r="AG18" s="1102"/>
      <c r="AH18" s="1102"/>
      <c r="AI18" s="1102"/>
      <c r="AJ18" s="1102"/>
      <c r="AK18" s="1102"/>
      <c r="AL18" s="1102"/>
      <c r="AM18" s="1102"/>
      <c r="AN18" s="1086">
        <f t="shared" si="1"/>
        <v>0</v>
      </c>
      <c r="AO18" s="1087">
        <f t="shared" si="2"/>
        <v>0</v>
      </c>
      <c r="AP18" s="1097" t="s">
        <v>1995</v>
      </c>
      <c r="AQ18" s="1098" t="s">
        <v>2893</v>
      </c>
      <c r="AR18" s="1097" t="s">
        <v>2918</v>
      </c>
      <c r="AS18" s="1088"/>
      <c r="AT18" s="1096"/>
    </row>
    <row r="19" spans="1:53" ht="93" customHeight="1">
      <c r="A19" s="450" t="s">
        <v>502</v>
      </c>
      <c r="B19" s="1076"/>
      <c r="C19" s="1077"/>
      <c r="D19" s="1077" t="s">
        <v>2927</v>
      </c>
      <c r="E19" s="1077"/>
      <c r="F19" s="1077" t="s">
        <v>2928</v>
      </c>
      <c r="G19" s="1078">
        <v>1</v>
      </c>
      <c r="H19" s="1079" t="s">
        <v>75</v>
      </c>
      <c r="I19" s="1103" t="s">
        <v>2929</v>
      </c>
      <c r="J19" s="1078" t="s">
        <v>36</v>
      </c>
      <c r="K19" s="1078" t="s">
        <v>29</v>
      </c>
      <c r="L19" s="1078" t="s">
        <v>30</v>
      </c>
      <c r="M19" s="1078" t="s">
        <v>43</v>
      </c>
      <c r="N19" s="1093">
        <v>6</v>
      </c>
      <c r="O19" s="1094"/>
      <c r="P19" s="1094">
        <v>1</v>
      </c>
      <c r="Q19" s="1094"/>
      <c r="R19" s="1094">
        <v>1</v>
      </c>
      <c r="S19" s="1094"/>
      <c r="T19" s="1094">
        <v>1</v>
      </c>
      <c r="U19" s="1094"/>
      <c r="V19" s="1094">
        <v>1</v>
      </c>
      <c r="W19" s="1094"/>
      <c r="X19" s="1094">
        <v>1</v>
      </c>
      <c r="Y19" s="1094"/>
      <c r="Z19" s="1094">
        <v>1</v>
      </c>
      <c r="AA19" s="1081">
        <f t="shared" si="0"/>
        <v>0</v>
      </c>
      <c r="AB19" s="1095"/>
      <c r="AC19" s="1096"/>
      <c r="AD19" s="1096"/>
      <c r="AE19" s="1096"/>
      <c r="AF19" s="1096"/>
      <c r="AG19" s="1096"/>
      <c r="AH19" s="1096"/>
      <c r="AI19" s="1096"/>
      <c r="AJ19" s="1096"/>
      <c r="AK19" s="1096"/>
      <c r="AL19" s="1096"/>
      <c r="AM19" s="1096"/>
      <c r="AN19" s="1086">
        <f t="shared" si="1"/>
        <v>0</v>
      </c>
      <c r="AO19" s="1087" t="e">
        <f t="shared" si="2"/>
        <v>#DIV/0!</v>
      </c>
      <c r="AP19" s="1097" t="s">
        <v>1995</v>
      </c>
      <c r="AQ19" s="1098" t="s">
        <v>2893</v>
      </c>
      <c r="AR19" s="1097" t="s">
        <v>2930</v>
      </c>
      <c r="AS19" s="1088"/>
      <c r="AT19" s="1096"/>
    </row>
    <row r="20" spans="1:53" ht="93" customHeight="1">
      <c r="A20" s="450" t="s">
        <v>643</v>
      </c>
      <c r="B20" s="1076"/>
      <c r="C20" s="1077"/>
      <c r="D20" s="1077" t="s">
        <v>2931</v>
      </c>
      <c r="E20" s="1077"/>
      <c r="F20" s="1077" t="s">
        <v>2932</v>
      </c>
      <c r="G20" s="1078">
        <v>2</v>
      </c>
      <c r="H20" s="1079" t="s">
        <v>75</v>
      </c>
      <c r="I20" s="1103" t="s">
        <v>2933</v>
      </c>
      <c r="J20" s="1078" t="s">
        <v>36</v>
      </c>
      <c r="K20" s="1078" t="s">
        <v>29</v>
      </c>
      <c r="L20" s="1078" t="s">
        <v>30</v>
      </c>
      <c r="M20" s="1078"/>
      <c r="N20" s="1093">
        <v>4</v>
      </c>
      <c r="O20" s="1094"/>
      <c r="P20" s="1094"/>
      <c r="Q20" s="1094">
        <v>1</v>
      </c>
      <c r="R20" s="1094"/>
      <c r="S20" s="1094"/>
      <c r="T20" s="1094">
        <v>1</v>
      </c>
      <c r="U20" s="1094"/>
      <c r="V20" s="1094"/>
      <c r="W20" s="1094">
        <v>1</v>
      </c>
      <c r="X20" s="1094"/>
      <c r="Y20" s="1094"/>
      <c r="Z20" s="1094">
        <v>1</v>
      </c>
      <c r="AA20" s="1081">
        <f t="shared" si="0"/>
        <v>0</v>
      </c>
      <c r="AB20" s="1095"/>
      <c r="AC20" s="1096"/>
      <c r="AD20" s="1096"/>
      <c r="AE20" s="1096"/>
      <c r="AF20" s="1096"/>
      <c r="AG20" s="1096"/>
      <c r="AH20" s="1096"/>
      <c r="AI20" s="1096"/>
      <c r="AJ20" s="1096"/>
      <c r="AK20" s="1096"/>
      <c r="AL20" s="1096"/>
      <c r="AM20" s="1096"/>
      <c r="AN20" s="1086">
        <f t="shared" si="1"/>
        <v>0</v>
      </c>
      <c r="AO20" s="1087" t="e">
        <f t="shared" si="2"/>
        <v>#DIV/0!</v>
      </c>
      <c r="AP20" s="1097" t="s">
        <v>1995</v>
      </c>
      <c r="AQ20" s="1098" t="s">
        <v>2893</v>
      </c>
      <c r="AR20" s="1097" t="s">
        <v>2934</v>
      </c>
      <c r="AS20" s="1088"/>
      <c r="AT20" s="1096"/>
    </row>
    <row r="21" spans="1:53" ht="93" customHeight="1">
      <c r="A21" s="450" t="s">
        <v>643</v>
      </c>
      <c r="B21" s="1076"/>
      <c r="C21" s="1077"/>
      <c r="D21" s="1092" t="s">
        <v>2935</v>
      </c>
      <c r="E21" s="1077"/>
      <c r="F21" s="1077" t="s">
        <v>2936</v>
      </c>
      <c r="G21" s="1078">
        <v>2</v>
      </c>
      <c r="H21" s="1079" t="s">
        <v>75</v>
      </c>
      <c r="I21" s="1103" t="s">
        <v>2937</v>
      </c>
      <c r="J21" s="1078" t="s">
        <v>70</v>
      </c>
      <c r="K21" s="1078" t="s">
        <v>29</v>
      </c>
      <c r="L21" s="1078" t="s">
        <v>42</v>
      </c>
      <c r="M21" s="1078" t="s">
        <v>43</v>
      </c>
      <c r="N21" s="1104">
        <v>0.99850000000000005</v>
      </c>
      <c r="O21" s="1105">
        <v>0.99850000000000005</v>
      </c>
      <c r="P21" s="1105">
        <v>0.99850000000000005</v>
      </c>
      <c r="Q21" s="1105">
        <v>0.99850000000000005</v>
      </c>
      <c r="R21" s="1105">
        <v>0.99850000000000005</v>
      </c>
      <c r="S21" s="1105">
        <v>0.99850000000000005</v>
      </c>
      <c r="T21" s="1105">
        <v>0.99850000000000005</v>
      </c>
      <c r="U21" s="1105">
        <v>0.99850000000000005</v>
      </c>
      <c r="V21" s="1105">
        <v>0.99850000000000005</v>
      </c>
      <c r="W21" s="1105">
        <v>0.99850000000000005</v>
      </c>
      <c r="X21" s="1105">
        <v>0.99850000000000005</v>
      </c>
      <c r="Y21" s="1105">
        <v>0.99850000000000005</v>
      </c>
      <c r="Z21" s="1105">
        <v>0.99850000000000005</v>
      </c>
      <c r="AA21" s="1081">
        <f t="shared" si="0"/>
        <v>0.99850000000000005</v>
      </c>
      <c r="AB21" s="1106"/>
      <c r="AC21" s="1107"/>
      <c r="AD21" s="1107"/>
      <c r="AE21" s="1107"/>
      <c r="AF21" s="1107"/>
      <c r="AG21" s="1107"/>
      <c r="AH21" s="1107"/>
      <c r="AI21" s="1107"/>
      <c r="AJ21" s="1107"/>
      <c r="AK21" s="1107"/>
      <c r="AL21" s="1107"/>
      <c r="AM21" s="1107"/>
      <c r="AN21" s="1086">
        <f t="shared" si="1"/>
        <v>0</v>
      </c>
      <c r="AO21" s="1087">
        <f t="shared" si="2"/>
        <v>0</v>
      </c>
      <c r="AP21" s="1097" t="s">
        <v>2938</v>
      </c>
      <c r="AQ21" s="1098" t="s">
        <v>2893</v>
      </c>
      <c r="AR21" s="1097" t="s">
        <v>2930</v>
      </c>
      <c r="AS21" s="1088"/>
      <c r="AT21" s="1096"/>
    </row>
    <row r="22" spans="1:53" ht="93" customHeight="1">
      <c r="A22" s="450" t="s">
        <v>643</v>
      </c>
      <c r="B22" s="1076"/>
      <c r="C22" s="1077"/>
      <c r="D22" s="1077" t="s">
        <v>2939</v>
      </c>
      <c r="E22" s="1077"/>
      <c r="F22" s="1077" t="s">
        <v>2940</v>
      </c>
      <c r="G22" s="1078">
        <v>3</v>
      </c>
      <c r="H22" s="1079" t="s">
        <v>75</v>
      </c>
      <c r="I22" s="1103" t="s">
        <v>959</v>
      </c>
      <c r="J22" s="1078" t="s">
        <v>70</v>
      </c>
      <c r="K22" s="1078" t="s">
        <v>29</v>
      </c>
      <c r="L22" s="1078" t="s">
        <v>30</v>
      </c>
      <c r="M22" s="1078"/>
      <c r="N22" s="1081">
        <v>1</v>
      </c>
      <c r="O22" s="1094"/>
      <c r="P22" s="1100">
        <v>0.3</v>
      </c>
      <c r="Q22" s="1094"/>
      <c r="R22" s="1100">
        <v>0.3</v>
      </c>
      <c r="S22" s="1094"/>
      <c r="T22" s="1100">
        <v>0.4</v>
      </c>
      <c r="U22" s="1094"/>
      <c r="V22" s="1094"/>
      <c r="W22" s="1094"/>
      <c r="X22" s="1094"/>
      <c r="Y22" s="1094"/>
      <c r="Z22" s="1094"/>
      <c r="AA22" s="1081">
        <f t="shared" si="0"/>
        <v>0</v>
      </c>
      <c r="AB22" s="1095"/>
      <c r="AC22" s="1096"/>
      <c r="AD22" s="1096"/>
      <c r="AE22" s="1096"/>
      <c r="AF22" s="1096"/>
      <c r="AG22" s="1096"/>
      <c r="AH22" s="1096"/>
      <c r="AI22" s="1096"/>
      <c r="AJ22" s="1096"/>
      <c r="AK22" s="1096"/>
      <c r="AL22" s="1096"/>
      <c r="AM22" s="1096"/>
      <c r="AN22" s="1086">
        <f t="shared" si="1"/>
        <v>0</v>
      </c>
      <c r="AO22" s="1087" t="e">
        <f t="shared" si="2"/>
        <v>#DIV/0!</v>
      </c>
      <c r="AP22" s="1097" t="s">
        <v>2901</v>
      </c>
      <c r="AQ22" s="1098" t="s">
        <v>2893</v>
      </c>
      <c r="AR22" s="1097" t="s">
        <v>2909</v>
      </c>
      <c r="AS22" s="1088"/>
      <c r="AT22" s="1096"/>
    </row>
    <row r="23" spans="1:53" ht="93" customHeight="1">
      <c r="A23" s="450" t="s">
        <v>643</v>
      </c>
      <c r="B23" s="1076"/>
      <c r="C23" s="1077"/>
      <c r="D23" s="1077" t="s">
        <v>2941</v>
      </c>
      <c r="E23" s="1077"/>
      <c r="F23" s="1077" t="s">
        <v>2942</v>
      </c>
      <c r="G23" s="1078">
        <v>3</v>
      </c>
      <c r="H23" s="1079" t="s">
        <v>75</v>
      </c>
      <c r="I23" s="1103" t="s">
        <v>959</v>
      </c>
      <c r="J23" s="1078" t="s">
        <v>70</v>
      </c>
      <c r="K23" s="1078" t="s">
        <v>29</v>
      </c>
      <c r="L23" s="1078" t="s">
        <v>30</v>
      </c>
      <c r="M23" s="1078" t="s">
        <v>43</v>
      </c>
      <c r="N23" s="1081">
        <v>1</v>
      </c>
      <c r="O23" s="1094"/>
      <c r="P23" s="1094"/>
      <c r="Q23" s="1100">
        <v>0.2</v>
      </c>
      <c r="R23" s="1094"/>
      <c r="S23" s="1100">
        <v>0.2</v>
      </c>
      <c r="T23" s="1094"/>
      <c r="U23" s="1100">
        <v>0.2</v>
      </c>
      <c r="V23" s="1094"/>
      <c r="W23" s="1100">
        <v>0.2</v>
      </c>
      <c r="X23" s="1094"/>
      <c r="Y23" s="1100">
        <v>0.2</v>
      </c>
      <c r="Z23" s="1094"/>
      <c r="AA23" s="1081">
        <f t="shared" si="0"/>
        <v>0</v>
      </c>
      <c r="AB23" s="1095"/>
      <c r="AC23" s="1096"/>
      <c r="AD23" s="1096"/>
      <c r="AE23" s="1096"/>
      <c r="AF23" s="1096"/>
      <c r="AG23" s="1096"/>
      <c r="AH23" s="1096"/>
      <c r="AI23" s="1096"/>
      <c r="AJ23" s="1096"/>
      <c r="AK23" s="1096"/>
      <c r="AL23" s="1096"/>
      <c r="AM23" s="1096"/>
      <c r="AN23" s="1086">
        <f t="shared" si="1"/>
        <v>0</v>
      </c>
      <c r="AO23" s="1087" t="e">
        <f t="shared" si="2"/>
        <v>#DIV/0!</v>
      </c>
      <c r="AP23" s="1097" t="s">
        <v>2901</v>
      </c>
      <c r="AQ23" s="1098" t="s">
        <v>2893</v>
      </c>
      <c r="AR23" s="1097" t="s">
        <v>2909</v>
      </c>
      <c r="AS23" s="1088"/>
      <c r="AT23" s="1096"/>
    </row>
    <row r="24" spans="1:53" ht="93" customHeight="1">
      <c r="A24" s="450" t="s">
        <v>643</v>
      </c>
      <c r="B24" s="1076"/>
      <c r="C24" s="1077"/>
      <c r="D24" s="1077" t="s">
        <v>2943</v>
      </c>
      <c r="E24" s="1077"/>
      <c r="F24" s="1077" t="s">
        <v>2944</v>
      </c>
      <c r="G24" s="1078">
        <v>2</v>
      </c>
      <c r="H24" s="1079" t="s">
        <v>75</v>
      </c>
      <c r="I24" s="1103" t="s">
        <v>959</v>
      </c>
      <c r="J24" s="1078" t="s">
        <v>70</v>
      </c>
      <c r="K24" s="1078" t="s">
        <v>29</v>
      </c>
      <c r="L24" s="1078" t="s">
        <v>30</v>
      </c>
      <c r="M24" s="1078" t="s">
        <v>37</v>
      </c>
      <c r="N24" s="1081">
        <v>1</v>
      </c>
      <c r="O24" s="1094"/>
      <c r="P24" s="1100">
        <v>0.3</v>
      </c>
      <c r="Q24" s="1094"/>
      <c r="R24" s="1094"/>
      <c r="S24" s="1100">
        <v>0.3</v>
      </c>
      <c r="T24" s="1100">
        <v>0.3</v>
      </c>
      <c r="U24" s="1100">
        <v>0.1</v>
      </c>
      <c r="V24" s="1094"/>
      <c r="W24" s="1094"/>
      <c r="X24" s="1094"/>
      <c r="Y24" s="1094"/>
      <c r="Z24" s="1094"/>
      <c r="AA24" s="1081">
        <f t="shared" si="0"/>
        <v>0</v>
      </c>
      <c r="AB24" s="1095"/>
      <c r="AC24" s="1096"/>
      <c r="AD24" s="1096"/>
      <c r="AE24" s="1096"/>
      <c r="AF24" s="1096"/>
      <c r="AG24" s="1096"/>
      <c r="AH24" s="1096"/>
      <c r="AI24" s="1096"/>
      <c r="AJ24" s="1096"/>
      <c r="AK24" s="1096"/>
      <c r="AL24" s="1096"/>
      <c r="AM24" s="1096"/>
      <c r="AN24" s="1086">
        <f t="shared" si="1"/>
        <v>0</v>
      </c>
      <c r="AO24" s="1087" t="e">
        <f t="shared" si="2"/>
        <v>#DIV/0!</v>
      </c>
      <c r="AP24" s="1097" t="s">
        <v>2901</v>
      </c>
      <c r="AQ24" s="1098" t="s">
        <v>2893</v>
      </c>
      <c r="AR24" s="1097" t="s">
        <v>2918</v>
      </c>
      <c r="AS24" s="1088"/>
      <c r="AT24" s="1096"/>
    </row>
    <row r="25" spans="1:53" ht="93" customHeight="1">
      <c r="A25" s="450" t="s">
        <v>643</v>
      </c>
      <c r="B25" s="1076"/>
      <c r="C25" s="1077"/>
      <c r="D25" s="1077" t="s">
        <v>2945</v>
      </c>
      <c r="E25" s="1108"/>
      <c r="F25" s="1077" t="s">
        <v>2946</v>
      </c>
      <c r="G25" s="1078">
        <v>1</v>
      </c>
      <c r="H25" s="1079" t="s">
        <v>75</v>
      </c>
      <c r="I25" s="1103" t="s">
        <v>959</v>
      </c>
      <c r="J25" s="1078" t="s">
        <v>70</v>
      </c>
      <c r="K25" s="1078" t="s">
        <v>29</v>
      </c>
      <c r="L25" s="1078" t="s">
        <v>30</v>
      </c>
      <c r="M25" s="1078" t="s">
        <v>43</v>
      </c>
      <c r="N25" s="1081">
        <v>1</v>
      </c>
      <c r="O25" s="1094"/>
      <c r="P25" s="1094"/>
      <c r="Q25" s="1094"/>
      <c r="R25" s="1094"/>
      <c r="S25" s="1094"/>
      <c r="T25" s="1100">
        <v>0.5</v>
      </c>
      <c r="U25" s="1094"/>
      <c r="V25" s="1094"/>
      <c r="W25" s="1094"/>
      <c r="X25" s="1094"/>
      <c r="Y25" s="1094"/>
      <c r="Z25" s="1100">
        <v>0.5</v>
      </c>
      <c r="AA25" s="1081">
        <f t="shared" si="0"/>
        <v>0</v>
      </c>
      <c r="AB25" s="1095"/>
      <c r="AC25" s="1102"/>
      <c r="AD25" s="1102"/>
      <c r="AE25" s="1102"/>
      <c r="AF25" s="1102"/>
      <c r="AG25" s="1102"/>
      <c r="AH25" s="1102"/>
      <c r="AI25" s="1102"/>
      <c r="AJ25" s="1102"/>
      <c r="AK25" s="1102"/>
      <c r="AL25" s="1102"/>
      <c r="AM25" s="1102"/>
      <c r="AN25" s="1086">
        <f t="shared" si="1"/>
        <v>0</v>
      </c>
      <c r="AO25" s="1087" t="e">
        <f t="shared" si="2"/>
        <v>#DIV/0!</v>
      </c>
      <c r="AP25" s="1097" t="s">
        <v>2901</v>
      </c>
      <c r="AQ25" s="1098" t="s">
        <v>2893</v>
      </c>
      <c r="AR25" s="1097" t="s">
        <v>2947</v>
      </c>
      <c r="AS25" s="1088" t="s">
        <v>108</v>
      </c>
      <c r="AT25" s="1096"/>
    </row>
    <row r="26" spans="1:53" ht="93" customHeight="1">
      <c r="A26" s="450" t="s">
        <v>643</v>
      </c>
      <c r="B26" s="1076"/>
      <c r="C26" s="1077"/>
      <c r="D26" s="1077" t="s">
        <v>2948</v>
      </c>
      <c r="E26" s="1077"/>
      <c r="F26" s="1077" t="s">
        <v>2949</v>
      </c>
      <c r="G26" s="1078">
        <v>1</v>
      </c>
      <c r="H26" s="1079" t="s">
        <v>75</v>
      </c>
      <c r="I26" s="1103" t="s">
        <v>959</v>
      </c>
      <c r="J26" s="1078" t="s">
        <v>70</v>
      </c>
      <c r="K26" s="1078" t="s">
        <v>29</v>
      </c>
      <c r="L26" s="1078" t="s">
        <v>30</v>
      </c>
      <c r="M26" s="1078" t="s">
        <v>43</v>
      </c>
      <c r="N26" s="1081">
        <v>1</v>
      </c>
      <c r="O26" s="1094"/>
      <c r="P26" s="1094"/>
      <c r="Q26" s="1100">
        <v>0.3</v>
      </c>
      <c r="R26" s="1100">
        <v>0.3</v>
      </c>
      <c r="S26" s="1100">
        <v>0.4</v>
      </c>
      <c r="T26" s="1094"/>
      <c r="U26" s="1094"/>
      <c r="V26" s="1094"/>
      <c r="W26" s="1094"/>
      <c r="X26" s="1094"/>
      <c r="Y26" s="1094"/>
      <c r="Z26" s="1094"/>
      <c r="AA26" s="1081">
        <f t="shared" si="0"/>
        <v>0</v>
      </c>
      <c r="AB26" s="1095"/>
      <c r="AC26" s="1096"/>
      <c r="AD26" s="1096"/>
      <c r="AE26" s="1096"/>
      <c r="AF26" s="1096"/>
      <c r="AG26" s="1096"/>
      <c r="AH26" s="1096"/>
      <c r="AI26" s="1096"/>
      <c r="AJ26" s="1096"/>
      <c r="AK26" s="1096"/>
      <c r="AL26" s="1096"/>
      <c r="AM26" s="1096"/>
      <c r="AN26" s="1086">
        <f t="shared" si="1"/>
        <v>0</v>
      </c>
      <c r="AO26" s="1087" t="e">
        <f t="shared" si="2"/>
        <v>#DIV/0!</v>
      </c>
      <c r="AP26" s="1097" t="s">
        <v>2901</v>
      </c>
      <c r="AQ26" s="1098" t="s">
        <v>2893</v>
      </c>
      <c r="AR26" s="1097" t="s">
        <v>2950</v>
      </c>
      <c r="AS26" s="1088"/>
      <c r="AT26" s="1096"/>
    </row>
    <row r="27" spans="1:53" ht="93" customHeight="1">
      <c r="A27" s="450" t="s">
        <v>643</v>
      </c>
      <c r="B27" s="1076"/>
      <c r="C27" s="1077"/>
      <c r="D27" s="1077" t="s">
        <v>2951</v>
      </c>
      <c r="E27" s="1077"/>
      <c r="F27" s="1077" t="s">
        <v>2952</v>
      </c>
      <c r="G27" s="1078">
        <v>1</v>
      </c>
      <c r="H27" s="1079" t="s">
        <v>75</v>
      </c>
      <c r="I27" s="1103" t="s">
        <v>959</v>
      </c>
      <c r="J27" s="1078" t="s">
        <v>70</v>
      </c>
      <c r="K27" s="1078" t="s">
        <v>29</v>
      </c>
      <c r="L27" s="1078" t="s">
        <v>30</v>
      </c>
      <c r="M27" s="1078" t="s">
        <v>43</v>
      </c>
      <c r="N27" s="1081">
        <v>1</v>
      </c>
      <c r="O27" s="1094"/>
      <c r="P27" s="1094"/>
      <c r="Q27" s="1100">
        <v>0.3</v>
      </c>
      <c r="R27" s="1100">
        <v>0.3</v>
      </c>
      <c r="S27" s="1100">
        <v>0.4</v>
      </c>
      <c r="T27" s="1094"/>
      <c r="U27" s="1094"/>
      <c r="V27" s="1094"/>
      <c r="W27" s="1094"/>
      <c r="X27" s="1094"/>
      <c r="Y27" s="1094"/>
      <c r="Z27" s="1094"/>
      <c r="AA27" s="1081">
        <f t="shared" si="0"/>
        <v>0</v>
      </c>
      <c r="AB27" s="1095"/>
      <c r="AC27" s="1096"/>
      <c r="AD27" s="1096"/>
      <c r="AE27" s="1096"/>
      <c r="AF27" s="1096"/>
      <c r="AG27" s="1096"/>
      <c r="AH27" s="1096"/>
      <c r="AI27" s="1096"/>
      <c r="AJ27" s="1096"/>
      <c r="AK27" s="1096"/>
      <c r="AL27" s="1096"/>
      <c r="AM27" s="1096"/>
      <c r="AN27" s="1086">
        <f t="shared" si="1"/>
        <v>0</v>
      </c>
      <c r="AO27" s="1087" t="e">
        <f t="shared" si="2"/>
        <v>#DIV/0!</v>
      </c>
      <c r="AP27" s="1097" t="s">
        <v>2901</v>
      </c>
      <c r="AQ27" s="1098" t="s">
        <v>2893</v>
      </c>
      <c r="AR27" s="1097" t="s">
        <v>2909</v>
      </c>
      <c r="AS27" s="1088"/>
      <c r="AT27" s="1096"/>
    </row>
    <row r="28" spans="1:53" ht="93" customHeight="1">
      <c r="A28" s="450" t="s">
        <v>643</v>
      </c>
      <c r="B28" s="1076"/>
      <c r="C28" s="1077"/>
      <c r="D28" s="1077" t="s">
        <v>2953</v>
      </c>
      <c r="E28" s="1108"/>
      <c r="F28" s="1077" t="s">
        <v>2954</v>
      </c>
      <c r="G28" s="1078">
        <v>2</v>
      </c>
      <c r="H28" s="1079" t="s">
        <v>75</v>
      </c>
      <c r="I28" s="1103" t="s">
        <v>959</v>
      </c>
      <c r="J28" s="1078" t="s">
        <v>70</v>
      </c>
      <c r="K28" s="1078" t="s">
        <v>29</v>
      </c>
      <c r="L28" s="1078" t="s">
        <v>30</v>
      </c>
      <c r="M28" s="1078" t="s">
        <v>43</v>
      </c>
      <c r="N28" s="1081">
        <v>1</v>
      </c>
      <c r="O28" s="1094"/>
      <c r="P28" s="1094"/>
      <c r="Q28" s="1094"/>
      <c r="R28" s="1094"/>
      <c r="S28" s="1094"/>
      <c r="T28" s="1100">
        <v>0.5</v>
      </c>
      <c r="U28" s="1094"/>
      <c r="V28" s="1094"/>
      <c r="W28" s="1094"/>
      <c r="X28" s="1100">
        <v>0.5</v>
      </c>
      <c r="Y28" s="1094"/>
      <c r="Z28" s="1094"/>
      <c r="AA28" s="1081">
        <f t="shared" si="0"/>
        <v>0</v>
      </c>
      <c r="AB28" s="1095"/>
      <c r="AC28" s="1096"/>
      <c r="AD28" s="1096"/>
      <c r="AE28" s="1096"/>
      <c r="AF28" s="1096"/>
      <c r="AG28" s="1096"/>
      <c r="AH28" s="1096"/>
      <c r="AI28" s="1096"/>
      <c r="AJ28" s="1096"/>
      <c r="AK28" s="1096"/>
      <c r="AL28" s="1096"/>
      <c r="AM28" s="1096"/>
      <c r="AN28" s="1086">
        <f t="shared" si="1"/>
        <v>0</v>
      </c>
      <c r="AO28" s="1087" t="e">
        <f t="shared" si="2"/>
        <v>#DIV/0!</v>
      </c>
      <c r="AP28" s="1097" t="s">
        <v>250</v>
      </c>
      <c r="AQ28" s="1098" t="s">
        <v>2893</v>
      </c>
      <c r="AR28" s="1097" t="s">
        <v>2955</v>
      </c>
      <c r="AS28" s="1088" t="s">
        <v>108</v>
      </c>
      <c r="AT28" s="1096"/>
    </row>
    <row r="29" spans="1:53" s="585" customFormat="1" ht="93" customHeight="1">
      <c r="A29" s="450" t="s">
        <v>643</v>
      </c>
      <c r="B29" s="1076"/>
      <c r="C29" s="1092"/>
      <c r="D29" s="1077" t="s">
        <v>2956</v>
      </c>
      <c r="E29" s="1092"/>
      <c r="F29" s="1092" t="s">
        <v>2957</v>
      </c>
      <c r="G29" s="1080">
        <v>3</v>
      </c>
      <c r="H29" s="1076" t="s">
        <v>75</v>
      </c>
      <c r="I29" s="1103" t="s">
        <v>959</v>
      </c>
      <c r="J29" s="1080" t="s">
        <v>70</v>
      </c>
      <c r="K29" s="1080" t="s">
        <v>29</v>
      </c>
      <c r="L29" s="1080" t="s">
        <v>30</v>
      </c>
      <c r="M29" s="1080" t="s">
        <v>43</v>
      </c>
      <c r="N29" s="1081">
        <v>1</v>
      </c>
      <c r="O29" s="1094"/>
      <c r="P29" s="1100">
        <v>0.15</v>
      </c>
      <c r="Q29" s="1100">
        <v>0.3</v>
      </c>
      <c r="R29" s="1094"/>
      <c r="S29" s="1100">
        <v>0.15</v>
      </c>
      <c r="T29" s="1094"/>
      <c r="U29" s="1094"/>
      <c r="V29" s="1100">
        <v>0.15</v>
      </c>
      <c r="W29" s="1094"/>
      <c r="X29" s="1100">
        <v>0.15</v>
      </c>
      <c r="Y29" s="1100">
        <v>0.1</v>
      </c>
      <c r="Z29" s="1094"/>
      <c r="AA29" s="1081">
        <f t="shared" si="0"/>
        <v>0</v>
      </c>
      <c r="AB29" s="1095"/>
      <c r="AC29" s="1096"/>
      <c r="AD29" s="1096"/>
      <c r="AE29" s="1096"/>
      <c r="AF29" s="1096"/>
      <c r="AG29" s="1096"/>
      <c r="AH29" s="1096"/>
      <c r="AI29" s="1096"/>
      <c r="AJ29" s="1096"/>
      <c r="AK29" s="1096"/>
      <c r="AL29" s="1096"/>
      <c r="AM29" s="1096"/>
      <c r="AN29" s="1086">
        <f t="shared" si="1"/>
        <v>0</v>
      </c>
      <c r="AO29" s="1087" t="e">
        <f t="shared" si="2"/>
        <v>#DIV/0!</v>
      </c>
      <c r="AP29" s="1109" t="s">
        <v>2958</v>
      </c>
      <c r="AQ29" s="1110" t="s">
        <v>2893</v>
      </c>
      <c r="AR29" s="1109" t="s">
        <v>2955</v>
      </c>
      <c r="AS29" s="1111" t="s">
        <v>108</v>
      </c>
      <c r="AT29" s="1096"/>
      <c r="AU29" s="584"/>
      <c r="AV29" s="584"/>
      <c r="AW29" s="584"/>
      <c r="AX29" s="584"/>
      <c r="AY29" s="584"/>
      <c r="AZ29" s="584"/>
      <c r="BA29" s="584"/>
    </row>
    <row r="30" spans="1:53" ht="93" customHeight="1">
      <c r="A30" s="450" t="s">
        <v>643</v>
      </c>
      <c r="B30" s="1076"/>
      <c r="C30" s="1077"/>
      <c r="D30" s="1077" t="s">
        <v>2959</v>
      </c>
      <c r="E30" s="1108"/>
      <c r="F30" s="1077" t="s">
        <v>2960</v>
      </c>
      <c r="G30" s="1078">
        <v>1</v>
      </c>
      <c r="H30" s="1079" t="s">
        <v>75</v>
      </c>
      <c r="I30" s="1103" t="s">
        <v>959</v>
      </c>
      <c r="J30" s="1078" t="s">
        <v>70</v>
      </c>
      <c r="K30" s="1078" t="s">
        <v>29</v>
      </c>
      <c r="L30" s="1078" t="s">
        <v>30</v>
      </c>
      <c r="M30" s="1078" t="s">
        <v>43</v>
      </c>
      <c r="N30" s="1081">
        <v>1</v>
      </c>
      <c r="O30" s="1094"/>
      <c r="P30" s="1094"/>
      <c r="Q30" s="1100">
        <v>0.3</v>
      </c>
      <c r="R30" s="1100">
        <v>0.3</v>
      </c>
      <c r="S30" s="1100">
        <v>0.2</v>
      </c>
      <c r="T30" s="1100">
        <v>0.2</v>
      </c>
      <c r="U30" s="1094"/>
      <c r="V30" s="1094"/>
      <c r="W30" s="1094"/>
      <c r="X30" s="1094"/>
      <c r="Y30" s="1094"/>
      <c r="Z30" s="1094"/>
      <c r="AA30" s="1081">
        <f t="shared" si="0"/>
        <v>0</v>
      </c>
      <c r="AB30" s="1095"/>
      <c r="AC30" s="1096"/>
      <c r="AD30" s="1096"/>
      <c r="AE30" s="1096"/>
      <c r="AF30" s="1096"/>
      <c r="AG30" s="1096"/>
      <c r="AH30" s="1096"/>
      <c r="AI30" s="1096"/>
      <c r="AJ30" s="1096"/>
      <c r="AK30" s="1096"/>
      <c r="AL30" s="1096"/>
      <c r="AM30" s="1096"/>
      <c r="AN30" s="1086">
        <f t="shared" si="1"/>
        <v>0</v>
      </c>
      <c r="AO30" s="1087" t="e">
        <f t="shared" si="2"/>
        <v>#DIV/0!</v>
      </c>
      <c r="AP30" s="1097" t="s">
        <v>2961</v>
      </c>
      <c r="AQ30" s="1098" t="s">
        <v>2893</v>
      </c>
      <c r="AR30" s="1097" t="s">
        <v>2909</v>
      </c>
      <c r="AS30" s="1088"/>
      <c r="AT30" s="1096"/>
    </row>
    <row r="31" spans="1:53" ht="93" customHeight="1">
      <c r="A31" s="450" t="s">
        <v>643</v>
      </c>
      <c r="B31" s="1076"/>
      <c r="C31" s="1077"/>
      <c r="D31" s="1077" t="s">
        <v>2962</v>
      </c>
      <c r="E31" s="1108"/>
      <c r="F31" s="1077" t="s">
        <v>2963</v>
      </c>
      <c r="G31" s="1078">
        <v>1</v>
      </c>
      <c r="H31" s="1103" t="s">
        <v>959</v>
      </c>
      <c r="I31" s="1103" t="s">
        <v>959</v>
      </c>
      <c r="J31" s="1078" t="s">
        <v>70</v>
      </c>
      <c r="K31" s="1078" t="s">
        <v>29</v>
      </c>
      <c r="L31" s="1078" t="s">
        <v>30</v>
      </c>
      <c r="M31" s="1078" t="s">
        <v>37</v>
      </c>
      <c r="N31" s="1081">
        <v>1</v>
      </c>
      <c r="O31" s="1094"/>
      <c r="P31" s="1094"/>
      <c r="Q31" s="1094"/>
      <c r="R31" s="1100">
        <v>0.25</v>
      </c>
      <c r="S31" s="1094"/>
      <c r="T31" s="1100">
        <v>0.35</v>
      </c>
      <c r="U31" s="1094"/>
      <c r="V31" s="1100">
        <v>0.4</v>
      </c>
      <c r="W31" s="1094"/>
      <c r="X31" s="1094"/>
      <c r="Y31" s="1094"/>
      <c r="Z31" s="1094"/>
      <c r="AA31" s="1081">
        <f t="shared" si="0"/>
        <v>0</v>
      </c>
      <c r="AB31" s="1095"/>
      <c r="AC31" s="1096"/>
      <c r="AD31" s="1096"/>
      <c r="AE31" s="1096"/>
      <c r="AF31" s="1096"/>
      <c r="AG31" s="1096"/>
      <c r="AH31" s="1096"/>
      <c r="AI31" s="1096"/>
      <c r="AJ31" s="1096"/>
      <c r="AK31" s="1096"/>
      <c r="AL31" s="1096"/>
      <c r="AM31" s="1096"/>
      <c r="AN31" s="1086">
        <f t="shared" si="1"/>
        <v>0</v>
      </c>
      <c r="AO31" s="1087" t="e">
        <f t="shared" si="2"/>
        <v>#DIV/0!</v>
      </c>
      <c r="AP31" s="1097" t="s">
        <v>2958</v>
      </c>
      <c r="AQ31" s="1110" t="s">
        <v>2893</v>
      </c>
      <c r="AR31" s="1097" t="s">
        <v>2964</v>
      </c>
      <c r="AS31" s="1088"/>
      <c r="AT31" s="1096"/>
    </row>
    <row r="32" spans="1:53" ht="93" customHeight="1">
      <c r="A32" s="450" t="s">
        <v>643</v>
      </c>
      <c r="B32" s="1076"/>
      <c r="C32" s="1077"/>
      <c r="D32" s="1077" t="s">
        <v>2965</v>
      </c>
      <c r="E32" s="1108"/>
      <c r="F32" s="1077" t="s">
        <v>2966</v>
      </c>
      <c r="G32" s="1078">
        <v>1</v>
      </c>
      <c r="H32" s="1078" t="s">
        <v>75</v>
      </c>
      <c r="I32" s="1103" t="s">
        <v>959</v>
      </c>
      <c r="J32" s="1078" t="s">
        <v>70</v>
      </c>
      <c r="K32" s="1078" t="s">
        <v>29</v>
      </c>
      <c r="L32" s="1078" t="s">
        <v>30</v>
      </c>
      <c r="M32" s="1078" t="s">
        <v>43</v>
      </c>
      <c r="N32" s="1081">
        <v>1</v>
      </c>
      <c r="O32" s="1094"/>
      <c r="P32" s="1100">
        <v>0.1</v>
      </c>
      <c r="Q32" s="1100">
        <v>0.1</v>
      </c>
      <c r="R32" s="1100">
        <v>0.1</v>
      </c>
      <c r="S32" s="1100">
        <v>0.1</v>
      </c>
      <c r="T32" s="1100">
        <v>0.1</v>
      </c>
      <c r="U32" s="1100">
        <v>0.1</v>
      </c>
      <c r="V32" s="1100">
        <v>0.1</v>
      </c>
      <c r="W32" s="1100">
        <v>0.1</v>
      </c>
      <c r="X32" s="1100">
        <v>0.1</v>
      </c>
      <c r="Y32" s="1100">
        <v>0.1</v>
      </c>
      <c r="Z32" s="1094"/>
      <c r="AA32" s="1081">
        <f t="shared" si="0"/>
        <v>0</v>
      </c>
      <c r="AB32" s="1095"/>
      <c r="AC32" s="1096"/>
      <c r="AD32" s="1096"/>
      <c r="AE32" s="1096"/>
      <c r="AF32" s="1096"/>
      <c r="AG32" s="1096"/>
      <c r="AH32" s="1096"/>
      <c r="AI32" s="1096"/>
      <c r="AJ32" s="1096"/>
      <c r="AK32" s="1096"/>
      <c r="AL32" s="1096"/>
      <c r="AM32" s="1096"/>
      <c r="AN32" s="1086">
        <f t="shared" si="1"/>
        <v>0</v>
      </c>
      <c r="AO32" s="1087" t="e">
        <f t="shared" si="2"/>
        <v>#DIV/0!</v>
      </c>
      <c r="AP32" s="1097" t="s">
        <v>2958</v>
      </c>
      <c r="AQ32" s="1110" t="s">
        <v>2967</v>
      </c>
      <c r="AR32" s="1097" t="s">
        <v>2968</v>
      </c>
      <c r="AS32" s="1088" t="s">
        <v>38</v>
      </c>
      <c r="AT32" s="1096"/>
    </row>
    <row r="33" spans="1:53" ht="93" customHeight="1">
      <c r="A33" s="450" t="s">
        <v>643</v>
      </c>
      <c r="B33" s="1076"/>
      <c r="C33" s="1077"/>
      <c r="D33" s="1077" t="s">
        <v>2969</v>
      </c>
      <c r="E33" s="1108"/>
      <c r="F33" s="1077" t="s">
        <v>2970</v>
      </c>
      <c r="G33" s="1078">
        <v>2</v>
      </c>
      <c r="H33" s="1079" t="s">
        <v>75</v>
      </c>
      <c r="I33" s="1103" t="s">
        <v>959</v>
      </c>
      <c r="J33" s="1078" t="s">
        <v>70</v>
      </c>
      <c r="K33" s="1078" t="s">
        <v>29</v>
      </c>
      <c r="L33" s="1078" t="s">
        <v>30</v>
      </c>
      <c r="M33" s="1078" t="s">
        <v>43</v>
      </c>
      <c r="N33" s="1081">
        <v>1</v>
      </c>
      <c r="O33" s="1094"/>
      <c r="P33" s="1094"/>
      <c r="Q33" s="1094"/>
      <c r="R33" s="1100">
        <v>0.2</v>
      </c>
      <c r="S33" s="1094"/>
      <c r="T33" s="1100">
        <v>0.2</v>
      </c>
      <c r="U33" s="1094"/>
      <c r="V33" s="1100">
        <v>0.2</v>
      </c>
      <c r="W33" s="1094"/>
      <c r="X33" s="1100">
        <v>0.2</v>
      </c>
      <c r="Y33" s="1094"/>
      <c r="Z33" s="1100">
        <v>0.2</v>
      </c>
      <c r="AA33" s="1081">
        <f t="shared" si="0"/>
        <v>0</v>
      </c>
      <c r="AB33" s="1095"/>
      <c r="AC33" s="1102"/>
      <c r="AD33" s="1102"/>
      <c r="AE33" s="1102"/>
      <c r="AF33" s="1102"/>
      <c r="AG33" s="1102"/>
      <c r="AH33" s="1102"/>
      <c r="AI33" s="1102"/>
      <c r="AJ33" s="1102"/>
      <c r="AK33" s="1102"/>
      <c r="AL33" s="1102"/>
      <c r="AM33" s="1102"/>
      <c r="AN33" s="1086">
        <f t="shared" si="1"/>
        <v>0</v>
      </c>
      <c r="AO33" s="1087" t="e">
        <f t="shared" si="2"/>
        <v>#DIV/0!</v>
      </c>
      <c r="AP33" s="1097" t="s">
        <v>2971</v>
      </c>
      <c r="AQ33" s="1098" t="s">
        <v>2893</v>
      </c>
      <c r="AR33" s="1097" t="s">
        <v>2950</v>
      </c>
      <c r="AS33" s="1088" t="s">
        <v>108</v>
      </c>
      <c r="AT33" s="1096"/>
    </row>
    <row r="34" spans="1:53" ht="93" customHeight="1">
      <c r="A34" s="450" t="s">
        <v>643</v>
      </c>
      <c r="B34" s="1076"/>
      <c r="C34" s="1077"/>
      <c r="D34" s="1077" t="s">
        <v>2972</v>
      </c>
      <c r="E34" s="1092"/>
      <c r="F34" s="1092" t="s">
        <v>2973</v>
      </c>
      <c r="G34" s="1080">
        <v>2</v>
      </c>
      <c r="H34" s="1076" t="s">
        <v>75</v>
      </c>
      <c r="I34" s="1103" t="s">
        <v>959</v>
      </c>
      <c r="J34" s="1080" t="s">
        <v>70</v>
      </c>
      <c r="K34" s="1080" t="s">
        <v>29</v>
      </c>
      <c r="L34" s="1080" t="s">
        <v>30</v>
      </c>
      <c r="M34" s="1080" t="s">
        <v>43</v>
      </c>
      <c r="N34" s="1081">
        <v>1</v>
      </c>
      <c r="O34" s="1094"/>
      <c r="P34" s="1094"/>
      <c r="Q34" s="1100">
        <v>0.25</v>
      </c>
      <c r="R34" s="1094"/>
      <c r="S34" s="1094"/>
      <c r="T34" s="1100">
        <v>0.25</v>
      </c>
      <c r="U34" s="1094"/>
      <c r="V34" s="1094"/>
      <c r="W34" s="1100">
        <v>0.25</v>
      </c>
      <c r="X34" s="1094"/>
      <c r="Y34" s="1100">
        <v>0.25</v>
      </c>
      <c r="Z34" s="1094"/>
      <c r="AA34" s="1081">
        <f t="shared" si="0"/>
        <v>0</v>
      </c>
      <c r="AB34" s="1095"/>
      <c r="AC34" s="1096"/>
      <c r="AD34" s="1096"/>
      <c r="AE34" s="1096"/>
      <c r="AF34" s="1096"/>
      <c r="AG34" s="1096"/>
      <c r="AH34" s="1096"/>
      <c r="AI34" s="1096"/>
      <c r="AJ34" s="1096"/>
      <c r="AK34" s="1096"/>
      <c r="AL34" s="1096"/>
      <c r="AM34" s="1096"/>
      <c r="AN34" s="1086">
        <f t="shared" si="1"/>
        <v>0</v>
      </c>
      <c r="AO34" s="1087" t="e">
        <f t="shared" si="2"/>
        <v>#DIV/0!</v>
      </c>
      <c r="AP34" s="1109" t="s">
        <v>228</v>
      </c>
      <c r="AQ34" s="1110" t="s">
        <v>2893</v>
      </c>
      <c r="AR34" s="1109" t="s">
        <v>2974</v>
      </c>
      <c r="AS34" s="1111" t="s">
        <v>108</v>
      </c>
      <c r="AT34" s="1096"/>
    </row>
    <row r="35" spans="1:53" s="585" customFormat="1" ht="93" customHeight="1">
      <c r="A35" s="450" t="s">
        <v>522</v>
      </c>
      <c r="B35" s="1076"/>
      <c r="C35" s="1077"/>
      <c r="D35" s="1092" t="s">
        <v>2975</v>
      </c>
      <c r="E35" s="1103"/>
      <c r="F35" s="1092" t="s">
        <v>2976</v>
      </c>
      <c r="G35" s="1080">
        <v>2</v>
      </c>
      <c r="H35" s="1092" t="s">
        <v>75</v>
      </c>
      <c r="I35" s="1103" t="s">
        <v>959</v>
      </c>
      <c r="J35" s="1080" t="s">
        <v>70</v>
      </c>
      <c r="K35" s="1080" t="s">
        <v>29</v>
      </c>
      <c r="L35" s="1080" t="s">
        <v>30</v>
      </c>
      <c r="M35" s="1080" t="s">
        <v>43</v>
      </c>
      <c r="N35" s="1081">
        <v>1</v>
      </c>
      <c r="O35" s="1094"/>
      <c r="P35" s="1100">
        <v>0.1</v>
      </c>
      <c r="Q35" s="1100">
        <v>0.1</v>
      </c>
      <c r="R35" s="1100">
        <v>0.1</v>
      </c>
      <c r="S35" s="1100">
        <v>0.1</v>
      </c>
      <c r="T35" s="1100">
        <v>0.1</v>
      </c>
      <c r="U35" s="1100">
        <v>0.1</v>
      </c>
      <c r="V35" s="1100">
        <v>0.1</v>
      </c>
      <c r="W35" s="1100">
        <v>0.1</v>
      </c>
      <c r="X35" s="1100">
        <v>0.1</v>
      </c>
      <c r="Y35" s="1100">
        <v>0.1</v>
      </c>
      <c r="Z35" s="1100"/>
      <c r="AA35" s="1081">
        <f t="shared" si="0"/>
        <v>0</v>
      </c>
      <c r="AB35" s="1095"/>
      <c r="AC35" s="1112"/>
      <c r="AD35" s="1112"/>
      <c r="AE35" s="1112"/>
      <c r="AF35" s="1112"/>
      <c r="AG35" s="1112"/>
      <c r="AH35" s="1112"/>
      <c r="AI35" s="1112"/>
      <c r="AJ35" s="1112"/>
      <c r="AK35" s="1112"/>
      <c r="AL35" s="1112"/>
      <c r="AM35" s="1112"/>
      <c r="AN35" s="1086">
        <f t="shared" si="1"/>
        <v>0</v>
      </c>
      <c r="AO35" s="1087" t="e">
        <f t="shared" si="2"/>
        <v>#DIV/0!</v>
      </c>
      <c r="AP35" s="1111" t="s">
        <v>2977</v>
      </c>
      <c r="AQ35" s="1110" t="s">
        <v>2893</v>
      </c>
      <c r="AR35" s="1111" t="s">
        <v>2968</v>
      </c>
      <c r="AS35" s="1113" t="s">
        <v>108</v>
      </c>
      <c r="AT35" s="1091"/>
      <c r="AU35" s="584"/>
      <c r="AV35" s="584"/>
      <c r="AW35" s="584"/>
      <c r="AX35" s="584"/>
      <c r="AY35" s="584"/>
      <c r="AZ35" s="584"/>
      <c r="BA35" s="584"/>
    </row>
    <row r="36" spans="1:53" ht="93" customHeight="1">
      <c r="A36" s="450" t="s">
        <v>522</v>
      </c>
      <c r="B36" s="1076"/>
      <c r="C36" s="1077"/>
      <c r="D36" s="1092" t="s">
        <v>2978</v>
      </c>
      <c r="E36" s="1108"/>
      <c r="F36" s="1077" t="s">
        <v>2979</v>
      </c>
      <c r="G36" s="1078">
        <v>2</v>
      </c>
      <c r="H36" s="1077" t="s">
        <v>75</v>
      </c>
      <c r="I36" s="1103" t="s">
        <v>959</v>
      </c>
      <c r="J36" s="1078" t="s">
        <v>70</v>
      </c>
      <c r="K36" s="1078" t="s">
        <v>29</v>
      </c>
      <c r="L36" s="1078" t="s">
        <v>30</v>
      </c>
      <c r="M36" s="1078" t="s">
        <v>43</v>
      </c>
      <c r="N36" s="1081">
        <v>1</v>
      </c>
      <c r="O36" s="1094"/>
      <c r="P36" s="1094"/>
      <c r="Q36" s="1100">
        <v>0.5</v>
      </c>
      <c r="R36" s="1100"/>
      <c r="S36" s="1094"/>
      <c r="T36" s="1100">
        <v>0.5</v>
      </c>
      <c r="U36" s="1094"/>
      <c r="V36" s="1094"/>
      <c r="W36" s="1094"/>
      <c r="X36" s="1094"/>
      <c r="Y36" s="1094"/>
      <c r="Z36" s="1094"/>
      <c r="AA36" s="1081">
        <f t="shared" si="0"/>
        <v>0</v>
      </c>
      <c r="AB36" s="1095"/>
      <c r="AC36" s="1085"/>
      <c r="AD36" s="1085"/>
      <c r="AE36" s="1085"/>
      <c r="AF36" s="1085"/>
      <c r="AG36" s="1085"/>
      <c r="AH36" s="1085"/>
      <c r="AI36" s="1085"/>
      <c r="AJ36" s="1085"/>
      <c r="AK36" s="1085"/>
      <c r="AL36" s="1085"/>
      <c r="AM36" s="1085"/>
      <c r="AN36" s="1086">
        <f t="shared" si="1"/>
        <v>0</v>
      </c>
      <c r="AO36" s="1087" t="e">
        <f t="shared" si="2"/>
        <v>#DIV/0!</v>
      </c>
      <c r="AP36" s="1088" t="s">
        <v>2977</v>
      </c>
      <c r="AQ36" s="1110" t="s">
        <v>2893</v>
      </c>
      <c r="AR36" s="1088" t="s">
        <v>2968</v>
      </c>
      <c r="AS36" s="1097" t="s">
        <v>108</v>
      </c>
      <c r="AT36" s="1096"/>
    </row>
    <row r="37" spans="1:53" ht="93" customHeight="1">
      <c r="A37" s="450" t="s">
        <v>522</v>
      </c>
      <c r="B37" s="1076"/>
      <c r="C37" s="1077"/>
      <c r="D37" s="1092" t="s">
        <v>2980</v>
      </c>
      <c r="E37" s="1108"/>
      <c r="F37" s="1077" t="s">
        <v>2981</v>
      </c>
      <c r="G37" s="1078">
        <v>1</v>
      </c>
      <c r="H37" s="1077" t="s">
        <v>75</v>
      </c>
      <c r="I37" s="1103" t="s">
        <v>959</v>
      </c>
      <c r="J37" s="1078" t="s">
        <v>70</v>
      </c>
      <c r="K37" s="1078" t="s">
        <v>29</v>
      </c>
      <c r="L37" s="1078" t="s">
        <v>30</v>
      </c>
      <c r="M37" s="1078" t="s">
        <v>43</v>
      </c>
      <c r="N37" s="1081">
        <v>1</v>
      </c>
      <c r="O37" s="1094"/>
      <c r="P37" s="1094"/>
      <c r="Q37" s="1100">
        <v>0.25</v>
      </c>
      <c r="R37" s="1094"/>
      <c r="S37" s="1094"/>
      <c r="T37" s="1100">
        <v>0.5</v>
      </c>
      <c r="U37" s="1094"/>
      <c r="V37" s="1094"/>
      <c r="W37" s="1100">
        <v>0.25</v>
      </c>
      <c r="X37" s="1094"/>
      <c r="Y37" s="1094"/>
      <c r="Z37" s="1094"/>
      <c r="AA37" s="1081">
        <f t="shared" si="0"/>
        <v>0</v>
      </c>
      <c r="AB37" s="1095"/>
      <c r="AC37" s="1085"/>
      <c r="AD37" s="1085"/>
      <c r="AE37" s="1085"/>
      <c r="AF37" s="1085"/>
      <c r="AG37" s="1085"/>
      <c r="AH37" s="1085"/>
      <c r="AI37" s="1085"/>
      <c r="AJ37" s="1085"/>
      <c r="AK37" s="1085"/>
      <c r="AL37" s="1085"/>
      <c r="AM37" s="1085"/>
      <c r="AN37" s="1086">
        <f t="shared" si="1"/>
        <v>0</v>
      </c>
      <c r="AO37" s="1087" t="e">
        <f t="shared" si="2"/>
        <v>#DIV/0!</v>
      </c>
      <c r="AP37" s="1088" t="s">
        <v>2977</v>
      </c>
      <c r="AQ37" s="1110" t="s">
        <v>2893</v>
      </c>
      <c r="AR37" s="1088" t="s">
        <v>2968</v>
      </c>
      <c r="AS37" s="1097" t="s">
        <v>108</v>
      </c>
      <c r="AT37" s="1096"/>
    </row>
    <row r="38" spans="1:53" ht="93" customHeight="1">
      <c r="A38" s="450" t="s">
        <v>522</v>
      </c>
      <c r="B38" s="1076"/>
      <c r="C38" s="1077"/>
      <c r="D38" s="1092" t="s">
        <v>2982</v>
      </c>
      <c r="E38" s="1108"/>
      <c r="F38" s="1077" t="s">
        <v>2983</v>
      </c>
      <c r="G38" s="1078">
        <v>2</v>
      </c>
      <c r="H38" s="1077" t="s">
        <v>75</v>
      </c>
      <c r="I38" s="1103" t="s">
        <v>959</v>
      </c>
      <c r="J38" s="1078" t="s">
        <v>70</v>
      </c>
      <c r="K38" s="1078" t="s">
        <v>29</v>
      </c>
      <c r="L38" s="1078" t="s">
        <v>30</v>
      </c>
      <c r="M38" s="1078" t="s">
        <v>43</v>
      </c>
      <c r="N38" s="1081">
        <v>1</v>
      </c>
      <c r="O38" s="1094"/>
      <c r="P38" s="1094"/>
      <c r="Q38" s="1094"/>
      <c r="R38" s="1094"/>
      <c r="S38" s="1094"/>
      <c r="T38" s="1100">
        <v>0.3</v>
      </c>
      <c r="U38" s="1094"/>
      <c r="V38" s="1094"/>
      <c r="W38" s="1100">
        <v>0.4</v>
      </c>
      <c r="X38" s="1094"/>
      <c r="Y38" s="1094"/>
      <c r="Z38" s="1100">
        <v>0.3</v>
      </c>
      <c r="AA38" s="1081">
        <f t="shared" si="0"/>
        <v>0</v>
      </c>
      <c r="AB38" s="1095"/>
      <c r="AC38" s="1112"/>
      <c r="AD38" s="1112"/>
      <c r="AE38" s="1112"/>
      <c r="AF38" s="1112"/>
      <c r="AG38" s="1112"/>
      <c r="AH38" s="1112"/>
      <c r="AI38" s="1112"/>
      <c r="AJ38" s="1112"/>
      <c r="AK38" s="1112"/>
      <c r="AL38" s="1112"/>
      <c r="AM38" s="1112"/>
      <c r="AN38" s="1086">
        <f t="shared" si="1"/>
        <v>0</v>
      </c>
      <c r="AO38" s="1087" t="e">
        <f t="shared" si="2"/>
        <v>#DIV/0!</v>
      </c>
      <c r="AP38" s="1088" t="s">
        <v>2977</v>
      </c>
      <c r="AQ38" s="1110" t="s">
        <v>2893</v>
      </c>
      <c r="AR38" s="1088" t="s">
        <v>2968</v>
      </c>
      <c r="AS38" s="1097" t="s">
        <v>108</v>
      </c>
      <c r="AT38" s="1096"/>
    </row>
    <row r="39" spans="1:53" ht="93" customHeight="1">
      <c r="A39" s="450" t="s">
        <v>522</v>
      </c>
      <c r="B39" s="1076"/>
      <c r="C39" s="1077"/>
      <c r="D39" s="1092" t="s">
        <v>2984</v>
      </c>
      <c r="E39" s="1108"/>
      <c r="F39" s="1077" t="s">
        <v>2985</v>
      </c>
      <c r="G39" s="1078">
        <v>2</v>
      </c>
      <c r="H39" s="1077" t="s">
        <v>75</v>
      </c>
      <c r="I39" s="1103" t="s">
        <v>959</v>
      </c>
      <c r="J39" s="1078" t="s">
        <v>70</v>
      </c>
      <c r="K39" s="1078" t="s">
        <v>29</v>
      </c>
      <c r="L39" s="1078" t="s">
        <v>30</v>
      </c>
      <c r="M39" s="1078" t="s">
        <v>43</v>
      </c>
      <c r="N39" s="1081">
        <v>1</v>
      </c>
      <c r="O39" s="1094"/>
      <c r="P39" s="1094"/>
      <c r="Q39" s="1094"/>
      <c r="R39" s="1094"/>
      <c r="S39" s="1094"/>
      <c r="T39" s="1094"/>
      <c r="U39" s="1094"/>
      <c r="V39" s="1100">
        <v>0.5</v>
      </c>
      <c r="W39" s="1094"/>
      <c r="X39" s="1094"/>
      <c r="Y39" s="1100">
        <v>0.5</v>
      </c>
      <c r="Z39" s="1094"/>
      <c r="AA39" s="1081">
        <f t="shared" si="0"/>
        <v>0</v>
      </c>
      <c r="AB39" s="1095"/>
      <c r="AC39" s="1085"/>
      <c r="AD39" s="1085"/>
      <c r="AE39" s="1085"/>
      <c r="AF39" s="1085"/>
      <c r="AG39" s="1085"/>
      <c r="AH39" s="1085"/>
      <c r="AI39" s="1085"/>
      <c r="AJ39" s="1085"/>
      <c r="AK39" s="1085"/>
      <c r="AL39" s="1085"/>
      <c r="AM39" s="1085"/>
      <c r="AN39" s="1086">
        <f t="shared" si="1"/>
        <v>0</v>
      </c>
      <c r="AO39" s="1087" t="e">
        <f t="shared" si="2"/>
        <v>#DIV/0!</v>
      </c>
      <c r="AP39" s="1088" t="s">
        <v>2977</v>
      </c>
      <c r="AQ39" s="1110" t="s">
        <v>2893</v>
      </c>
      <c r="AR39" s="1088" t="s">
        <v>2968</v>
      </c>
      <c r="AS39" s="1097" t="s">
        <v>108</v>
      </c>
      <c r="AT39" s="1096"/>
    </row>
    <row r="40" spans="1:53" ht="93" customHeight="1">
      <c r="A40" s="450" t="s">
        <v>522</v>
      </c>
      <c r="B40" s="1076"/>
      <c r="C40" s="1077"/>
      <c r="D40" s="1092" t="s">
        <v>2986</v>
      </c>
      <c r="E40" s="1108"/>
      <c r="F40" s="1077" t="s">
        <v>2987</v>
      </c>
      <c r="G40" s="1078">
        <v>2</v>
      </c>
      <c r="H40" s="1077" t="s">
        <v>75</v>
      </c>
      <c r="I40" s="1103" t="s">
        <v>959</v>
      </c>
      <c r="J40" s="1078" t="s">
        <v>70</v>
      </c>
      <c r="K40" s="1078" t="s">
        <v>29</v>
      </c>
      <c r="L40" s="1078" t="s">
        <v>30</v>
      </c>
      <c r="M40" s="1078" t="s">
        <v>43</v>
      </c>
      <c r="N40" s="1081">
        <v>1</v>
      </c>
      <c r="O40" s="1094"/>
      <c r="P40" s="1094"/>
      <c r="Q40" s="1094"/>
      <c r="R40" s="1094"/>
      <c r="S40" s="1094"/>
      <c r="T40" s="1100">
        <v>0.5</v>
      </c>
      <c r="U40" s="1094"/>
      <c r="V40" s="1094"/>
      <c r="W40" s="1094"/>
      <c r="X40" s="1100">
        <v>0.5</v>
      </c>
      <c r="Y40" s="1094"/>
      <c r="Z40" s="1094"/>
      <c r="AA40" s="1081">
        <f t="shared" si="0"/>
        <v>0</v>
      </c>
      <c r="AB40" s="1095"/>
      <c r="AC40" s="1085"/>
      <c r="AD40" s="1085"/>
      <c r="AE40" s="1085"/>
      <c r="AF40" s="1085"/>
      <c r="AG40" s="1085"/>
      <c r="AH40" s="1085"/>
      <c r="AI40" s="1085"/>
      <c r="AJ40" s="1085"/>
      <c r="AK40" s="1085"/>
      <c r="AL40" s="1085"/>
      <c r="AM40" s="1085"/>
      <c r="AN40" s="1086">
        <f t="shared" si="1"/>
        <v>0</v>
      </c>
      <c r="AO40" s="1087" t="e">
        <f t="shared" si="2"/>
        <v>#DIV/0!</v>
      </c>
      <c r="AP40" s="1088" t="s">
        <v>2977</v>
      </c>
      <c r="AQ40" s="1110" t="s">
        <v>2893</v>
      </c>
      <c r="AR40" s="1088" t="s">
        <v>2968</v>
      </c>
      <c r="AS40" s="1097" t="s">
        <v>108</v>
      </c>
      <c r="AT40" s="1096"/>
    </row>
    <row r="41" spans="1:53" ht="93" customHeight="1">
      <c r="A41" s="450" t="s">
        <v>522</v>
      </c>
      <c r="B41" s="1076"/>
      <c r="C41" s="1077"/>
      <c r="D41" s="1092" t="s">
        <v>2988</v>
      </c>
      <c r="E41" s="1108"/>
      <c r="F41" s="1077" t="s">
        <v>2989</v>
      </c>
      <c r="G41" s="1078">
        <v>2</v>
      </c>
      <c r="H41" s="1077" t="s">
        <v>75</v>
      </c>
      <c r="I41" s="1103" t="s">
        <v>959</v>
      </c>
      <c r="J41" s="1078" t="s">
        <v>70</v>
      </c>
      <c r="K41" s="1078" t="s">
        <v>29</v>
      </c>
      <c r="L41" s="1078" t="s">
        <v>30</v>
      </c>
      <c r="M41" s="1078" t="s">
        <v>43</v>
      </c>
      <c r="N41" s="1081">
        <v>1</v>
      </c>
      <c r="O41" s="1094"/>
      <c r="P41" s="1094"/>
      <c r="Q41" s="1100">
        <v>0.3</v>
      </c>
      <c r="R41" s="1094"/>
      <c r="S41" s="1094"/>
      <c r="T41" s="1100">
        <v>0.3</v>
      </c>
      <c r="U41" s="1094"/>
      <c r="V41" s="1094"/>
      <c r="W41" s="1094"/>
      <c r="X41" s="1100">
        <v>0.4</v>
      </c>
      <c r="Y41" s="1094"/>
      <c r="Z41" s="1094"/>
      <c r="AA41" s="1081">
        <f t="shared" si="0"/>
        <v>0</v>
      </c>
      <c r="AB41" s="1095"/>
      <c r="AC41" s="1085"/>
      <c r="AD41" s="1085"/>
      <c r="AE41" s="1085"/>
      <c r="AF41" s="1085"/>
      <c r="AG41" s="1085"/>
      <c r="AH41" s="1085"/>
      <c r="AI41" s="1085"/>
      <c r="AJ41" s="1085"/>
      <c r="AK41" s="1085"/>
      <c r="AL41" s="1085"/>
      <c r="AM41" s="1085"/>
      <c r="AN41" s="1086">
        <f t="shared" si="1"/>
        <v>0</v>
      </c>
      <c r="AO41" s="1087" t="e">
        <f t="shared" si="2"/>
        <v>#DIV/0!</v>
      </c>
      <c r="AP41" s="1088" t="s">
        <v>2977</v>
      </c>
      <c r="AQ41" s="1110" t="s">
        <v>2893</v>
      </c>
      <c r="AR41" s="1088" t="s">
        <v>2968</v>
      </c>
      <c r="AS41" s="1097" t="s">
        <v>108</v>
      </c>
      <c r="AT41" s="1096"/>
    </row>
    <row r="42" spans="1:53" ht="93" customHeight="1">
      <c r="A42" s="450" t="s">
        <v>522</v>
      </c>
      <c r="B42" s="1076"/>
      <c r="C42" s="1077"/>
      <c r="D42" s="1092" t="s">
        <v>2990</v>
      </c>
      <c r="E42" s="1108"/>
      <c r="F42" s="1077" t="s">
        <v>2991</v>
      </c>
      <c r="G42" s="1078">
        <v>2</v>
      </c>
      <c r="H42" s="1077" t="s">
        <v>75</v>
      </c>
      <c r="I42" s="1103" t="s">
        <v>959</v>
      </c>
      <c r="J42" s="1078" t="s">
        <v>70</v>
      </c>
      <c r="K42" s="1078" t="s">
        <v>29</v>
      </c>
      <c r="L42" s="1078" t="s">
        <v>30</v>
      </c>
      <c r="M42" s="1078" t="s">
        <v>43</v>
      </c>
      <c r="N42" s="1081">
        <v>1</v>
      </c>
      <c r="O42" s="1094"/>
      <c r="P42" s="1094"/>
      <c r="Q42" s="1100">
        <v>0.2</v>
      </c>
      <c r="R42" s="1094"/>
      <c r="S42" s="1100"/>
      <c r="T42" s="1100">
        <v>0.2</v>
      </c>
      <c r="U42" s="1094"/>
      <c r="V42" s="1094"/>
      <c r="W42" s="1100">
        <v>0.2</v>
      </c>
      <c r="X42" s="1094"/>
      <c r="Y42" s="1100">
        <v>0.4</v>
      </c>
      <c r="Z42" s="1094"/>
      <c r="AA42" s="1081">
        <f t="shared" si="0"/>
        <v>0</v>
      </c>
      <c r="AB42" s="1095"/>
      <c r="AC42" s="1085"/>
      <c r="AD42" s="1085"/>
      <c r="AE42" s="1085"/>
      <c r="AF42" s="1085"/>
      <c r="AG42" s="1085"/>
      <c r="AH42" s="1085"/>
      <c r="AI42" s="1085"/>
      <c r="AJ42" s="1085"/>
      <c r="AK42" s="1085"/>
      <c r="AL42" s="1085"/>
      <c r="AM42" s="1085"/>
      <c r="AN42" s="1086">
        <f t="shared" si="1"/>
        <v>0</v>
      </c>
      <c r="AO42" s="1087" t="e">
        <f t="shared" si="2"/>
        <v>#DIV/0!</v>
      </c>
      <c r="AP42" s="1088" t="s">
        <v>2977</v>
      </c>
      <c r="AQ42" s="1110" t="s">
        <v>2893</v>
      </c>
      <c r="AR42" s="1088" t="s">
        <v>2968</v>
      </c>
      <c r="AS42" s="1097" t="s">
        <v>108</v>
      </c>
      <c r="AT42" s="1096"/>
    </row>
    <row r="43" spans="1:53" ht="93" customHeight="1">
      <c r="A43" s="450" t="s">
        <v>522</v>
      </c>
      <c r="B43" s="1076"/>
      <c r="C43" s="1077"/>
      <c r="D43" s="1092" t="s">
        <v>2992</v>
      </c>
      <c r="E43" s="1108"/>
      <c r="F43" s="1077" t="s">
        <v>2993</v>
      </c>
      <c r="G43" s="1078">
        <v>2</v>
      </c>
      <c r="H43" s="1077" t="s">
        <v>75</v>
      </c>
      <c r="I43" s="1103" t="s">
        <v>959</v>
      </c>
      <c r="J43" s="1078" t="s">
        <v>70</v>
      </c>
      <c r="K43" s="1078" t="s">
        <v>29</v>
      </c>
      <c r="L43" s="1078" t="s">
        <v>30</v>
      </c>
      <c r="M43" s="1078" t="s">
        <v>43</v>
      </c>
      <c r="N43" s="1081">
        <v>1</v>
      </c>
      <c r="O43" s="1094"/>
      <c r="P43" s="1100">
        <v>0.1</v>
      </c>
      <c r="Q43" s="1094"/>
      <c r="R43" s="1100">
        <v>0.1</v>
      </c>
      <c r="S43" s="1094"/>
      <c r="T43" s="1094"/>
      <c r="U43" s="1100">
        <v>0.2</v>
      </c>
      <c r="V43" s="1094"/>
      <c r="W43" s="1100">
        <v>0.3</v>
      </c>
      <c r="X43" s="1094"/>
      <c r="Y43" s="1094"/>
      <c r="Z43" s="1100">
        <v>0.3</v>
      </c>
      <c r="AA43" s="1081">
        <f t="shared" si="0"/>
        <v>0</v>
      </c>
      <c r="AB43" s="1095"/>
      <c r="AC43" s="1112"/>
      <c r="AD43" s="1112"/>
      <c r="AE43" s="1112"/>
      <c r="AF43" s="1112"/>
      <c r="AG43" s="1112"/>
      <c r="AH43" s="1112"/>
      <c r="AI43" s="1112"/>
      <c r="AJ43" s="1112"/>
      <c r="AK43" s="1112"/>
      <c r="AL43" s="1112"/>
      <c r="AM43" s="1112"/>
      <c r="AN43" s="1086">
        <f t="shared" si="1"/>
        <v>0</v>
      </c>
      <c r="AO43" s="1087" t="e">
        <f t="shared" si="2"/>
        <v>#DIV/0!</v>
      </c>
      <c r="AP43" s="1088" t="s">
        <v>2977</v>
      </c>
      <c r="AQ43" s="1110" t="s">
        <v>2893</v>
      </c>
      <c r="AR43" s="1088" t="s">
        <v>2968</v>
      </c>
      <c r="AS43" s="1097" t="s">
        <v>108</v>
      </c>
      <c r="AT43" s="1096"/>
    </row>
    <row r="44" spans="1:53" ht="84" customHeight="1">
      <c r="A44" s="450" t="s">
        <v>522</v>
      </c>
      <c r="B44" s="1076"/>
      <c r="C44" s="1077"/>
      <c r="D44" s="1092" t="s">
        <v>2994</v>
      </c>
      <c r="E44" s="1108"/>
      <c r="F44" s="1077" t="s">
        <v>2995</v>
      </c>
      <c r="G44" s="1078">
        <v>2</v>
      </c>
      <c r="H44" s="1077" t="s">
        <v>75</v>
      </c>
      <c r="I44" s="1103" t="s">
        <v>959</v>
      </c>
      <c r="J44" s="1078" t="s">
        <v>70</v>
      </c>
      <c r="K44" s="1078" t="s">
        <v>29</v>
      </c>
      <c r="L44" s="1078" t="s">
        <v>30</v>
      </c>
      <c r="M44" s="1078" t="s">
        <v>43</v>
      </c>
      <c r="N44" s="1081">
        <v>1</v>
      </c>
      <c r="O44" s="1094"/>
      <c r="P44" s="1100">
        <v>0.15</v>
      </c>
      <c r="Q44" s="1094"/>
      <c r="R44" s="1094"/>
      <c r="S44" s="1100">
        <v>0.15</v>
      </c>
      <c r="T44" s="1094"/>
      <c r="U44" s="1094"/>
      <c r="V44" s="1100">
        <v>0.3</v>
      </c>
      <c r="W44" s="1094"/>
      <c r="X44" s="1100">
        <v>0.2</v>
      </c>
      <c r="Y44" s="1094"/>
      <c r="Z44" s="1100">
        <v>0.2</v>
      </c>
      <c r="AA44" s="1081">
        <f t="shared" si="0"/>
        <v>0</v>
      </c>
      <c r="AB44" s="1095"/>
      <c r="AC44" s="1112"/>
      <c r="AD44" s="1112"/>
      <c r="AE44" s="1112"/>
      <c r="AF44" s="1112"/>
      <c r="AG44" s="1112"/>
      <c r="AH44" s="1112"/>
      <c r="AI44" s="1112"/>
      <c r="AJ44" s="1112"/>
      <c r="AK44" s="1112"/>
      <c r="AL44" s="1112"/>
      <c r="AM44" s="1112"/>
      <c r="AN44" s="1086">
        <f t="shared" si="1"/>
        <v>0</v>
      </c>
      <c r="AO44" s="1087" t="e">
        <f t="shared" si="2"/>
        <v>#DIV/0!</v>
      </c>
      <c r="AP44" s="1088" t="s">
        <v>2977</v>
      </c>
      <c r="AQ44" s="1110" t="s">
        <v>2893</v>
      </c>
      <c r="AR44" s="1088" t="s">
        <v>2968</v>
      </c>
      <c r="AS44" s="1097" t="s">
        <v>108</v>
      </c>
      <c r="AT44" s="1096"/>
    </row>
    <row r="45" spans="1:53" ht="93" customHeight="1">
      <c r="A45" s="450"/>
      <c r="B45" s="1079"/>
      <c r="C45" s="1077"/>
      <c r="D45" s="1077" t="s">
        <v>496</v>
      </c>
      <c r="E45" s="1077"/>
      <c r="F45" s="1077" t="s">
        <v>497</v>
      </c>
      <c r="G45" s="1077">
        <v>2</v>
      </c>
      <c r="H45" s="1077" t="s">
        <v>75</v>
      </c>
      <c r="I45" s="1103" t="s">
        <v>959</v>
      </c>
      <c r="J45" s="1077" t="s">
        <v>70</v>
      </c>
      <c r="K45" s="1077" t="s">
        <v>29</v>
      </c>
      <c r="L45" s="1077" t="s">
        <v>30</v>
      </c>
      <c r="M45" s="1077" t="s">
        <v>43</v>
      </c>
      <c r="N45" s="1114">
        <f>SUM(O45:Z45)</f>
        <v>1</v>
      </c>
      <c r="O45" s="1115"/>
      <c r="P45" s="1115"/>
      <c r="Q45" s="1115"/>
      <c r="R45" s="1115"/>
      <c r="S45" s="1115"/>
      <c r="T45" s="1115"/>
      <c r="U45" s="1115"/>
      <c r="V45" s="1115"/>
      <c r="W45" s="1115"/>
      <c r="X45" s="1116">
        <v>0.75</v>
      </c>
      <c r="Y45" s="1116">
        <v>0.25</v>
      </c>
      <c r="Z45" s="1115"/>
      <c r="AA45" s="1081">
        <f t="shared" si="0"/>
        <v>0</v>
      </c>
      <c r="AB45" s="1117"/>
      <c r="AC45" s="1109"/>
      <c r="AD45" s="1109"/>
      <c r="AE45" s="1109"/>
      <c r="AF45" s="1109"/>
      <c r="AG45" s="1109"/>
      <c r="AH45" s="1109"/>
      <c r="AI45" s="1109"/>
      <c r="AJ45" s="1109"/>
      <c r="AK45" s="1109"/>
      <c r="AL45" s="1109"/>
      <c r="AM45" s="1109"/>
      <c r="AN45" s="1086">
        <f t="shared" si="1"/>
        <v>0</v>
      </c>
      <c r="AO45" s="1087" t="e">
        <f t="shared" si="2"/>
        <v>#DIV/0!</v>
      </c>
      <c r="AP45" s="1097" t="s">
        <v>499</v>
      </c>
      <c r="AQ45" s="1098" t="s">
        <v>2893</v>
      </c>
      <c r="AR45" s="1097" t="s">
        <v>2968</v>
      </c>
      <c r="AS45" s="315"/>
      <c r="AT45" s="1096"/>
    </row>
    <row r="46" spans="1:53" ht="93" customHeight="1">
      <c r="A46" s="512" t="s">
        <v>643</v>
      </c>
      <c r="B46" s="1118"/>
      <c r="C46" s="1119"/>
      <c r="D46" s="1119" t="s">
        <v>2996</v>
      </c>
      <c r="E46" s="1119"/>
      <c r="F46" s="1119" t="s">
        <v>2997</v>
      </c>
      <c r="G46" s="1118">
        <v>1</v>
      </c>
      <c r="H46" s="1118" t="s">
        <v>75</v>
      </c>
      <c r="I46" s="1118" t="s">
        <v>2998</v>
      </c>
      <c r="J46" s="1120" t="s">
        <v>70</v>
      </c>
      <c r="K46" s="1121" t="s">
        <v>29</v>
      </c>
      <c r="L46" s="927" t="s">
        <v>30</v>
      </c>
      <c r="M46" s="1120" t="s">
        <v>43</v>
      </c>
      <c r="N46" s="1122">
        <f t="shared" ref="N46:N55" si="3">+SUM(O46:Z46)</f>
        <v>1</v>
      </c>
      <c r="O46" s="1123">
        <v>0.2</v>
      </c>
      <c r="P46" s="1123">
        <v>0.2</v>
      </c>
      <c r="Q46" s="1123">
        <v>0.2</v>
      </c>
      <c r="R46" s="1123">
        <v>0.2</v>
      </c>
      <c r="S46" s="1123">
        <v>0.2</v>
      </c>
      <c r="T46" s="1123"/>
      <c r="U46" s="1123"/>
      <c r="V46" s="1123"/>
      <c r="W46" s="1123"/>
      <c r="X46" s="1123"/>
      <c r="Y46" s="1123"/>
      <c r="Z46" s="1123"/>
      <c r="AA46" s="1081">
        <f t="shared" si="0"/>
        <v>0.2</v>
      </c>
      <c r="AB46" s="1124"/>
      <c r="AC46" s="1125"/>
      <c r="AD46" s="1125"/>
      <c r="AE46" s="1125"/>
      <c r="AF46" s="1125"/>
      <c r="AG46" s="1125"/>
      <c r="AH46" s="1125"/>
      <c r="AI46" s="1125"/>
      <c r="AJ46" s="1125"/>
      <c r="AK46" s="1125"/>
      <c r="AL46" s="1125"/>
      <c r="AM46" s="1125"/>
      <c r="AN46" s="1086">
        <f t="shared" si="1"/>
        <v>0</v>
      </c>
      <c r="AO46" s="1087">
        <f t="shared" si="2"/>
        <v>0</v>
      </c>
      <c r="AP46" s="1126" t="s">
        <v>2999</v>
      </c>
      <c r="AQ46" s="1127" t="s">
        <v>3000</v>
      </c>
      <c r="AR46" s="1128" t="s">
        <v>3001</v>
      </c>
      <c r="AS46" s="1128"/>
      <c r="AT46" s="1129"/>
    </row>
    <row r="47" spans="1:53" ht="93" customHeight="1">
      <c r="A47" s="512" t="s">
        <v>643</v>
      </c>
      <c r="B47" s="1118"/>
      <c r="C47" s="1119"/>
      <c r="D47" s="1119" t="s">
        <v>3002</v>
      </c>
      <c r="E47" s="1119"/>
      <c r="F47" s="1119" t="s">
        <v>3003</v>
      </c>
      <c r="G47" s="1118">
        <v>1</v>
      </c>
      <c r="H47" s="1118" t="s">
        <v>75</v>
      </c>
      <c r="I47" s="1118" t="s">
        <v>2998</v>
      </c>
      <c r="J47" s="1120" t="s">
        <v>70</v>
      </c>
      <c r="K47" s="1121" t="s">
        <v>29</v>
      </c>
      <c r="L47" s="927" t="s">
        <v>30</v>
      </c>
      <c r="M47" s="1120" t="s">
        <v>43</v>
      </c>
      <c r="N47" s="1122">
        <f t="shared" si="3"/>
        <v>1</v>
      </c>
      <c r="O47" s="1130"/>
      <c r="P47" s="1130"/>
      <c r="Q47" s="1130"/>
      <c r="R47" s="1130"/>
      <c r="S47" s="1130"/>
      <c r="T47" s="1130"/>
      <c r="U47" s="1130"/>
      <c r="V47" s="1123">
        <v>0.2</v>
      </c>
      <c r="W47" s="1123">
        <v>0.2</v>
      </c>
      <c r="X47" s="1123">
        <v>0.2</v>
      </c>
      <c r="Y47" s="1123">
        <v>0.2</v>
      </c>
      <c r="Z47" s="1123">
        <v>0.2</v>
      </c>
      <c r="AA47" s="1081">
        <f t="shared" si="0"/>
        <v>0</v>
      </c>
      <c r="AB47" s="1131"/>
      <c r="AC47" s="1125"/>
      <c r="AD47" s="1125"/>
      <c r="AE47" s="1125"/>
      <c r="AF47" s="1125"/>
      <c r="AG47" s="1125"/>
      <c r="AH47" s="1125"/>
      <c r="AI47" s="1125"/>
      <c r="AJ47" s="1125"/>
      <c r="AK47" s="1125"/>
      <c r="AL47" s="1125"/>
      <c r="AM47" s="1125"/>
      <c r="AN47" s="1086">
        <f t="shared" si="1"/>
        <v>0</v>
      </c>
      <c r="AO47" s="1087" t="e">
        <f t="shared" si="2"/>
        <v>#DIV/0!</v>
      </c>
      <c r="AP47" s="1126" t="s">
        <v>2999</v>
      </c>
      <c r="AQ47" s="1127" t="s">
        <v>3000</v>
      </c>
      <c r="AR47" s="1128" t="s">
        <v>3001</v>
      </c>
      <c r="AS47" s="1128"/>
      <c r="AT47" s="1129"/>
    </row>
    <row r="48" spans="1:53" ht="93" customHeight="1">
      <c r="A48" s="512" t="s">
        <v>643</v>
      </c>
      <c r="B48" s="1118"/>
      <c r="C48" s="1119"/>
      <c r="D48" s="1119" t="s">
        <v>3004</v>
      </c>
      <c r="E48" s="1119"/>
      <c r="F48" s="1119" t="s">
        <v>3005</v>
      </c>
      <c r="G48" s="1118">
        <v>1</v>
      </c>
      <c r="H48" s="1118" t="s">
        <v>75</v>
      </c>
      <c r="I48" s="1118" t="s">
        <v>2998</v>
      </c>
      <c r="J48" s="1120" t="s">
        <v>70</v>
      </c>
      <c r="K48" s="1121" t="s">
        <v>29</v>
      </c>
      <c r="L48" s="927" t="s">
        <v>30</v>
      </c>
      <c r="M48" s="1120"/>
      <c r="N48" s="1122">
        <f t="shared" si="3"/>
        <v>1</v>
      </c>
      <c r="O48" s="1130"/>
      <c r="P48" s="1130"/>
      <c r="Q48" s="1130"/>
      <c r="R48" s="1123">
        <v>0.2</v>
      </c>
      <c r="S48" s="1123">
        <v>0.2</v>
      </c>
      <c r="T48" s="1123">
        <v>0.2</v>
      </c>
      <c r="U48" s="1123">
        <v>0.2</v>
      </c>
      <c r="V48" s="1123">
        <v>0.2</v>
      </c>
      <c r="W48" s="1130"/>
      <c r="X48" s="1130"/>
      <c r="Y48" s="1130"/>
      <c r="Z48" s="1130"/>
      <c r="AA48" s="1081">
        <f t="shared" si="0"/>
        <v>0</v>
      </c>
      <c r="AB48" s="1131"/>
      <c r="AC48" s="1132"/>
      <c r="AD48" s="1132"/>
      <c r="AE48" s="1132"/>
      <c r="AF48" s="1132"/>
      <c r="AG48" s="1132"/>
      <c r="AH48" s="1132"/>
      <c r="AI48" s="1132"/>
      <c r="AJ48" s="1132"/>
      <c r="AK48" s="1132"/>
      <c r="AL48" s="1132"/>
      <c r="AM48" s="1132"/>
      <c r="AN48" s="1086">
        <f t="shared" si="1"/>
        <v>0</v>
      </c>
      <c r="AO48" s="1087" t="e">
        <f t="shared" si="2"/>
        <v>#DIV/0!</v>
      </c>
      <c r="AP48" s="1126" t="s">
        <v>3006</v>
      </c>
      <c r="AQ48" s="1127" t="s">
        <v>3000</v>
      </c>
      <c r="AR48" s="1128" t="s">
        <v>3001</v>
      </c>
      <c r="AS48" s="1128"/>
      <c r="AT48" s="1129"/>
    </row>
    <row r="49" spans="1:46" ht="93" customHeight="1">
      <c r="A49" s="512" t="s">
        <v>643</v>
      </c>
      <c r="B49" s="1118"/>
      <c r="C49" s="1119"/>
      <c r="D49" s="1119" t="s">
        <v>3007</v>
      </c>
      <c r="E49" s="1119"/>
      <c r="F49" s="1119" t="s">
        <v>3008</v>
      </c>
      <c r="G49" s="1118">
        <v>1</v>
      </c>
      <c r="H49" s="1118" t="s">
        <v>75</v>
      </c>
      <c r="I49" s="1118" t="s">
        <v>3009</v>
      </c>
      <c r="J49" s="1120" t="s">
        <v>70</v>
      </c>
      <c r="K49" s="1121" t="s">
        <v>29</v>
      </c>
      <c r="L49" s="927" t="s">
        <v>30</v>
      </c>
      <c r="M49" s="1120" t="s">
        <v>43</v>
      </c>
      <c r="N49" s="1133">
        <v>0.8</v>
      </c>
      <c r="O49" s="1123">
        <v>0.8</v>
      </c>
      <c r="P49" s="1123">
        <v>0.8</v>
      </c>
      <c r="Q49" s="1123">
        <v>0.8</v>
      </c>
      <c r="R49" s="1123">
        <v>0.8</v>
      </c>
      <c r="S49" s="1123">
        <v>0.8</v>
      </c>
      <c r="T49" s="1123">
        <v>0.9</v>
      </c>
      <c r="U49" s="1123">
        <v>0.9</v>
      </c>
      <c r="V49" s="1123">
        <v>0.9</v>
      </c>
      <c r="W49" s="1123">
        <v>0.9</v>
      </c>
      <c r="X49" s="1123">
        <v>0.9</v>
      </c>
      <c r="Y49" s="1123">
        <v>0.9</v>
      </c>
      <c r="Z49" s="1123">
        <v>0.9</v>
      </c>
      <c r="AA49" s="1081">
        <f t="shared" si="0"/>
        <v>0.8</v>
      </c>
      <c r="AB49" s="1124"/>
      <c r="AC49" s="1125"/>
      <c r="AD49" s="1125"/>
      <c r="AE49" s="1125"/>
      <c r="AF49" s="1125"/>
      <c r="AG49" s="1125"/>
      <c r="AH49" s="1125"/>
      <c r="AI49" s="1125"/>
      <c r="AJ49" s="1125"/>
      <c r="AK49" s="1125"/>
      <c r="AL49" s="1125"/>
      <c r="AM49" s="1125"/>
      <c r="AN49" s="1086">
        <f t="shared" si="1"/>
        <v>0</v>
      </c>
      <c r="AO49" s="1087">
        <f t="shared" si="2"/>
        <v>0</v>
      </c>
      <c r="AP49" s="1126" t="s">
        <v>3010</v>
      </c>
      <c r="AQ49" s="1127" t="s">
        <v>3000</v>
      </c>
      <c r="AR49" s="1128" t="s">
        <v>3001</v>
      </c>
      <c r="AS49" s="1128"/>
      <c r="AT49" s="1129"/>
    </row>
    <row r="50" spans="1:46" ht="93" customHeight="1">
      <c r="A50" s="512" t="s">
        <v>643</v>
      </c>
      <c r="B50" s="1118"/>
      <c r="C50" s="1119"/>
      <c r="D50" s="1119" t="s">
        <v>3011</v>
      </c>
      <c r="E50" s="1119"/>
      <c r="F50" s="1119" t="s">
        <v>3012</v>
      </c>
      <c r="G50" s="1118">
        <v>1</v>
      </c>
      <c r="H50" s="1118" t="s">
        <v>75</v>
      </c>
      <c r="I50" s="1118" t="s">
        <v>3013</v>
      </c>
      <c r="J50" s="1120" t="s">
        <v>70</v>
      </c>
      <c r="K50" s="1121" t="s">
        <v>29</v>
      </c>
      <c r="L50" s="927" t="s">
        <v>30</v>
      </c>
      <c r="M50" s="1120" t="s">
        <v>43</v>
      </c>
      <c r="N50" s="1133">
        <v>0.8</v>
      </c>
      <c r="O50" s="1123">
        <v>0.8</v>
      </c>
      <c r="P50" s="1123">
        <v>0.8</v>
      </c>
      <c r="Q50" s="1123">
        <v>0.8</v>
      </c>
      <c r="R50" s="1123">
        <v>0.8</v>
      </c>
      <c r="S50" s="1123">
        <v>0.8</v>
      </c>
      <c r="T50" s="1123">
        <v>0.9</v>
      </c>
      <c r="U50" s="1123">
        <v>0.9</v>
      </c>
      <c r="V50" s="1123">
        <v>0.9</v>
      </c>
      <c r="W50" s="1123">
        <v>0.9</v>
      </c>
      <c r="X50" s="1123">
        <v>0.9</v>
      </c>
      <c r="Y50" s="1123">
        <v>0.9</v>
      </c>
      <c r="Z50" s="1123">
        <v>0.9</v>
      </c>
      <c r="AA50" s="1081">
        <f t="shared" si="0"/>
        <v>0.8</v>
      </c>
      <c r="AB50" s="1124"/>
      <c r="AC50" s="1125"/>
      <c r="AD50" s="1125"/>
      <c r="AE50" s="1125"/>
      <c r="AF50" s="1125"/>
      <c r="AG50" s="1125"/>
      <c r="AH50" s="1125"/>
      <c r="AI50" s="1125"/>
      <c r="AJ50" s="1125"/>
      <c r="AK50" s="1125"/>
      <c r="AL50" s="1125"/>
      <c r="AM50" s="1125"/>
      <c r="AN50" s="1086">
        <f t="shared" si="1"/>
        <v>0</v>
      </c>
      <c r="AO50" s="1087">
        <f t="shared" si="2"/>
        <v>0</v>
      </c>
      <c r="AP50" s="1126" t="s">
        <v>3014</v>
      </c>
      <c r="AQ50" s="1127" t="s">
        <v>3000</v>
      </c>
      <c r="AR50" s="1128" t="s">
        <v>3001</v>
      </c>
      <c r="AS50" s="1128"/>
      <c r="AT50" s="1129"/>
    </row>
    <row r="51" spans="1:46" ht="93" customHeight="1">
      <c r="A51" s="512" t="s">
        <v>643</v>
      </c>
      <c r="B51" s="1118"/>
      <c r="C51" s="1119"/>
      <c r="D51" s="1119" t="s">
        <v>3015</v>
      </c>
      <c r="E51" s="1119"/>
      <c r="F51" s="1119" t="s">
        <v>3016</v>
      </c>
      <c r="G51" s="1118">
        <v>2</v>
      </c>
      <c r="H51" s="1118" t="s">
        <v>75</v>
      </c>
      <c r="I51" s="1118" t="s">
        <v>3017</v>
      </c>
      <c r="J51" s="1120" t="s">
        <v>70</v>
      </c>
      <c r="K51" s="1121" t="s">
        <v>29</v>
      </c>
      <c r="L51" s="927" t="s">
        <v>30</v>
      </c>
      <c r="M51" s="1120" t="s">
        <v>43</v>
      </c>
      <c r="N51" s="1122">
        <f t="shared" si="3"/>
        <v>0.99999999999999989</v>
      </c>
      <c r="O51" s="1130"/>
      <c r="P51" s="1130"/>
      <c r="Q51" s="1123">
        <v>0.1</v>
      </c>
      <c r="R51" s="1123">
        <v>0.1</v>
      </c>
      <c r="S51" s="1123">
        <v>0.1</v>
      </c>
      <c r="T51" s="1123">
        <v>0.1</v>
      </c>
      <c r="U51" s="1123">
        <v>0.1</v>
      </c>
      <c r="V51" s="1123">
        <v>0.1</v>
      </c>
      <c r="W51" s="1123">
        <v>0.1</v>
      </c>
      <c r="X51" s="1123">
        <v>0.1</v>
      </c>
      <c r="Y51" s="1123">
        <v>0.1</v>
      </c>
      <c r="Z51" s="1123">
        <v>0.1</v>
      </c>
      <c r="AA51" s="1081">
        <f t="shared" si="0"/>
        <v>0</v>
      </c>
      <c r="AB51" s="1131"/>
      <c r="AC51" s="1125"/>
      <c r="AD51" s="1125"/>
      <c r="AE51" s="1125"/>
      <c r="AF51" s="1125"/>
      <c r="AG51" s="1125"/>
      <c r="AH51" s="1125"/>
      <c r="AI51" s="1125"/>
      <c r="AJ51" s="1125"/>
      <c r="AK51" s="1125"/>
      <c r="AL51" s="1125"/>
      <c r="AM51" s="1125"/>
      <c r="AN51" s="1086">
        <f t="shared" si="1"/>
        <v>0</v>
      </c>
      <c r="AO51" s="1087" t="e">
        <f t="shared" si="2"/>
        <v>#DIV/0!</v>
      </c>
      <c r="AP51" s="1126" t="s">
        <v>3018</v>
      </c>
      <c r="AQ51" s="1127" t="s">
        <v>3000</v>
      </c>
      <c r="AR51" s="1128" t="s">
        <v>3001</v>
      </c>
      <c r="AS51" s="1128"/>
      <c r="AT51" s="1129"/>
    </row>
    <row r="52" spans="1:46" ht="93" customHeight="1">
      <c r="A52" s="512" t="s">
        <v>643</v>
      </c>
      <c r="B52" s="1118"/>
      <c r="C52" s="1119"/>
      <c r="D52" s="1119" t="s">
        <v>3019</v>
      </c>
      <c r="E52" s="1119"/>
      <c r="F52" s="1119" t="s">
        <v>3016</v>
      </c>
      <c r="G52" s="1118">
        <v>2</v>
      </c>
      <c r="H52" s="1118" t="s">
        <v>75</v>
      </c>
      <c r="I52" s="1118" t="s">
        <v>3017</v>
      </c>
      <c r="J52" s="1120" t="s">
        <v>70</v>
      </c>
      <c r="K52" s="1121" t="s">
        <v>29</v>
      </c>
      <c r="L52" s="927" t="s">
        <v>30</v>
      </c>
      <c r="M52" s="1120" t="s">
        <v>43</v>
      </c>
      <c r="N52" s="1122">
        <f t="shared" si="3"/>
        <v>0.99999999999999989</v>
      </c>
      <c r="O52" s="1130"/>
      <c r="P52" s="1130"/>
      <c r="Q52" s="1123">
        <v>0.1</v>
      </c>
      <c r="R52" s="1123">
        <v>0.1</v>
      </c>
      <c r="S52" s="1123">
        <v>0.1</v>
      </c>
      <c r="T52" s="1123">
        <v>0.1</v>
      </c>
      <c r="U52" s="1123">
        <v>0.1</v>
      </c>
      <c r="V52" s="1123">
        <v>0.1</v>
      </c>
      <c r="W52" s="1123">
        <v>0.1</v>
      </c>
      <c r="X52" s="1123">
        <v>0.1</v>
      </c>
      <c r="Y52" s="1123">
        <v>0.1</v>
      </c>
      <c r="Z52" s="1123">
        <v>0.1</v>
      </c>
      <c r="AA52" s="1081">
        <f t="shared" si="0"/>
        <v>0</v>
      </c>
      <c r="AB52" s="1131"/>
      <c r="AC52" s="1125"/>
      <c r="AD52" s="1125"/>
      <c r="AE52" s="1125"/>
      <c r="AF52" s="1125"/>
      <c r="AG52" s="1125"/>
      <c r="AH52" s="1125"/>
      <c r="AI52" s="1125"/>
      <c r="AJ52" s="1125"/>
      <c r="AK52" s="1125"/>
      <c r="AL52" s="1125"/>
      <c r="AM52" s="1125"/>
      <c r="AN52" s="1086">
        <f t="shared" si="1"/>
        <v>0</v>
      </c>
      <c r="AO52" s="1087" t="e">
        <f t="shared" si="2"/>
        <v>#DIV/0!</v>
      </c>
      <c r="AP52" s="1126" t="s">
        <v>3018</v>
      </c>
      <c r="AQ52" s="1127" t="s">
        <v>3000</v>
      </c>
      <c r="AR52" s="1128" t="s">
        <v>3001</v>
      </c>
      <c r="AS52" s="1128"/>
      <c r="AT52" s="1129"/>
    </row>
    <row r="53" spans="1:46" ht="93" customHeight="1">
      <c r="A53" s="512" t="s">
        <v>643</v>
      </c>
      <c r="B53" s="1118"/>
      <c r="C53" s="1119"/>
      <c r="D53" s="1119" t="s">
        <v>3020</v>
      </c>
      <c r="E53" s="1119"/>
      <c r="F53" s="1119" t="s">
        <v>3021</v>
      </c>
      <c r="G53" s="1118">
        <v>2</v>
      </c>
      <c r="H53" s="1118" t="s">
        <v>75</v>
      </c>
      <c r="I53" s="1119" t="s">
        <v>3022</v>
      </c>
      <c r="J53" s="1120" t="s">
        <v>70</v>
      </c>
      <c r="K53" s="1121" t="s">
        <v>29</v>
      </c>
      <c r="L53" s="927" t="s">
        <v>30</v>
      </c>
      <c r="M53" s="1120" t="s">
        <v>43</v>
      </c>
      <c r="N53" s="1122">
        <f t="shared" si="3"/>
        <v>1</v>
      </c>
      <c r="O53" s="1123">
        <v>0.2</v>
      </c>
      <c r="P53" s="1123">
        <v>0.2</v>
      </c>
      <c r="Q53" s="1123">
        <v>0.2</v>
      </c>
      <c r="R53" s="1123">
        <v>0.2</v>
      </c>
      <c r="S53" s="1123">
        <v>0.2</v>
      </c>
      <c r="T53" s="1130"/>
      <c r="U53" s="1130"/>
      <c r="V53" s="1130"/>
      <c r="W53" s="1130"/>
      <c r="X53" s="1130"/>
      <c r="Y53" s="1130"/>
      <c r="Z53" s="1130"/>
      <c r="AA53" s="1081">
        <f t="shared" si="0"/>
        <v>0.2</v>
      </c>
      <c r="AB53" s="1124"/>
      <c r="AC53" s="1132"/>
      <c r="AD53" s="1132"/>
      <c r="AE53" s="1132"/>
      <c r="AF53" s="1132"/>
      <c r="AG53" s="1132"/>
      <c r="AH53" s="1132"/>
      <c r="AI53" s="1132"/>
      <c r="AJ53" s="1132"/>
      <c r="AK53" s="1132"/>
      <c r="AL53" s="1132"/>
      <c r="AM53" s="1132"/>
      <c r="AN53" s="1086">
        <f t="shared" si="1"/>
        <v>0</v>
      </c>
      <c r="AO53" s="1087">
        <f t="shared" si="2"/>
        <v>0</v>
      </c>
      <c r="AP53" s="1126" t="s">
        <v>3023</v>
      </c>
      <c r="AQ53" s="1127" t="s">
        <v>3000</v>
      </c>
      <c r="AR53" s="1128" t="s">
        <v>3001</v>
      </c>
      <c r="AS53" s="1128"/>
      <c r="AT53" s="1129"/>
    </row>
    <row r="54" spans="1:46" ht="93" customHeight="1">
      <c r="A54" s="512" t="s">
        <v>643</v>
      </c>
      <c r="B54" s="1118"/>
      <c r="C54" s="1119"/>
      <c r="D54" s="1119" t="s">
        <v>3024</v>
      </c>
      <c r="E54" s="1119"/>
      <c r="F54" s="1119" t="s">
        <v>3025</v>
      </c>
      <c r="G54" s="1118">
        <v>1</v>
      </c>
      <c r="H54" s="1118" t="s">
        <v>75</v>
      </c>
      <c r="I54" s="1119" t="s">
        <v>3026</v>
      </c>
      <c r="J54" s="1120" t="s">
        <v>70</v>
      </c>
      <c r="K54" s="1121" t="s">
        <v>29</v>
      </c>
      <c r="L54" s="927" t="s">
        <v>30</v>
      </c>
      <c r="M54" s="1120" t="s">
        <v>37</v>
      </c>
      <c r="N54" s="1122">
        <f t="shared" si="3"/>
        <v>1</v>
      </c>
      <c r="O54" s="1130"/>
      <c r="P54" s="1130"/>
      <c r="Q54" s="1130"/>
      <c r="R54" s="1130"/>
      <c r="S54" s="1130"/>
      <c r="T54" s="1130"/>
      <c r="U54" s="1130"/>
      <c r="V54" s="1123">
        <v>0.2</v>
      </c>
      <c r="W54" s="1123">
        <v>0.2</v>
      </c>
      <c r="X54" s="1123">
        <v>0.2</v>
      </c>
      <c r="Y54" s="1123">
        <v>0.2</v>
      </c>
      <c r="Z54" s="1123">
        <v>0.2</v>
      </c>
      <c r="AA54" s="1081">
        <f t="shared" si="0"/>
        <v>0</v>
      </c>
      <c r="AB54" s="1131"/>
      <c r="AC54" s="1125"/>
      <c r="AD54" s="1125"/>
      <c r="AE54" s="1125"/>
      <c r="AF54" s="1125"/>
      <c r="AG54" s="1125"/>
      <c r="AH54" s="1125"/>
      <c r="AI54" s="1125"/>
      <c r="AJ54" s="1125"/>
      <c r="AK54" s="1125"/>
      <c r="AL54" s="1125"/>
      <c r="AM54" s="1125"/>
      <c r="AN54" s="1086">
        <f t="shared" si="1"/>
        <v>0</v>
      </c>
      <c r="AO54" s="1087" t="e">
        <f t="shared" si="2"/>
        <v>#DIV/0!</v>
      </c>
      <c r="AP54" s="1134" t="s">
        <v>3027</v>
      </c>
      <c r="AQ54" s="1127" t="s">
        <v>3000</v>
      </c>
      <c r="AR54" s="1128" t="s">
        <v>3001</v>
      </c>
      <c r="AS54" s="1128"/>
      <c r="AT54" s="1129"/>
    </row>
    <row r="55" spans="1:46" ht="93" customHeight="1">
      <c r="A55" s="512" t="s">
        <v>643</v>
      </c>
      <c r="B55" s="1079"/>
      <c r="C55" s="1077"/>
      <c r="D55" s="1077" t="s">
        <v>3028</v>
      </c>
      <c r="E55" s="1108"/>
      <c r="F55" s="1077" t="s">
        <v>3029</v>
      </c>
      <c r="G55" s="1079">
        <v>3</v>
      </c>
      <c r="H55" s="1118" t="s">
        <v>77</v>
      </c>
      <c r="I55" s="1077" t="s">
        <v>3030</v>
      </c>
      <c r="J55" s="1078" t="s">
        <v>36</v>
      </c>
      <c r="K55" s="1108" t="s">
        <v>29</v>
      </c>
      <c r="L55" s="927" t="s">
        <v>30</v>
      </c>
      <c r="M55" s="1078" t="s">
        <v>43</v>
      </c>
      <c r="N55" s="1093">
        <f t="shared" si="3"/>
        <v>10</v>
      </c>
      <c r="O55" s="1094">
        <v>1</v>
      </c>
      <c r="P55" s="1094">
        <v>1</v>
      </c>
      <c r="Q55" s="1094">
        <v>1</v>
      </c>
      <c r="R55" s="1094">
        <v>1</v>
      </c>
      <c r="S55" s="1094">
        <v>1</v>
      </c>
      <c r="T55" s="1094">
        <v>1</v>
      </c>
      <c r="U55" s="1094">
        <v>1</v>
      </c>
      <c r="V55" s="1094">
        <v>1</v>
      </c>
      <c r="W55" s="1094">
        <v>1</v>
      </c>
      <c r="X55" s="1094">
        <v>1</v>
      </c>
      <c r="Y55" s="1094"/>
      <c r="Z55" s="1094"/>
      <c r="AA55" s="1081">
        <f t="shared" si="0"/>
        <v>1</v>
      </c>
      <c r="AB55" s="1095"/>
      <c r="AC55" s="1085"/>
      <c r="AD55" s="1085"/>
      <c r="AE55" s="1085"/>
      <c r="AF55" s="1085"/>
      <c r="AG55" s="1085"/>
      <c r="AH55" s="1085"/>
      <c r="AI55" s="1085"/>
      <c r="AJ55" s="1085"/>
      <c r="AK55" s="1085"/>
      <c r="AL55" s="1085"/>
      <c r="AM55" s="1085"/>
      <c r="AN55" s="1086">
        <f t="shared" si="1"/>
        <v>0</v>
      </c>
      <c r="AO55" s="1087">
        <f t="shared" si="2"/>
        <v>0</v>
      </c>
      <c r="AP55" s="1088" t="s">
        <v>3030</v>
      </c>
      <c r="AQ55" s="1089" t="s">
        <v>3000</v>
      </c>
      <c r="AR55" s="1088" t="s">
        <v>3001</v>
      </c>
      <c r="AS55" s="1088"/>
      <c r="AT55" s="1135"/>
    </row>
    <row r="56" spans="1:46" ht="115.5">
      <c r="A56" s="512" t="s">
        <v>537</v>
      </c>
      <c r="B56" s="1118" t="s">
        <v>3031</v>
      </c>
      <c r="C56" s="1118"/>
      <c r="D56" s="1118" t="s">
        <v>3032</v>
      </c>
      <c r="E56" s="1118" t="s">
        <v>3033</v>
      </c>
      <c r="F56" s="1136" t="s">
        <v>3034</v>
      </c>
      <c r="G56" s="1136">
        <v>2</v>
      </c>
      <c r="H56" s="1136" t="s">
        <v>75</v>
      </c>
      <c r="I56" s="1136" t="s">
        <v>3035</v>
      </c>
      <c r="J56" s="1137" t="s">
        <v>36</v>
      </c>
      <c r="K56" s="1137" t="s">
        <v>29</v>
      </c>
      <c r="L56" s="1137" t="s">
        <v>30</v>
      </c>
      <c r="M56" s="1137" t="s">
        <v>37</v>
      </c>
      <c r="N56" s="1138">
        <v>14</v>
      </c>
      <c r="O56" s="1139"/>
      <c r="P56" s="1139"/>
      <c r="Q56" s="1139"/>
      <c r="R56" s="1139"/>
      <c r="S56" s="1139"/>
      <c r="T56" s="1139"/>
      <c r="U56" s="1139">
        <v>2</v>
      </c>
      <c r="V56" s="1139">
        <v>2</v>
      </c>
      <c r="W56" s="1139">
        <v>3</v>
      </c>
      <c r="X56" s="1139">
        <v>2</v>
      </c>
      <c r="Y56" s="1139">
        <v>3</v>
      </c>
      <c r="Z56" s="1139">
        <v>2</v>
      </c>
      <c r="AA56" s="1081">
        <f t="shared" si="0"/>
        <v>0</v>
      </c>
      <c r="AB56" s="1140"/>
      <c r="AC56" s="1141"/>
      <c r="AD56" s="1141"/>
      <c r="AE56" s="1141"/>
      <c r="AF56" s="1141"/>
      <c r="AG56" s="1141"/>
      <c r="AH56" s="1141"/>
      <c r="AI56" s="1141"/>
      <c r="AJ56" s="1141"/>
      <c r="AK56" s="1141"/>
      <c r="AL56" s="1141"/>
      <c r="AM56" s="1141"/>
      <c r="AN56" s="1086">
        <f t="shared" si="1"/>
        <v>0</v>
      </c>
      <c r="AO56" s="1087" t="e">
        <f t="shared" si="2"/>
        <v>#DIV/0!</v>
      </c>
      <c r="AP56" s="1141" t="s">
        <v>3036</v>
      </c>
      <c r="AQ56" s="1142" t="s">
        <v>3037</v>
      </c>
      <c r="AR56" s="1143" t="s">
        <v>3038</v>
      </c>
      <c r="AS56" s="1143"/>
      <c r="AT56" s="1144" t="s">
        <v>3039</v>
      </c>
    </row>
    <row r="57" spans="1:46" ht="99">
      <c r="A57" s="512" t="s">
        <v>537</v>
      </c>
      <c r="B57" s="1118" t="s">
        <v>3031</v>
      </c>
      <c r="C57" s="1118" t="s">
        <v>3040</v>
      </c>
      <c r="D57" s="1118" t="s">
        <v>3041</v>
      </c>
      <c r="E57" s="1118" t="s">
        <v>3042</v>
      </c>
      <c r="F57" s="1136" t="s">
        <v>3043</v>
      </c>
      <c r="G57" s="1137">
        <v>2</v>
      </c>
      <c r="H57" s="1136" t="s">
        <v>75</v>
      </c>
      <c r="I57" s="1136" t="s">
        <v>2891</v>
      </c>
      <c r="J57" s="1137" t="s">
        <v>70</v>
      </c>
      <c r="K57" s="1137" t="s">
        <v>29</v>
      </c>
      <c r="L57" s="1137" t="s">
        <v>30</v>
      </c>
      <c r="M57" s="1137" t="s">
        <v>43</v>
      </c>
      <c r="N57" s="1122">
        <v>1</v>
      </c>
      <c r="O57" s="1145">
        <v>0.25</v>
      </c>
      <c r="P57" s="1145">
        <v>0.25</v>
      </c>
      <c r="Q57" s="1145">
        <v>0.5</v>
      </c>
      <c r="R57" s="1139"/>
      <c r="S57" s="1139"/>
      <c r="T57" s="1139"/>
      <c r="U57" s="1139"/>
      <c r="V57" s="1139"/>
      <c r="W57" s="1139"/>
      <c r="X57" s="1139"/>
      <c r="Y57" s="1139"/>
      <c r="Z57" s="1139"/>
      <c r="AA57" s="1081">
        <f t="shared" si="0"/>
        <v>0.25</v>
      </c>
      <c r="AB57" s="1146"/>
      <c r="AC57" s="1141"/>
      <c r="AD57" s="1141"/>
      <c r="AE57" s="1141"/>
      <c r="AF57" s="1141"/>
      <c r="AG57" s="1141"/>
      <c r="AH57" s="1141"/>
      <c r="AI57" s="1141"/>
      <c r="AJ57" s="1141"/>
      <c r="AK57" s="1141"/>
      <c r="AL57" s="1141"/>
      <c r="AM57" s="1141"/>
      <c r="AN57" s="1086">
        <f t="shared" si="1"/>
        <v>0</v>
      </c>
      <c r="AO57" s="1087">
        <f t="shared" si="2"/>
        <v>0</v>
      </c>
      <c r="AP57" s="1141" t="s">
        <v>3036</v>
      </c>
      <c r="AQ57" s="1142" t="s">
        <v>3037</v>
      </c>
      <c r="AR57" s="1143" t="s">
        <v>3044</v>
      </c>
      <c r="AS57" s="1143"/>
      <c r="AT57" s="1147"/>
    </row>
    <row r="58" spans="1:46" ht="214.5">
      <c r="A58" s="512" t="s">
        <v>537</v>
      </c>
      <c r="B58" s="1118"/>
      <c r="C58" s="1118" t="s">
        <v>3045</v>
      </c>
      <c r="D58" s="1118" t="s">
        <v>3046</v>
      </c>
      <c r="E58" s="1118" t="s">
        <v>3047</v>
      </c>
      <c r="F58" s="1136" t="s">
        <v>3048</v>
      </c>
      <c r="G58" s="1137">
        <v>2</v>
      </c>
      <c r="H58" s="1136" t="s">
        <v>75</v>
      </c>
      <c r="I58" s="1136" t="s">
        <v>3049</v>
      </c>
      <c r="J58" s="1137" t="s">
        <v>70</v>
      </c>
      <c r="K58" s="1137" t="s">
        <v>29</v>
      </c>
      <c r="L58" s="1137" t="s">
        <v>30</v>
      </c>
      <c r="M58" s="1137" t="s">
        <v>37</v>
      </c>
      <c r="N58" s="1122">
        <v>0.75</v>
      </c>
      <c r="O58" s="1145"/>
      <c r="P58" s="1145"/>
      <c r="Q58" s="1145"/>
      <c r="R58" s="1139"/>
      <c r="S58" s="1139"/>
      <c r="T58" s="1145">
        <v>0.1</v>
      </c>
      <c r="U58" s="1145">
        <v>0.1</v>
      </c>
      <c r="V58" s="1145">
        <v>0.1</v>
      </c>
      <c r="W58" s="1145">
        <v>0.1</v>
      </c>
      <c r="X58" s="1145">
        <v>0.1</v>
      </c>
      <c r="Y58" s="1145">
        <v>0.2</v>
      </c>
      <c r="Z58" s="1145">
        <v>0.05</v>
      </c>
      <c r="AA58" s="1081">
        <f t="shared" si="0"/>
        <v>0</v>
      </c>
      <c r="AB58" s="1146"/>
      <c r="AC58" s="1148"/>
      <c r="AD58" s="1148"/>
      <c r="AE58" s="1148"/>
      <c r="AF58" s="1148"/>
      <c r="AG58" s="1148"/>
      <c r="AH58" s="1148"/>
      <c r="AI58" s="1148"/>
      <c r="AJ58" s="1148"/>
      <c r="AK58" s="1148"/>
      <c r="AL58" s="1148"/>
      <c r="AM58" s="1148"/>
      <c r="AN58" s="1086">
        <f t="shared" si="1"/>
        <v>0</v>
      </c>
      <c r="AO58" s="1087" t="e">
        <f t="shared" si="2"/>
        <v>#DIV/0!</v>
      </c>
      <c r="AP58" s="1141" t="s">
        <v>3050</v>
      </c>
      <c r="AQ58" s="1142" t="s">
        <v>3037</v>
      </c>
      <c r="AR58" s="1143" t="s">
        <v>3051</v>
      </c>
      <c r="AS58" s="1143"/>
      <c r="AT58" s="1149" t="s">
        <v>3052</v>
      </c>
    </row>
    <row r="59" spans="1:46" ht="181.5">
      <c r="A59" s="512" t="s">
        <v>537</v>
      </c>
      <c r="B59" s="1118" t="s">
        <v>3031</v>
      </c>
      <c r="C59" s="1118"/>
      <c r="D59" s="1118" t="s">
        <v>3053</v>
      </c>
      <c r="E59" s="1118" t="s">
        <v>3054</v>
      </c>
      <c r="F59" s="1136" t="s">
        <v>3055</v>
      </c>
      <c r="G59" s="1137">
        <v>2</v>
      </c>
      <c r="H59" s="1136" t="s">
        <v>75</v>
      </c>
      <c r="I59" s="1136" t="s">
        <v>3056</v>
      </c>
      <c r="J59" s="1137" t="s">
        <v>36</v>
      </c>
      <c r="K59" s="1137" t="s">
        <v>29</v>
      </c>
      <c r="L59" s="1137" t="s">
        <v>30</v>
      </c>
      <c r="M59" s="1137" t="s">
        <v>43</v>
      </c>
      <c r="N59" s="1138">
        <v>17</v>
      </c>
      <c r="O59" s="1139">
        <v>2</v>
      </c>
      <c r="P59" s="1139">
        <v>3</v>
      </c>
      <c r="Q59" s="1139">
        <v>3</v>
      </c>
      <c r="R59" s="1139">
        <v>3</v>
      </c>
      <c r="S59" s="1139">
        <v>3</v>
      </c>
      <c r="T59" s="1139">
        <v>3</v>
      </c>
      <c r="U59" s="1139"/>
      <c r="V59" s="1139"/>
      <c r="W59" s="1139"/>
      <c r="X59" s="1139"/>
      <c r="Y59" s="1139"/>
      <c r="Z59" s="1139"/>
      <c r="AA59" s="1081">
        <f t="shared" si="0"/>
        <v>2</v>
      </c>
      <c r="AB59" s="1140"/>
      <c r="AC59" s="1141"/>
      <c r="AD59" s="1141"/>
      <c r="AE59" s="1141"/>
      <c r="AF59" s="1141"/>
      <c r="AG59" s="1141"/>
      <c r="AH59" s="1141"/>
      <c r="AI59" s="1141"/>
      <c r="AJ59" s="1141"/>
      <c r="AK59" s="1141"/>
      <c r="AL59" s="1141"/>
      <c r="AM59" s="1141"/>
      <c r="AN59" s="1086">
        <f t="shared" si="1"/>
        <v>0</v>
      </c>
      <c r="AO59" s="1087">
        <f t="shared" si="2"/>
        <v>0</v>
      </c>
      <c r="AP59" s="1141" t="s">
        <v>222</v>
      </c>
      <c r="AQ59" s="1142" t="s">
        <v>3037</v>
      </c>
      <c r="AR59" s="1143" t="s">
        <v>3057</v>
      </c>
      <c r="AS59" s="1143"/>
      <c r="AT59" s="1147"/>
    </row>
    <row r="60" spans="1:46" ht="115.5">
      <c r="A60" s="512" t="s">
        <v>537</v>
      </c>
      <c r="B60" s="1118" t="s">
        <v>3031</v>
      </c>
      <c r="C60" s="1118"/>
      <c r="D60" s="1118" t="s">
        <v>3058</v>
      </c>
      <c r="E60" s="1118" t="s">
        <v>3059</v>
      </c>
      <c r="F60" s="1136" t="s">
        <v>3060</v>
      </c>
      <c r="G60" s="1137">
        <v>2</v>
      </c>
      <c r="H60" s="1136" t="s">
        <v>75</v>
      </c>
      <c r="I60" s="1136" t="s">
        <v>70</v>
      </c>
      <c r="J60" s="1137" t="s">
        <v>70</v>
      </c>
      <c r="K60" s="1137" t="s">
        <v>29</v>
      </c>
      <c r="L60" s="1137" t="s">
        <v>30</v>
      </c>
      <c r="M60" s="1137" t="s">
        <v>43</v>
      </c>
      <c r="N60" s="1122">
        <v>1</v>
      </c>
      <c r="O60" s="1145">
        <v>0.1</v>
      </c>
      <c r="P60" s="1145">
        <v>0.2</v>
      </c>
      <c r="Q60" s="1145">
        <v>0.3</v>
      </c>
      <c r="R60" s="1145">
        <v>0.3</v>
      </c>
      <c r="S60" s="1145">
        <v>0.1</v>
      </c>
      <c r="T60" s="1139"/>
      <c r="U60" s="1139"/>
      <c r="V60" s="1139"/>
      <c r="W60" s="1139"/>
      <c r="X60" s="1139"/>
      <c r="Y60" s="1139"/>
      <c r="Z60" s="1139"/>
      <c r="AA60" s="1081">
        <f t="shared" si="0"/>
        <v>0.1</v>
      </c>
      <c r="AB60" s="1146"/>
      <c r="AC60" s="1141"/>
      <c r="AD60" s="1141"/>
      <c r="AE60" s="1141"/>
      <c r="AF60" s="1141"/>
      <c r="AG60" s="1141"/>
      <c r="AH60" s="1141"/>
      <c r="AI60" s="1141"/>
      <c r="AJ60" s="1141"/>
      <c r="AK60" s="1141"/>
      <c r="AL60" s="1141"/>
      <c r="AM60" s="1141"/>
      <c r="AN60" s="1086">
        <f t="shared" si="1"/>
        <v>0</v>
      </c>
      <c r="AO60" s="1087">
        <f t="shared" si="2"/>
        <v>0</v>
      </c>
      <c r="AP60" s="1141" t="s">
        <v>3061</v>
      </c>
      <c r="AQ60" s="1142" t="s">
        <v>3037</v>
      </c>
      <c r="AR60" s="1143" t="s">
        <v>3057</v>
      </c>
      <c r="AS60" s="1143"/>
      <c r="AT60" s="1147"/>
    </row>
    <row r="61" spans="1:46" ht="148.5">
      <c r="A61" s="512" t="s">
        <v>537</v>
      </c>
      <c r="B61" s="1118"/>
      <c r="C61" s="1119"/>
      <c r="D61" s="1119" t="s">
        <v>3062</v>
      </c>
      <c r="E61" s="1119" t="s">
        <v>3063</v>
      </c>
      <c r="F61" s="1150" t="s">
        <v>3064</v>
      </c>
      <c r="G61" s="1137">
        <v>2</v>
      </c>
      <c r="H61" s="1136" t="s">
        <v>75</v>
      </c>
      <c r="I61" s="1150" t="s">
        <v>959</v>
      </c>
      <c r="J61" s="1137" t="s">
        <v>70</v>
      </c>
      <c r="K61" s="1137" t="s">
        <v>29</v>
      </c>
      <c r="L61" s="1137" t="s">
        <v>30</v>
      </c>
      <c r="M61" s="1137" t="s">
        <v>43</v>
      </c>
      <c r="N61" s="1122">
        <v>1</v>
      </c>
      <c r="O61" s="1130"/>
      <c r="P61" s="1151">
        <v>0.1</v>
      </c>
      <c r="Q61" s="1151">
        <v>0.1</v>
      </c>
      <c r="R61" s="1151">
        <v>0.2</v>
      </c>
      <c r="S61" s="1151">
        <v>0.3</v>
      </c>
      <c r="T61" s="1151">
        <v>0.3</v>
      </c>
      <c r="U61" s="1130"/>
      <c r="V61" s="1130"/>
      <c r="W61" s="1130"/>
      <c r="X61" s="1130"/>
      <c r="Y61" s="1130"/>
      <c r="Z61" s="1130"/>
      <c r="AA61" s="1081">
        <f t="shared" si="0"/>
        <v>0</v>
      </c>
      <c r="AB61" s="1131"/>
      <c r="AC61" s="1152"/>
      <c r="AD61" s="1152"/>
      <c r="AE61" s="1152"/>
      <c r="AF61" s="1152"/>
      <c r="AG61" s="1152"/>
      <c r="AH61" s="1152"/>
      <c r="AI61" s="1152"/>
      <c r="AJ61" s="1152"/>
      <c r="AK61" s="1152"/>
      <c r="AL61" s="1152"/>
      <c r="AM61" s="1152"/>
      <c r="AN61" s="1086">
        <f t="shared" si="1"/>
        <v>0</v>
      </c>
      <c r="AO61" s="1087" t="e">
        <f t="shared" si="2"/>
        <v>#DIV/0!</v>
      </c>
      <c r="AP61" s="1152" t="s">
        <v>3036</v>
      </c>
      <c r="AQ61" s="1153" t="s">
        <v>3037</v>
      </c>
      <c r="AR61" s="1154" t="s">
        <v>3057</v>
      </c>
      <c r="AS61" s="1143"/>
      <c r="AT61" s="1152"/>
    </row>
    <row r="62" spans="1:46" ht="198">
      <c r="A62" s="512" t="s">
        <v>537</v>
      </c>
      <c r="B62" s="1118" t="s">
        <v>3031</v>
      </c>
      <c r="C62" s="1119"/>
      <c r="D62" s="1119" t="s">
        <v>3065</v>
      </c>
      <c r="E62" s="1119" t="s">
        <v>3066</v>
      </c>
      <c r="F62" s="1150" t="s">
        <v>3067</v>
      </c>
      <c r="G62" s="1137">
        <v>2</v>
      </c>
      <c r="H62" s="1136" t="s">
        <v>75</v>
      </c>
      <c r="I62" s="1150" t="s">
        <v>959</v>
      </c>
      <c r="J62" s="1137" t="s">
        <v>70</v>
      </c>
      <c r="K62" s="1137" t="s">
        <v>29</v>
      </c>
      <c r="L62" s="1137" t="s">
        <v>30</v>
      </c>
      <c r="M62" s="1137" t="s">
        <v>43</v>
      </c>
      <c r="N62" s="1122">
        <v>1</v>
      </c>
      <c r="O62" s="1151">
        <v>0.1</v>
      </c>
      <c r="P62" s="1151">
        <v>0.1</v>
      </c>
      <c r="Q62" s="1151">
        <v>0.1</v>
      </c>
      <c r="R62" s="1151">
        <v>0.1</v>
      </c>
      <c r="S62" s="1151">
        <v>0.1</v>
      </c>
      <c r="T62" s="1151">
        <v>0.1</v>
      </c>
      <c r="U62" s="1151">
        <v>0.1</v>
      </c>
      <c r="V62" s="1151">
        <v>0.1</v>
      </c>
      <c r="W62" s="1151">
        <v>0.1</v>
      </c>
      <c r="X62" s="1151">
        <v>0.1</v>
      </c>
      <c r="Y62" s="1151"/>
      <c r="Z62" s="1151"/>
      <c r="AA62" s="1081">
        <f t="shared" si="0"/>
        <v>0.1</v>
      </c>
      <c r="AB62" s="1155"/>
      <c r="AC62" s="1156"/>
      <c r="AD62" s="1156"/>
      <c r="AE62" s="1156"/>
      <c r="AF62" s="1156"/>
      <c r="AG62" s="1156"/>
      <c r="AH62" s="1156"/>
      <c r="AI62" s="1156"/>
      <c r="AJ62" s="1156"/>
      <c r="AK62" s="1156"/>
      <c r="AL62" s="1156"/>
      <c r="AM62" s="1156"/>
      <c r="AN62" s="1086">
        <f t="shared" si="1"/>
        <v>0</v>
      </c>
      <c r="AO62" s="1087">
        <f t="shared" si="2"/>
        <v>0</v>
      </c>
      <c r="AP62" s="1152" t="s">
        <v>3036</v>
      </c>
      <c r="AQ62" s="1153" t="s">
        <v>3037</v>
      </c>
      <c r="AR62" s="1154" t="s">
        <v>3057</v>
      </c>
      <c r="AS62" s="1143"/>
      <c r="AT62" s="1152"/>
    </row>
    <row r="63" spans="1:46" ht="82.5">
      <c r="A63" s="512" t="s">
        <v>537</v>
      </c>
      <c r="B63" s="1118"/>
      <c r="C63" s="1157"/>
      <c r="D63" s="1077" t="s">
        <v>3068</v>
      </c>
      <c r="E63" s="1157" t="s">
        <v>3069</v>
      </c>
      <c r="F63" s="1158" t="s">
        <v>3070</v>
      </c>
      <c r="G63" s="1080">
        <v>2</v>
      </c>
      <c r="H63" s="1159" t="s">
        <v>75</v>
      </c>
      <c r="I63" s="1092" t="s">
        <v>959</v>
      </c>
      <c r="J63" s="1080" t="s">
        <v>36</v>
      </c>
      <c r="K63" s="1080" t="s">
        <v>29</v>
      </c>
      <c r="L63" s="1080" t="s">
        <v>30</v>
      </c>
      <c r="M63" s="1080" t="s">
        <v>43</v>
      </c>
      <c r="N63" s="1093">
        <v>20</v>
      </c>
      <c r="O63" s="1082">
        <v>2</v>
      </c>
      <c r="P63" s="1082">
        <v>2</v>
      </c>
      <c r="Q63" s="1082">
        <v>2</v>
      </c>
      <c r="R63" s="1082">
        <v>2</v>
      </c>
      <c r="S63" s="1082">
        <v>2</v>
      </c>
      <c r="T63" s="1082">
        <v>2</v>
      </c>
      <c r="U63" s="1082">
        <v>2</v>
      </c>
      <c r="V63" s="1082">
        <v>2</v>
      </c>
      <c r="W63" s="1082">
        <v>2</v>
      </c>
      <c r="X63" s="1082">
        <v>2</v>
      </c>
      <c r="Y63" s="1082"/>
      <c r="Z63" s="1082"/>
      <c r="AA63" s="1081">
        <f t="shared" si="0"/>
        <v>2</v>
      </c>
      <c r="AB63" s="1084"/>
      <c r="AC63" s="1085"/>
      <c r="AD63" s="1085"/>
      <c r="AE63" s="1085"/>
      <c r="AF63" s="1085"/>
      <c r="AG63" s="1085"/>
      <c r="AH63" s="1085"/>
      <c r="AI63" s="1085"/>
      <c r="AJ63" s="1085"/>
      <c r="AK63" s="1085"/>
      <c r="AL63" s="1085"/>
      <c r="AM63" s="1085"/>
      <c r="AN63" s="1086">
        <f t="shared" si="1"/>
        <v>0</v>
      </c>
      <c r="AO63" s="1087">
        <f t="shared" si="2"/>
        <v>0</v>
      </c>
      <c r="AP63" s="1109" t="s">
        <v>3071</v>
      </c>
      <c r="AQ63" s="347" t="s">
        <v>3037</v>
      </c>
      <c r="AR63" s="1109" t="s">
        <v>3072</v>
      </c>
      <c r="AS63" s="1111"/>
      <c r="AT63" s="1096"/>
    </row>
    <row r="64" spans="1:46" ht="132">
      <c r="A64" s="512" t="s">
        <v>537</v>
      </c>
      <c r="B64" s="1118" t="s">
        <v>3031</v>
      </c>
      <c r="C64" s="1119" t="s">
        <v>3073</v>
      </c>
      <c r="D64" s="1119" t="s">
        <v>3074</v>
      </c>
      <c r="E64" s="1119" t="s">
        <v>3075</v>
      </c>
      <c r="F64" s="1150" t="s">
        <v>3076</v>
      </c>
      <c r="G64" s="1137">
        <v>2</v>
      </c>
      <c r="H64" s="1136" t="s">
        <v>75</v>
      </c>
      <c r="I64" s="1150" t="s">
        <v>959</v>
      </c>
      <c r="J64" s="1137" t="s">
        <v>70</v>
      </c>
      <c r="K64" s="1137" t="s">
        <v>29</v>
      </c>
      <c r="L64" s="1137" t="s">
        <v>30</v>
      </c>
      <c r="M64" s="1137" t="s">
        <v>37</v>
      </c>
      <c r="N64" s="1122">
        <v>0.75</v>
      </c>
      <c r="O64" s="1130"/>
      <c r="P64" s="1130"/>
      <c r="Q64" s="1130"/>
      <c r="R64" s="1130"/>
      <c r="S64" s="1130"/>
      <c r="T64" s="1151">
        <v>0.1</v>
      </c>
      <c r="U64" s="1151">
        <v>0.1</v>
      </c>
      <c r="V64" s="1151">
        <v>0.1</v>
      </c>
      <c r="W64" s="1151">
        <v>0.1</v>
      </c>
      <c r="X64" s="1151">
        <v>0.2</v>
      </c>
      <c r="Y64" s="1151">
        <v>0.1</v>
      </c>
      <c r="Z64" s="1151">
        <v>0.05</v>
      </c>
      <c r="AA64" s="1081">
        <f t="shared" si="0"/>
        <v>0</v>
      </c>
      <c r="AB64" s="1131"/>
      <c r="AC64" s="1156"/>
      <c r="AD64" s="1156"/>
      <c r="AE64" s="1156"/>
      <c r="AF64" s="1156"/>
      <c r="AG64" s="1156"/>
      <c r="AH64" s="1156"/>
      <c r="AI64" s="1156"/>
      <c r="AJ64" s="1156"/>
      <c r="AK64" s="1156"/>
      <c r="AL64" s="1156"/>
      <c r="AM64" s="1156"/>
      <c r="AN64" s="1086">
        <f t="shared" si="1"/>
        <v>0</v>
      </c>
      <c r="AO64" s="1087" t="e">
        <f t="shared" si="2"/>
        <v>#DIV/0!</v>
      </c>
      <c r="AP64" s="1152" t="s">
        <v>3077</v>
      </c>
      <c r="AQ64" s="1153" t="s">
        <v>3037</v>
      </c>
      <c r="AR64" s="1154" t="s">
        <v>3078</v>
      </c>
      <c r="AS64" s="1143"/>
      <c r="AT64" s="1152" t="s">
        <v>3079</v>
      </c>
    </row>
    <row r="65" spans="1:46" ht="115.5">
      <c r="A65" s="512" t="s">
        <v>537</v>
      </c>
      <c r="B65" s="1118" t="s">
        <v>3031</v>
      </c>
      <c r="C65" s="1119"/>
      <c r="D65" s="1119" t="s">
        <v>3080</v>
      </c>
      <c r="E65" s="1119" t="s">
        <v>3081</v>
      </c>
      <c r="F65" s="1150" t="s">
        <v>3082</v>
      </c>
      <c r="G65" s="1137">
        <v>2</v>
      </c>
      <c r="H65" s="1136" t="s">
        <v>75</v>
      </c>
      <c r="I65" s="1150" t="s">
        <v>3083</v>
      </c>
      <c r="J65" s="1137" t="s">
        <v>36</v>
      </c>
      <c r="K65" s="1137" t="s">
        <v>29</v>
      </c>
      <c r="L65" s="1137" t="s">
        <v>30</v>
      </c>
      <c r="M65" s="1137" t="s">
        <v>37</v>
      </c>
      <c r="N65" s="1138">
        <v>2</v>
      </c>
      <c r="O65" s="1130"/>
      <c r="P65" s="1130"/>
      <c r="Q65" s="1130"/>
      <c r="R65" s="1130"/>
      <c r="S65" s="1130">
        <v>1</v>
      </c>
      <c r="T65" s="1130">
        <v>1</v>
      </c>
      <c r="U65" s="1130"/>
      <c r="V65" s="1130"/>
      <c r="W65" s="1130"/>
      <c r="X65" s="1130"/>
      <c r="Y65" s="1130"/>
      <c r="Z65" s="1130"/>
      <c r="AA65" s="1081">
        <f t="shared" si="0"/>
        <v>0</v>
      </c>
      <c r="AB65" s="1131"/>
      <c r="AC65" s="1152"/>
      <c r="AD65" s="1152"/>
      <c r="AE65" s="1152"/>
      <c r="AF65" s="1152"/>
      <c r="AG65" s="1152"/>
      <c r="AH65" s="1152"/>
      <c r="AI65" s="1152"/>
      <c r="AJ65" s="1152"/>
      <c r="AK65" s="1152"/>
      <c r="AL65" s="1152"/>
      <c r="AM65" s="1152"/>
      <c r="AN65" s="1086">
        <f t="shared" si="1"/>
        <v>0</v>
      </c>
      <c r="AO65" s="1087" t="e">
        <f t="shared" si="2"/>
        <v>#DIV/0!</v>
      </c>
      <c r="AP65" s="1152" t="s">
        <v>3084</v>
      </c>
      <c r="AQ65" s="1153" t="s">
        <v>3037</v>
      </c>
      <c r="AR65" s="1154" t="s">
        <v>3078</v>
      </c>
      <c r="AS65" s="1143"/>
      <c r="AT65" s="1152" t="s">
        <v>3085</v>
      </c>
    </row>
    <row r="66" spans="1:46" ht="132">
      <c r="A66" s="512" t="s">
        <v>537</v>
      </c>
      <c r="B66" s="1118" t="s">
        <v>3031</v>
      </c>
      <c r="C66" s="1119" t="s">
        <v>3086</v>
      </c>
      <c r="D66" s="1119" t="s">
        <v>3087</v>
      </c>
      <c r="E66" s="1119" t="s">
        <v>3088</v>
      </c>
      <c r="F66" s="1150" t="s">
        <v>3089</v>
      </c>
      <c r="G66" s="1137">
        <v>2</v>
      </c>
      <c r="H66" s="1136" t="s">
        <v>75</v>
      </c>
      <c r="I66" s="1150" t="s">
        <v>2891</v>
      </c>
      <c r="J66" s="1137" t="s">
        <v>70</v>
      </c>
      <c r="K66" s="1137" t="s">
        <v>29</v>
      </c>
      <c r="L66" s="1137" t="s">
        <v>30</v>
      </c>
      <c r="M66" s="1137" t="s">
        <v>37</v>
      </c>
      <c r="N66" s="1122">
        <v>0.75</v>
      </c>
      <c r="O66" s="1130"/>
      <c r="P66" s="1130"/>
      <c r="Q66" s="1130"/>
      <c r="R66" s="1130"/>
      <c r="S66" s="1151">
        <v>0.1</v>
      </c>
      <c r="T66" s="1151">
        <v>0.1</v>
      </c>
      <c r="U66" s="1151">
        <v>0.1</v>
      </c>
      <c r="V66" s="1151">
        <v>0.1</v>
      </c>
      <c r="W66" s="1151">
        <v>0.1</v>
      </c>
      <c r="X66" s="1151">
        <v>0.25</v>
      </c>
      <c r="Y66" s="1151"/>
      <c r="Z66" s="1130"/>
      <c r="AA66" s="1081">
        <f t="shared" si="0"/>
        <v>0</v>
      </c>
      <c r="AB66" s="1131"/>
      <c r="AC66" s="1152"/>
      <c r="AD66" s="1152"/>
      <c r="AE66" s="1152"/>
      <c r="AF66" s="1152"/>
      <c r="AG66" s="1152"/>
      <c r="AH66" s="1152"/>
      <c r="AI66" s="1152"/>
      <c r="AJ66" s="1152"/>
      <c r="AK66" s="1152"/>
      <c r="AL66" s="1152"/>
      <c r="AM66" s="1152"/>
      <c r="AN66" s="1086">
        <f t="shared" si="1"/>
        <v>0</v>
      </c>
      <c r="AO66" s="1087" t="e">
        <f t="shared" si="2"/>
        <v>#DIV/0!</v>
      </c>
      <c r="AP66" s="1152" t="s">
        <v>3090</v>
      </c>
      <c r="AQ66" s="1153" t="s">
        <v>3037</v>
      </c>
      <c r="AR66" s="1154" t="s">
        <v>3091</v>
      </c>
      <c r="AS66" s="1143"/>
      <c r="AT66" s="1152" t="s">
        <v>3092</v>
      </c>
    </row>
    <row r="67" spans="1:46" ht="181.5">
      <c r="A67" s="512" t="s">
        <v>537</v>
      </c>
      <c r="B67" s="1118"/>
      <c r="C67" s="1160"/>
      <c r="D67" s="1119" t="s">
        <v>3093</v>
      </c>
      <c r="E67" s="1119" t="s">
        <v>3094</v>
      </c>
      <c r="F67" s="1150" t="s">
        <v>3095</v>
      </c>
      <c r="G67" s="1137">
        <v>2</v>
      </c>
      <c r="H67" s="1136" t="s">
        <v>3096</v>
      </c>
      <c r="I67" s="1150" t="s">
        <v>3097</v>
      </c>
      <c r="J67" s="1137" t="s">
        <v>36</v>
      </c>
      <c r="K67" s="1137" t="s">
        <v>29</v>
      </c>
      <c r="L67" s="1137" t="s">
        <v>30</v>
      </c>
      <c r="M67" s="1137" t="s">
        <v>37</v>
      </c>
      <c r="N67" s="1138">
        <v>8</v>
      </c>
      <c r="O67" s="1130"/>
      <c r="P67" s="1130"/>
      <c r="Q67" s="1130"/>
      <c r="R67" s="1130"/>
      <c r="S67" s="1130">
        <v>1</v>
      </c>
      <c r="T67" s="1130">
        <v>1</v>
      </c>
      <c r="U67" s="1130">
        <v>1</v>
      </c>
      <c r="V67" s="1130">
        <v>1</v>
      </c>
      <c r="W67" s="1130">
        <v>1</v>
      </c>
      <c r="X67" s="1130">
        <v>1</v>
      </c>
      <c r="Y67" s="1130">
        <v>1</v>
      </c>
      <c r="Z67" s="1130">
        <v>1</v>
      </c>
      <c r="AA67" s="1081">
        <f t="shared" si="0"/>
        <v>0</v>
      </c>
      <c r="AB67" s="1131"/>
      <c r="AC67" s="1152"/>
      <c r="AD67" s="1152"/>
      <c r="AE67" s="1152"/>
      <c r="AF67" s="1152"/>
      <c r="AG67" s="1152"/>
      <c r="AH67" s="1152"/>
      <c r="AI67" s="1152"/>
      <c r="AJ67" s="1152"/>
      <c r="AK67" s="1152"/>
      <c r="AL67" s="1152"/>
      <c r="AM67" s="1152"/>
      <c r="AN67" s="1086">
        <f t="shared" si="1"/>
        <v>0</v>
      </c>
      <c r="AO67" s="1087" t="e">
        <f t="shared" si="2"/>
        <v>#DIV/0!</v>
      </c>
      <c r="AP67" s="1152" t="s">
        <v>3090</v>
      </c>
      <c r="AQ67" s="1153" t="s">
        <v>3037</v>
      </c>
      <c r="AR67" s="1154" t="s">
        <v>3098</v>
      </c>
      <c r="AS67" s="1143"/>
      <c r="AT67" s="1152" t="s">
        <v>3099</v>
      </c>
    </row>
    <row r="68" spans="1:46" ht="99">
      <c r="A68" s="512" t="s">
        <v>537</v>
      </c>
      <c r="B68" s="1118"/>
      <c r="C68" s="1119"/>
      <c r="D68" s="1119" t="s">
        <v>3100</v>
      </c>
      <c r="E68" s="1119" t="s">
        <v>3101</v>
      </c>
      <c r="F68" s="1150" t="s">
        <v>3102</v>
      </c>
      <c r="G68" s="1150">
        <v>2</v>
      </c>
      <c r="H68" s="1150" t="s">
        <v>75</v>
      </c>
      <c r="I68" s="1150" t="s">
        <v>3103</v>
      </c>
      <c r="J68" s="1150" t="s">
        <v>36</v>
      </c>
      <c r="K68" s="1150" t="s">
        <v>29</v>
      </c>
      <c r="L68" s="1150" t="s">
        <v>30</v>
      </c>
      <c r="M68" s="1150" t="s">
        <v>43</v>
      </c>
      <c r="N68" s="1161">
        <f>+SUM(O68:Z68)</f>
        <v>18</v>
      </c>
      <c r="O68" s="1162"/>
      <c r="P68" s="1162"/>
      <c r="Q68" s="1162"/>
      <c r="R68" s="1162"/>
      <c r="S68" s="1162"/>
      <c r="T68" s="1162">
        <v>1</v>
      </c>
      <c r="U68" s="1162">
        <v>3</v>
      </c>
      <c r="V68" s="1162">
        <v>3</v>
      </c>
      <c r="W68" s="1162">
        <v>3</v>
      </c>
      <c r="X68" s="1162">
        <v>2</v>
      </c>
      <c r="Y68" s="1162">
        <v>3</v>
      </c>
      <c r="Z68" s="1162">
        <v>3</v>
      </c>
      <c r="AA68" s="1081">
        <f t="shared" si="0"/>
        <v>0</v>
      </c>
      <c r="AB68" s="1163"/>
      <c r="AC68" s="1154"/>
      <c r="AD68" s="1154"/>
      <c r="AE68" s="1154"/>
      <c r="AF68" s="1154"/>
      <c r="AG68" s="1154"/>
      <c r="AH68" s="1154"/>
      <c r="AI68" s="1154"/>
      <c r="AJ68" s="1154"/>
      <c r="AK68" s="1154"/>
      <c r="AL68" s="1154"/>
      <c r="AM68" s="1154"/>
      <c r="AN68" s="1086">
        <f t="shared" si="1"/>
        <v>0</v>
      </c>
      <c r="AO68" s="1087" t="e">
        <f t="shared" si="2"/>
        <v>#DIV/0!</v>
      </c>
      <c r="AP68" s="1154" t="s">
        <v>1004</v>
      </c>
      <c r="AQ68" s="1153" t="s">
        <v>3037</v>
      </c>
      <c r="AR68" s="1154" t="s">
        <v>3104</v>
      </c>
      <c r="AS68" s="1143" t="s">
        <v>109</v>
      </c>
      <c r="AT68" s="1154" t="s">
        <v>3105</v>
      </c>
    </row>
    <row r="69" spans="1:46" ht="99">
      <c r="A69" s="512" t="s">
        <v>537</v>
      </c>
      <c r="B69" s="1118" t="s">
        <v>3031</v>
      </c>
      <c r="C69" s="1119"/>
      <c r="D69" s="1119" t="s">
        <v>3106</v>
      </c>
      <c r="E69" s="1119" t="s">
        <v>3107</v>
      </c>
      <c r="F69" s="1150" t="s">
        <v>3108</v>
      </c>
      <c r="G69" s="1150">
        <v>2</v>
      </c>
      <c r="H69" s="1150" t="s">
        <v>75</v>
      </c>
      <c r="I69" s="1150" t="s">
        <v>2891</v>
      </c>
      <c r="J69" s="1136" t="s">
        <v>70</v>
      </c>
      <c r="K69" s="1150" t="s">
        <v>29</v>
      </c>
      <c r="L69" s="1150" t="s">
        <v>30</v>
      </c>
      <c r="M69" s="1150" t="s">
        <v>43</v>
      </c>
      <c r="N69" s="1122">
        <v>1</v>
      </c>
      <c r="O69" s="1164">
        <v>0.1</v>
      </c>
      <c r="P69" s="1164">
        <v>0.1</v>
      </c>
      <c r="Q69" s="1164">
        <v>0.1</v>
      </c>
      <c r="R69" s="1164">
        <v>0.1</v>
      </c>
      <c r="S69" s="1164">
        <v>0.1</v>
      </c>
      <c r="T69" s="1164">
        <v>0.1</v>
      </c>
      <c r="U69" s="1164">
        <v>0.1</v>
      </c>
      <c r="V69" s="1164">
        <v>0.1</v>
      </c>
      <c r="W69" s="1164">
        <v>0.1</v>
      </c>
      <c r="X69" s="1164">
        <v>0.1</v>
      </c>
      <c r="Y69" s="1162"/>
      <c r="Z69" s="1162"/>
      <c r="AA69" s="1081">
        <f t="shared" si="0"/>
        <v>0.1</v>
      </c>
      <c r="AB69" s="1165"/>
      <c r="AC69" s="1154"/>
      <c r="AD69" s="1154"/>
      <c r="AE69" s="1154"/>
      <c r="AF69" s="1154"/>
      <c r="AG69" s="1154"/>
      <c r="AH69" s="1154"/>
      <c r="AI69" s="1154"/>
      <c r="AJ69" s="1154"/>
      <c r="AK69" s="1154"/>
      <c r="AL69" s="1154"/>
      <c r="AM69" s="1154"/>
      <c r="AN69" s="1086">
        <f t="shared" si="1"/>
        <v>0</v>
      </c>
      <c r="AO69" s="1087">
        <f t="shared" si="2"/>
        <v>0</v>
      </c>
      <c r="AP69" s="1154" t="s">
        <v>3109</v>
      </c>
      <c r="AQ69" s="1153" t="s">
        <v>3037</v>
      </c>
      <c r="AR69" s="1154" t="s">
        <v>3110</v>
      </c>
      <c r="AS69" s="1143"/>
      <c r="AT69" s="1154"/>
    </row>
    <row r="70" spans="1:46" ht="132">
      <c r="A70" s="512" t="s">
        <v>537</v>
      </c>
      <c r="B70" s="1118" t="s">
        <v>3031</v>
      </c>
      <c r="C70" s="1119"/>
      <c r="D70" s="1119" t="s">
        <v>3111</v>
      </c>
      <c r="E70" s="1119" t="s">
        <v>3112</v>
      </c>
      <c r="F70" s="1119" t="s">
        <v>3113</v>
      </c>
      <c r="G70" s="1118">
        <v>3</v>
      </c>
      <c r="H70" s="1136" t="s">
        <v>75</v>
      </c>
      <c r="I70" s="1119" t="s">
        <v>3114</v>
      </c>
      <c r="J70" s="1118" t="s">
        <v>36</v>
      </c>
      <c r="K70" s="1119" t="s">
        <v>29</v>
      </c>
      <c r="L70" s="1118" t="s">
        <v>30</v>
      </c>
      <c r="M70" s="1118" t="s">
        <v>43</v>
      </c>
      <c r="N70" s="1161">
        <f t="shared" ref="N70" si="4">+SUM(O70:Z70)</f>
        <v>30</v>
      </c>
      <c r="O70" s="1162"/>
      <c r="P70" s="1162">
        <v>5</v>
      </c>
      <c r="Q70" s="1162"/>
      <c r="R70" s="1162">
        <v>5</v>
      </c>
      <c r="S70" s="1162"/>
      <c r="T70" s="1162">
        <v>5</v>
      </c>
      <c r="U70" s="1162"/>
      <c r="V70" s="1162">
        <v>5</v>
      </c>
      <c r="W70" s="1162"/>
      <c r="X70" s="1162">
        <v>5</v>
      </c>
      <c r="Y70" s="1162"/>
      <c r="Z70" s="1162">
        <v>5</v>
      </c>
      <c r="AA70" s="1081">
        <f t="shared" si="0"/>
        <v>0</v>
      </c>
      <c r="AB70" s="1163"/>
      <c r="AC70" s="1154"/>
      <c r="AD70" s="1154"/>
      <c r="AE70" s="1154"/>
      <c r="AF70" s="1154"/>
      <c r="AG70" s="1154"/>
      <c r="AH70" s="1154"/>
      <c r="AI70" s="1154"/>
      <c r="AJ70" s="1154"/>
      <c r="AK70" s="1154"/>
      <c r="AL70" s="1154"/>
      <c r="AM70" s="1154"/>
      <c r="AN70" s="1086">
        <f t="shared" si="1"/>
        <v>0</v>
      </c>
      <c r="AO70" s="1087" t="e">
        <f t="shared" si="2"/>
        <v>#DIV/0!</v>
      </c>
      <c r="AP70" s="1166" t="s">
        <v>3115</v>
      </c>
      <c r="AQ70" s="1167" t="s">
        <v>3037</v>
      </c>
      <c r="AR70" s="1166" t="s">
        <v>3104</v>
      </c>
      <c r="AS70" s="1128" t="s">
        <v>3116</v>
      </c>
      <c r="AT70" s="1166"/>
    </row>
    <row r="71" spans="1:46" ht="99">
      <c r="A71" s="512" t="s">
        <v>537</v>
      </c>
      <c r="B71" s="1136" t="s">
        <v>3031</v>
      </c>
      <c r="C71" s="1150"/>
      <c r="D71" s="1150" t="s">
        <v>3117</v>
      </c>
      <c r="E71" s="1150" t="s">
        <v>3118</v>
      </c>
      <c r="F71" s="1150" t="s">
        <v>3119</v>
      </c>
      <c r="G71" s="1136">
        <v>3</v>
      </c>
      <c r="H71" s="1136" t="s">
        <v>75</v>
      </c>
      <c r="I71" s="1150" t="s">
        <v>3120</v>
      </c>
      <c r="J71" s="1136" t="s">
        <v>70</v>
      </c>
      <c r="K71" s="1136" t="s">
        <v>29</v>
      </c>
      <c r="L71" s="1136" t="s">
        <v>42</v>
      </c>
      <c r="M71" s="1136" t="s">
        <v>37</v>
      </c>
      <c r="N71" s="1168">
        <v>0.98</v>
      </c>
      <c r="O71" s="1164">
        <v>0.99</v>
      </c>
      <c r="P71" s="1164">
        <v>0.99</v>
      </c>
      <c r="Q71" s="1164">
        <v>0.99</v>
      </c>
      <c r="R71" s="1164">
        <v>0.99</v>
      </c>
      <c r="S71" s="1164">
        <v>0.99</v>
      </c>
      <c r="T71" s="1164">
        <v>0.95</v>
      </c>
      <c r="U71" s="1164">
        <v>0.95</v>
      </c>
      <c r="V71" s="1164">
        <v>0.95</v>
      </c>
      <c r="W71" s="1164">
        <v>0.95</v>
      </c>
      <c r="X71" s="1164">
        <v>0.95</v>
      </c>
      <c r="Y71" s="1164">
        <v>0.95</v>
      </c>
      <c r="Z71" s="1164">
        <v>0.99</v>
      </c>
      <c r="AA71" s="1081">
        <f t="shared" si="0"/>
        <v>0.99</v>
      </c>
      <c r="AB71" s="1165"/>
      <c r="AC71" s="1169"/>
      <c r="AD71" s="1169"/>
      <c r="AE71" s="1169"/>
      <c r="AF71" s="1169"/>
      <c r="AG71" s="1169"/>
      <c r="AH71" s="1169"/>
      <c r="AI71" s="1169"/>
      <c r="AJ71" s="1169"/>
      <c r="AK71" s="1169"/>
      <c r="AL71" s="1169"/>
      <c r="AM71" s="1169"/>
      <c r="AN71" s="1086">
        <f t="shared" si="1"/>
        <v>0</v>
      </c>
      <c r="AO71" s="1087">
        <f t="shared" si="2"/>
        <v>0</v>
      </c>
      <c r="AP71" s="1154" t="s">
        <v>3121</v>
      </c>
      <c r="AQ71" s="1153" t="s">
        <v>3037</v>
      </c>
      <c r="AR71" s="1154" t="s">
        <v>3104</v>
      </c>
      <c r="AS71" s="1143" t="s">
        <v>3116</v>
      </c>
      <c r="AT71" s="1154"/>
    </row>
    <row r="72" spans="1:46" ht="132">
      <c r="A72" s="512" t="s">
        <v>537</v>
      </c>
      <c r="B72" s="1136" t="s">
        <v>3031</v>
      </c>
      <c r="C72" s="1150"/>
      <c r="D72" s="1150" t="s">
        <v>3122</v>
      </c>
      <c r="E72" s="1150" t="s">
        <v>3123</v>
      </c>
      <c r="F72" s="1150" t="s">
        <v>3124</v>
      </c>
      <c r="G72" s="1150">
        <v>2</v>
      </c>
      <c r="H72" s="1150" t="s">
        <v>75</v>
      </c>
      <c r="I72" s="1150" t="s">
        <v>3114</v>
      </c>
      <c r="J72" s="1136" t="s">
        <v>36</v>
      </c>
      <c r="K72" s="1136" t="s">
        <v>29</v>
      </c>
      <c r="L72" s="1136" t="s">
        <v>30</v>
      </c>
      <c r="M72" s="1136" t="s">
        <v>43</v>
      </c>
      <c r="N72" s="1161">
        <f t="shared" ref="N72:N73" si="5">+SUM(O72:Z72)</f>
        <v>30</v>
      </c>
      <c r="O72" s="1162"/>
      <c r="P72" s="1162">
        <v>5</v>
      </c>
      <c r="Q72" s="1162"/>
      <c r="R72" s="1162">
        <v>5</v>
      </c>
      <c r="S72" s="1162"/>
      <c r="T72" s="1162">
        <v>5</v>
      </c>
      <c r="U72" s="1162"/>
      <c r="V72" s="1162">
        <v>5</v>
      </c>
      <c r="W72" s="1162"/>
      <c r="X72" s="1162">
        <v>5</v>
      </c>
      <c r="Y72" s="1162"/>
      <c r="Z72" s="1162">
        <v>5</v>
      </c>
      <c r="AA72" s="1081">
        <f t="shared" si="0"/>
        <v>0</v>
      </c>
      <c r="AB72" s="1163"/>
      <c r="AC72" s="1154"/>
      <c r="AD72" s="1154"/>
      <c r="AE72" s="1154"/>
      <c r="AF72" s="1154"/>
      <c r="AG72" s="1154"/>
      <c r="AH72" s="1154"/>
      <c r="AI72" s="1154"/>
      <c r="AJ72" s="1154"/>
      <c r="AK72" s="1154"/>
      <c r="AL72" s="1154"/>
      <c r="AM72" s="1154"/>
      <c r="AN72" s="1086">
        <f t="shared" si="1"/>
        <v>0</v>
      </c>
      <c r="AO72" s="1087" t="e">
        <f t="shared" si="2"/>
        <v>#DIV/0!</v>
      </c>
      <c r="AP72" s="1154" t="s">
        <v>3125</v>
      </c>
      <c r="AQ72" s="1153" t="s">
        <v>3037</v>
      </c>
      <c r="AR72" s="1154" t="s">
        <v>3104</v>
      </c>
      <c r="AS72" s="1143" t="s">
        <v>90</v>
      </c>
      <c r="AT72" s="1154"/>
    </row>
    <row r="73" spans="1:46" ht="132">
      <c r="A73" s="512" t="s">
        <v>537</v>
      </c>
      <c r="B73" s="1136" t="s">
        <v>3031</v>
      </c>
      <c r="C73" s="1150"/>
      <c r="D73" s="1150" t="s">
        <v>3126</v>
      </c>
      <c r="E73" s="1150" t="s">
        <v>3127</v>
      </c>
      <c r="F73" s="1150" t="s">
        <v>3128</v>
      </c>
      <c r="G73" s="1150">
        <v>2</v>
      </c>
      <c r="H73" s="1150" t="s">
        <v>75</v>
      </c>
      <c r="I73" s="1150" t="s">
        <v>3114</v>
      </c>
      <c r="J73" s="1136" t="s">
        <v>36</v>
      </c>
      <c r="K73" s="1136" t="s">
        <v>29</v>
      </c>
      <c r="L73" s="1136" t="s">
        <v>30</v>
      </c>
      <c r="M73" s="1136" t="s">
        <v>43</v>
      </c>
      <c r="N73" s="1161">
        <f t="shared" si="5"/>
        <v>20</v>
      </c>
      <c r="O73" s="1162"/>
      <c r="P73" s="1162"/>
      <c r="Q73" s="1162">
        <v>5</v>
      </c>
      <c r="R73" s="1162"/>
      <c r="S73" s="1162"/>
      <c r="T73" s="1162">
        <v>5</v>
      </c>
      <c r="U73" s="1162"/>
      <c r="V73" s="1162"/>
      <c r="W73" s="1162">
        <v>5</v>
      </c>
      <c r="X73" s="1162"/>
      <c r="Y73" s="1162"/>
      <c r="Z73" s="1162">
        <v>5</v>
      </c>
      <c r="AA73" s="1081">
        <f t="shared" ref="AA73:AA136" si="6">O73</f>
        <v>0</v>
      </c>
      <c r="AB73" s="1163"/>
      <c r="AC73" s="1154"/>
      <c r="AD73" s="1154"/>
      <c r="AE73" s="1154"/>
      <c r="AF73" s="1154"/>
      <c r="AG73" s="1154"/>
      <c r="AH73" s="1154"/>
      <c r="AI73" s="1154"/>
      <c r="AJ73" s="1154"/>
      <c r="AK73" s="1154"/>
      <c r="AL73" s="1154"/>
      <c r="AM73" s="1154"/>
      <c r="AN73" s="1086">
        <f t="shared" ref="AN73:AN136" si="7">AB73</f>
        <v>0</v>
      </c>
      <c r="AO73" s="1087" t="e">
        <f t="shared" ref="AO73:AO136" si="8">AN73/AA73</f>
        <v>#DIV/0!</v>
      </c>
      <c r="AP73" s="1154" t="s">
        <v>3129</v>
      </c>
      <c r="AQ73" s="1153" t="s">
        <v>3037</v>
      </c>
      <c r="AR73" s="1154" t="s">
        <v>3104</v>
      </c>
      <c r="AS73" s="1143" t="s">
        <v>90</v>
      </c>
      <c r="AT73" s="1154"/>
    </row>
    <row r="74" spans="1:46" ht="99">
      <c r="A74" s="512" t="s">
        <v>537</v>
      </c>
      <c r="B74" s="1136"/>
      <c r="C74" s="1150"/>
      <c r="D74" s="1150" t="s">
        <v>3130</v>
      </c>
      <c r="E74" s="1150" t="s">
        <v>3131</v>
      </c>
      <c r="F74" s="1150" t="s">
        <v>3132</v>
      </c>
      <c r="G74" s="1136">
        <v>2</v>
      </c>
      <c r="H74" s="1136" t="s">
        <v>75</v>
      </c>
      <c r="I74" s="1150" t="s">
        <v>3133</v>
      </c>
      <c r="J74" s="1136" t="s">
        <v>36</v>
      </c>
      <c r="K74" s="1136" t="s">
        <v>29</v>
      </c>
      <c r="L74" s="1136" t="s">
        <v>42</v>
      </c>
      <c r="M74" s="1136" t="s">
        <v>43</v>
      </c>
      <c r="N74" s="1161">
        <v>12</v>
      </c>
      <c r="O74" s="1162">
        <v>1</v>
      </c>
      <c r="P74" s="1162">
        <v>1</v>
      </c>
      <c r="Q74" s="1162">
        <v>1</v>
      </c>
      <c r="R74" s="1162">
        <v>1</v>
      </c>
      <c r="S74" s="1162">
        <v>1</v>
      </c>
      <c r="T74" s="1162">
        <v>1</v>
      </c>
      <c r="U74" s="1162">
        <v>1</v>
      </c>
      <c r="V74" s="1162">
        <v>1</v>
      </c>
      <c r="W74" s="1162">
        <v>1</v>
      </c>
      <c r="X74" s="1162">
        <v>1</v>
      </c>
      <c r="Y74" s="1162">
        <v>1</v>
      </c>
      <c r="Z74" s="1162">
        <v>1</v>
      </c>
      <c r="AA74" s="1081">
        <f t="shared" si="6"/>
        <v>1</v>
      </c>
      <c r="AB74" s="1163"/>
      <c r="AC74" s="1154"/>
      <c r="AD74" s="1154"/>
      <c r="AE74" s="1154"/>
      <c r="AF74" s="1154"/>
      <c r="AG74" s="1154"/>
      <c r="AH74" s="1154"/>
      <c r="AI74" s="1154"/>
      <c r="AJ74" s="1154"/>
      <c r="AK74" s="1154"/>
      <c r="AL74" s="1154"/>
      <c r="AM74" s="1154"/>
      <c r="AN74" s="1086">
        <f t="shared" si="7"/>
        <v>0</v>
      </c>
      <c r="AO74" s="1087">
        <f t="shared" si="8"/>
        <v>0</v>
      </c>
      <c r="AP74" s="1154" t="s">
        <v>3134</v>
      </c>
      <c r="AQ74" s="1153" t="s">
        <v>3037</v>
      </c>
      <c r="AR74" s="1154" t="s">
        <v>3135</v>
      </c>
      <c r="AS74" s="1143"/>
      <c r="AT74" s="1154"/>
    </row>
    <row r="75" spans="1:46" ht="99">
      <c r="A75" s="512" t="s">
        <v>537</v>
      </c>
      <c r="B75" s="1136" t="s">
        <v>3031</v>
      </c>
      <c r="C75" s="1150"/>
      <c r="D75" s="1150" t="s">
        <v>3136</v>
      </c>
      <c r="E75" s="1150" t="s">
        <v>3137</v>
      </c>
      <c r="F75" s="1150" t="s">
        <v>3138</v>
      </c>
      <c r="G75" s="1136">
        <v>2</v>
      </c>
      <c r="H75" s="1136" t="s">
        <v>75</v>
      </c>
      <c r="I75" s="1150" t="s">
        <v>3139</v>
      </c>
      <c r="J75" s="1136" t="s">
        <v>70</v>
      </c>
      <c r="K75" s="1136" t="s">
        <v>29</v>
      </c>
      <c r="L75" s="1136" t="s">
        <v>30</v>
      </c>
      <c r="M75" s="1136" t="s">
        <v>37</v>
      </c>
      <c r="N75" s="1122">
        <v>1</v>
      </c>
      <c r="O75" s="1162"/>
      <c r="P75" s="1162"/>
      <c r="Q75" s="1162"/>
      <c r="R75" s="1162"/>
      <c r="S75" s="1162"/>
      <c r="T75" s="1164">
        <v>0.1</v>
      </c>
      <c r="U75" s="1164">
        <v>0.2</v>
      </c>
      <c r="V75" s="1164">
        <v>0.2</v>
      </c>
      <c r="W75" s="1164">
        <v>0.2</v>
      </c>
      <c r="X75" s="1164">
        <v>0.2</v>
      </c>
      <c r="Y75" s="1164">
        <v>0.1</v>
      </c>
      <c r="Z75" s="1162"/>
      <c r="AA75" s="1081">
        <f t="shared" si="6"/>
        <v>0</v>
      </c>
      <c r="AB75" s="1163"/>
      <c r="AC75" s="1154"/>
      <c r="AD75" s="1154"/>
      <c r="AE75" s="1154"/>
      <c r="AF75" s="1154"/>
      <c r="AG75" s="1154"/>
      <c r="AH75" s="1154"/>
      <c r="AI75" s="1154"/>
      <c r="AJ75" s="1154"/>
      <c r="AK75" s="1154"/>
      <c r="AL75" s="1154"/>
      <c r="AM75" s="1154"/>
      <c r="AN75" s="1086">
        <f t="shared" si="7"/>
        <v>0</v>
      </c>
      <c r="AO75" s="1087" t="e">
        <f t="shared" si="8"/>
        <v>#DIV/0!</v>
      </c>
      <c r="AP75" s="1154" t="s">
        <v>222</v>
      </c>
      <c r="AQ75" s="1153" t="s">
        <v>3037</v>
      </c>
      <c r="AR75" s="1154" t="s">
        <v>3140</v>
      </c>
      <c r="AS75" s="1143"/>
      <c r="AT75" s="1154" t="s">
        <v>3141</v>
      </c>
    </row>
    <row r="76" spans="1:46" ht="99">
      <c r="A76" s="512" t="s">
        <v>537</v>
      </c>
      <c r="B76" s="1076" t="s">
        <v>3031</v>
      </c>
      <c r="C76" s="1092" t="s">
        <v>3142</v>
      </c>
      <c r="D76" s="1092" t="s">
        <v>3143</v>
      </c>
      <c r="E76" s="1092" t="s">
        <v>3144</v>
      </c>
      <c r="F76" s="1092" t="s">
        <v>3145</v>
      </c>
      <c r="G76" s="1076">
        <v>2</v>
      </c>
      <c r="H76" s="1159" t="s">
        <v>75</v>
      </c>
      <c r="I76" s="1092" t="s">
        <v>3146</v>
      </c>
      <c r="J76" s="1076" t="s">
        <v>36</v>
      </c>
      <c r="K76" s="1076" t="s">
        <v>29</v>
      </c>
      <c r="L76" s="1076" t="s">
        <v>30</v>
      </c>
      <c r="M76" s="1076" t="s">
        <v>43</v>
      </c>
      <c r="N76" s="1170">
        <v>10</v>
      </c>
      <c r="O76" s="1115"/>
      <c r="P76" s="1115"/>
      <c r="Q76" s="1115"/>
      <c r="R76" s="1115"/>
      <c r="S76" s="1115"/>
      <c r="T76" s="1115">
        <v>1</v>
      </c>
      <c r="U76" s="1115">
        <v>1</v>
      </c>
      <c r="V76" s="1115">
        <v>1</v>
      </c>
      <c r="W76" s="1115">
        <v>1</v>
      </c>
      <c r="X76" s="1115">
        <v>2</v>
      </c>
      <c r="Y76" s="1115">
        <v>2</v>
      </c>
      <c r="Z76" s="1115">
        <v>2</v>
      </c>
      <c r="AA76" s="1081">
        <f t="shared" si="6"/>
        <v>0</v>
      </c>
      <c r="AB76" s="1117"/>
      <c r="AC76" s="1109"/>
      <c r="AD76" s="1109"/>
      <c r="AE76" s="1109"/>
      <c r="AF76" s="1109"/>
      <c r="AG76" s="1109"/>
      <c r="AH76" s="1109"/>
      <c r="AI76" s="1109"/>
      <c r="AJ76" s="1109"/>
      <c r="AK76" s="1109"/>
      <c r="AL76" s="1109"/>
      <c r="AM76" s="1109"/>
      <c r="AN76" s="1086">
        <f t="shared" si="7"/>
        <v>0</v>
      </c>
      <c r="AO76" s="1087" t="e">
        <f t="shared" si="8"/>
        <v>#DIV/0!</v>
      </c>
      <c r="AP76" s="1109" t="s">
        <v>222</v>
      </c>
      <c r="AQ76" s="347" t="s">
        <v>3037</v>
      </c>
      <c r="AR76" s="1109" t="s">
        <v>3140</v>
      </c>
      <c r="AS76" s="1109" t="s">
        <v>3147</v>
      </c>
      <c r="AT76" s="1109"/>
    </row>
    <row r="77" spans="1:46" ht="99">
      <c r="A77" s="512" t="s">
        <v>537</v>
      </c>
      <c r="B77" s="1136" t="s">
        <v>3031</v>
      </c>
      <c r="C77" s="1150"/>
      <c r="D77" s="1150" t="s">
        <v>3148</v>
      </c>
      <c r="E77" s="1150" t="s">
        <v>3149</v>
      </c>
      <c r="F77" s="1150" t="s">
        <v>3150</v>
      </c>
      <c r="G77" s="1136">
        <v>3</v>
      </c>
      <c r="H77" s="1136" t="s">
        <v>75</v>
      </c>
      <c r="I77" s="1150" t="s">
        <v>1604</v>
      </c>
      <c r="J77" s="1076" t="s">
        <v>36</v>
      </c>
      <c r="K77" s="1171" t="s">
        <v>41</v>
      </c>
      <c r="L77" s="1136" t="s">
        <v>42</v>
      </c>
      <c r="M77" s="1136" t="s">
        <v>43</v>
      </c>
      <c r="N77" s="1170">
        <v>0</v>
      </c>
      <c r="O77" s="1172">
        <v>0</v>
      </c>
      <c r="P77" s="1172">
        <v>0</v>
      </c>
      <c r="Q77" s="1172">
        <v>0</v>
      </c>
      <c r="R77" s="1172">
        <v>0</v>
      </c>
      <c r="S77" s="1172">
        <v>0</v>
      </c>
      <c r="T77" s="1172">
        <v>0</v>
      </c>
      <c r="U77" s="1172">
        <v>0</v>
      </c>
      <c r="V77" s="1172">
        <v>0</v>
      </c>
      <c r="W77" s="1172">
        <v>0</v>
      </c>
      <c r="X77" s="1172">
        <v>0</v>
      </c>
      <c r="Y77" s="1172">
        <v>0</v>
      </c>
      <c r="Z77" s="1172">
        <v>0</v>
      </c>
      <c r="AA77" s="1081">
        <f t="shared" si="6"/>
        <v>0</v>
      </c>
      <c r="AB77" s="1173"/>
      <c r="AC77" s="1111"/>
      <c r="AD77" s="1111"/>
      <c r="AE77" s="1111"/>
      <c r="AF77" s="1111"/>
      <c r="AG77" s="1111"/>
      <c r="AH77" s="1111"/>
      <c r="AI77" s="1111"/>
      <c r="AJ77" s="1111"/>
      <c r="AK77" s="1111"/>
      <c r="AL77" s="1111"/>
      <c r="AM77" s="1111"/>
      <c r="AN77" s="1086">
        <f t="shared" si="7"/>
        <v>0</v>
      </c>
      <c r="AO77" s="1087" t="e">
        <f t="shared" si="8"/>
        <v>#DIV/0!</v>
      </c>
      <c r="AP77" s="1154" t="s">
        <v>222</v>
      </c>
      <c r="AQ77" s="1153" t="s">
        <v>3037</v>
      </c>
      <c r="AR77" s="1154" t="s">
        <v>3151</v>
      </c>
      <c r="AS77" s="1174"/>
      <c r="AT77" s="1154"/>
    </row>
    <row r="78" spans="1:46" ht="95.25" customHeight="1">
      <c r="A78" s="512" t="s">
        <v>537</v>
      </c>
      <c r="B78" s="1136" t="s">
        <v>3031</v>
      </c>
      <c r="C78" s="1150"/>
      <c r="D78" s="1150" t="s">
        <v>3152</v>
      </c>
      <c r="E78" s="1150" t="s">
        <v>3153</v>
      </c>
      <c r="F78" s="1150" t="s">
        <v>3154</v>
      </c>
      <c r="G78" s="1136">
        <v>3</v>
      </c>
      <c r="H78" s="1136" t="s">
        <v>75</v>
      </c>
      <c r="I78" s="1150" t="s">
        <v>1604</v>
      </c>
      <c r="J78" s="1076" t="s">
        <v>36</v>
      </c>
      <c r="K78" s="1171" t="s">
        <v>41</v>
      </c>
      <c r="L78" s="1136" t="s">
        <v>42</v>
      </c>
      <c r="M78" s="1136" t="s">
        <v>43</v>
      </c>
      <c r="N78" s="1170">
        <v>0</v>
      </c>
      <c r="O78" s="1172">
        <v>0</v>
      </c>
      <c r="P78" s="1172">
        <v>0</v>
      </c>
      <c r="Q78" s="1172">
        <v>0</v>
      </c>
      <c r="R78" s="1172">
        <v>0</v>
      </c>
      <c r="S78" s="1172">
        <v>0</v>
      </c>
      <c r="T78" s="1172">
        <v>0</v>
      </c>
      <c r="U78" s="1172">
        <v>0</v>
      </c>
      <c r="V78" s="1172">
        <v>0</v>
      </c>
      <c r="W78" s="1172">
        <v>0</v>
      </c>
      <c r="X78" s="1172">
        <v>0</v>
      </c>
      <c r="Y78" s="1172">
        <v>0</v>
      </c>
      <c r="Z78" s="1172">
        <v>0</v>
      </c>
      <c r="AA78" s="1081">
        <f t="shared" si="6"/>
        <v>0</v>
      </c>
      <c r="AB78" s="1173"/>
      <c r="AC78" s="1111"/>
      <c r="AD78" s="1111"/>
      <c r="AE78" s="1111"/>
      <c r="AF78" s="1111"/>
      <c r="AG78" s="1111"/>
      <c r="AH78" s="1111"/>
      <c r="AI78" s="1111"/>
      <c r="AJ78" s="1111"/>
      <c r="AK78" s="1111"/>
      <c r="AL78" s="1111"/>
      <c r="AM78" s="1111"/>
      <c r="AN78" s="1086">
        <f t="shared" si="7"/>
        <v>0</v>
      </c>
      <c r="AO78" s="1087" t="e">
        <f t="shared" si="8"/>
        <v>#DIV/0!</v>
      </c>
      <c r="AP78" s="1154" t="s">
        <v>222</v>
      </c>
      <c r="AQ78" s="1153" t="s">
        <v>3037</v>
      </c>
      <c r="AR78" s="1154" t="s">
        <v>3151</v>
      </c>
      <c r="AS78" s="1143"/>
      <c r="AT78" s="1154"/>
    </row>
    <row r="79" spans="1:46" ht="80.25" customHeight="1">
      <c r="A79" s="512" t="s">
        <v>537</v>
      </c>
      <c r="B79" s="1136" t="s">
        <v>3031</v>
      </c>
      <c r="C79" s="1150"/>
      <c r="D79" s="1150" t="s">
        <v>3155</v>
      </c>
      <c r="E79" s="1150" t="s">
        <v>3153</v>
      </c>
      <c r="F79" s="1150" t="s">
        <v>3156</v>
      </c>
      <c r="G79" s="1136">
        <v>3</v>
      </c>
      <c r="H79" s="1136" t="s">
        <v>75</v>
      </c>
      <c r="I79" s="1150" t="s">
        <v>1604</v>
      </c>
      <c r="J79" s="1076" t="s">
        <v>36</v>
      </c>
      <c r="K79" s="1171" t="s">
        <v>41</v>
      </c>
      <c r="L79" s="1136" t="s">
        <v>42</v>
      </c>
      <c r="M79" s="1136" t="s">
        <v>43</v>
      </c>
      <c r="N79" s="1170">
        <v>0</v>
      </c>
      <c r="O79" s="1172">
        <v>0</v>
      </c>
      <c r="P79" s="1172">
        <v>0</v>
      </c>
      <c r="Q79" s="1172">
        <v>0</v>
      </c>
      <c r="R79" s="1172">
        <v>0</v>
      </c>
      <c r="S79" s="1172">
        <v>0</v>
      </c>
      <c r="T79" s="1172">
        <v>0</v>
      </c>
      <c r="U79" s="1172">
        <v>0</v>
      </c>
      <c r="V79" s="1172">
        <v>0</v>
      </c>
      <c r="W79" s="1172">
        <v>0</v>
      </c>
      <c r="X79" s="1172">
        <v>0</v>
      </c>
      <c r="Y79" s="1172">
        <v>0</v>
      </c>
      <c r="Z79" s="1172">
        <v>0</v>
      </c>
      <c r="AA79" s="1081">
        <f t="shared" si="6"/>
        <v>0</v>
      </c>
      <c r="AB79" s="1173"/>
      <c r="AC79" s="1111"/>
      <c r="AD79" s="1111"/>
      <c r="AE79" s="1111"/>
      <c r="AF79" s="1111"/>
      <c r="AG79" s="1111"/>
      <c r="AH79" s="1111"/>
      <c r="AI79" s="1111"/>
      <c r="AJ79" s="1111"/>
      <c r="AK79" s="1111"/>
      <c r="AL79" s="1111"/>
      <c r="AM79" s="1111"/>
      <c r="AN79" s="1086">
        <f t="shared" si="7"/>
        <v>0</v>
      </c>
      <c r="AO79" s="1087" t="e">
        <f t="shared" si="8"/>
        <v>#DIV/0!</v>
      </c>
      <c r="AP79" s="1154" t="s">
        <v>222</v>
      </c>
      <c r="AQ79" s="1153" t="s">
        <v>3037</v>
      </c>
      <c r="AR79" s="1154" t="s">
        <v>3151</v>
      </c>
      <c r="AS79" s="1143"/>
      <c r="AT79" s="1154"/>
    </row>
    <row r="80" spans="1:46" ht="73.5" customHeight="1">
      <c r="A80" s="512" t="s">
        <v>537</v>
      </c>
      <c r="B80" s="1136"/>
      <c r="C80" s="1150"/>
      <c r="D80" s="1150" t="s">
        <v>3157</v>
      </c>
      <c r="E80" s="1150" t="s">
        <v>3158</v>
      </c>
      <c r="F80" s="1150" t="s">
        <v>3159</v>
      </c>
      <c r="G80" s="1136">
        <v>2</v>
      </c>
      <c r="H80" s="1136" t="s">
        <v>75</v>
      </c>
      <c r="I80" s="1150" t="s">
        <v>300</v>
      </c>
      <c r="J80" s="1136" t="s">
        <v>36</v>
      </c>
      <c r="K80" s="1136" t="s">
        <v>29</v>
      </c>
      <c r="L80" s="1136" t="s">
        <v>30</v>
      </c>
      <c r="M80" s="1136" t="s">
        <v>43</v>
      </c>
      <c r="N80" s="1175">
        <v>12</v>
      </c>
      <c r="O80" s="1162">
        <v>1</v>
      </c>
      <c r="P80" s="1162">
        <v>1</v>
      </c>
      <c r="Q80" s="1162">
        <v>1</v>
      </c>
      <c r="R80" s="1162">
        <v>1</v>
      </c>
      <c r="S80" s="1162">
        <v>1</v>
      </c>
      <c r="T80" s="1162">
        <v>1</v>
      </c>
      <c r="U80" s="1162">
        <v>1</v>
      </c>
      <c r="V80" s="1162">
        <v>1</v>
      </c>
      <c r="W80" s="1162">
        <v>1</v>
      </c>
      <c r="X80" s="1162">
        <v>1</v>
      </c>
      <c r="Y80" s="1162">
        <v>1</v>
      </c>
      <c r="Z80" s="1162">
        <v>1</v>
      </c>
      <c r="AA80" s="1081">
        <f t="shared" si="6"/>
        <v>1</v>
      </c>
      <c r="AB80" s="1163"/>
      <c r="AC80" s="1154"/>
      <c r="AD80" s="1154"/>
      <c r="AE80" s="1154"/>
      <c r="AF80" s="1154"/>
      <c r="AG80" s="1154"/>
      <c r="AH80" s="1154"/>
      <c r="AI80" s="1154"/>
      <c r="AJ80" s="1154"/>
      <c r="AK80" s="1154"/>
      <c r="AL80" s="1154"/>
      <c r="AM80" s="1154"/>
      <c r="AN80" s="1086">
        <f t="shared" si="7"/>
        <v>0</v>
      </c>
      <c r="AO80" s="1087">
        <f t="shared" si="8"/>
        <v>0</v>
      </c>
      <c r="AP80" s="1154" t="s">
        <v>222</v>
      </c>
      <c r="AQ80" s="1153" t="s">
        <v>3037</v>
      </c>
      <c r="AR80" s="1154" t="s">
        <v>3160</v>
      </c>
      <c r="AS80" s="1143"/>
      <c r="AT80" s="1154"/>
    </row>
    <row r="81" spans="1:54" s="104" customFormat="1" ht="82.5" customHeight="1">
      <c r="A81" s="512" t="s">
        <v>537</v>
      </c>
      <c r="B81" s="1176"/>
      <c r="C81" s="1176"/>
      <c r="D81" s="1150" t="s">
        <v>496</v>
      </c>
      <c r="E81" s="1150"/>
      <c r="F81" s="1150" t="s">
        <v>497</v>
      </c>
      <c r="G81" s="1150">
        <v>2</v>
      </c>
      <c r="H81" s="1150" t="s">
        <v>75</v>
      </c>
      <c r="I81" s="1150" t="s">
        <v>498</v>
      </c>
      <c r="J81" s="1150" t="s">
        <v>70</v>
      </c>
      <c r="K81" s="1150" t="s">
        <v>29</v>
      </c>
      <c r="L81" s="1150" t="s">
        <v>30</v>
      </c>
      <c r="M81" s="1150" t="s">
        <v>43</v>
      </c>
      <c r="N81" s="1161">
        <f>SUM(O81:Z81)</f>
        <v>1</v>
      </c>
      <c r="O81" s="1162"/>
      <c r="P81" s="1162"/>
      <c r="Q81" s="1162"/>
      <c r="R81" s="1162"/>
      <c r="S81" s="1162"/>
      <c r="T81" s="1162"/>
      <c r="U81" s="1162"/>
      <c r="V81" s="1162"/>
      <c r="W81" s="1162"/>
      <c r="X81" s="1123">
        <v>0.75</v>
      </c>
      <c r="Y81" s="1123">
        <v>0.25</v>
      </c>
      <c r="Z81" s="1162"/>
      <c r="AA81" s="1081">
        <f t="shared" si="6"/>
        <v>0</v>
      </c>
      <c r="AB81" s="1163"/>
      <c r="AC81" s="1154"/>
      <c r="AD81" s="1154"/>
      <c r="AE81" s="1154"/>
      <c r="AF81" s="1154"/>
      <c r="AG81" s="1154"/>
      <c r="AH81" s="1154"/>
      <c r="AI81" s="1154"/>
      <c r="AJ81" s="1154"/>
      <c r="AK81" s="1154"/>
      <c r="AL81" s="1154"/>
      <c r="AM81" s="1154"/>
      <c r="AN81" s="1086">
        <f t="shared" si="7"/>
        <v>0</v>
      </c>
      <c r="AO81" s="1087" t="e">
        <f t="shared" si="8"/>
        <v>#DIV/0!</v>
      </c>
      <c r="AP81" s="1154" t="s">
        <v>499</v>
      </c>
      <c r="AQ81" s="1153" t="s">
        <v>3037</v>
      </c>
      <c r="AR81" s="1154" t="s">
        <v>3161</v>
      </c>
      <c r="AS81" s="1154"/>
      <c r="AT81" s="1154">
        <v>0</v>
      </c>
      <c r="AV81" s="103"/>
      <c r="AW81" s="103"/>
      <c r="AX81" s="103"/>
      <c r="AY81" s="103"/>
      <c r="AZ81" s="103"/>
      <c r="BA81" s="103"/>
      <c r="BB81" s="103"/>
    </row>
    <row r="82" spans="1:54" ht="82.5">
      <c r="A82" s="512" t="s">
        <v>607</v>
      </c>
      <c r="B82" s="1121"/>
      <c r="C82" s="1177"/>
      <c r="D82" s="1119" t="s">
        <v>3162</v>
      </c>
      <c r="E82" s="1119"/>
      <c r="F82" s="1119" t="s">
        <v>3163</v>
      </c>
      <c r="G82" s="1119">
        <v>1</v>
      </c>
      <c r="H82" s="1119" t="s">
        <v>75</v>
      </c>
      <c r="I82" s="1119" t="s">
        <v>265</v>
      </c>
      <c r="J82" s="1119" t="s">
        <v>36</v>
      </c>
      <c r="K82" s="1119" t="s">
        <v>29</v>
      </c>
      <c r="L82" s="1150" t="s">
        <v>42</v>
      </c>
      <c r="M82" s="1119" t="s">
        <v>43</v>
      </c>
      <c r="N82" s="1161">
        <v>12</v>
      </c>
      <c r="O82" s="1130">
        <v>1</v>
      </c>
      <c r="P82" s="1130">
        <v>1</v>
      </c>
      <c r="Q82" s="1130">
        <v>1</v>
      </c>
      <c r="R82" s="1130">
        <v>1</v>
      </c>
      <c r="S82" s="1130">
        <v>1</v>
      </c>
      <c r="T82" s="1130">
        <v>1</v>
      </c>
      <c r="U82" s="1130">
        <v>1</v>
      </c>
      <c r="V82" s="1130">
        <v>1</v>
      </c>
      <c r="W82" s="1130">
        <v>1</v>
      </c>
      <c r="X82" s="1130">
        <v>1</v>
      </c>
      <c r="Y82" s="1130">
        <v>1</v>
      </c>
      <c r="Z82" s="1130">
        <v>1</v>
      </c>
      <c r="AA82" s="1081">
        <f t="shared" si="6"/>
        <v>1</v>
      </c>
      <c r="AB82" s="1131"/>
      <c r="AC82" s="1152"/>
      <c r="AD82" s="1152"/>
      <c r="AE82" s="1152"/>
      <c r="AF82" s="1152"/>
      <c r="AG82" s="1152"/>
      <c r="AH82" s="1152"/>
      <c r="AI82" s="1152"/>
      <c r="AJ82" s="1152"/>
      <c r="AK82" s="1152"/>
      <c r="AL82" s="1152"/>
      <c r="AM82" s="1152"/>
      <c r="AN82" s="1086">
        <f t="shared" si="7"/>
        <v>0</v>
      </c>
      <c r="AO82" s="1087">
        <f t="shared" si="8"/>
        <v>0</v>
      </c>
      <c r="AP82" s="1166" t="s">
        <v>3164</v>
      </c>
      <c r="AQ82" s="1178" t="s">
        <v>3165</v>
      </c>
      <c r="AR82" s="1166" t="s">
        <v>3166</v>
      </c>
      <c r="AS82" s="1166" t="s">
        <v>38</v>
      </c>
      <c r="AT82" s="1179"/>
    </row>
    <row r="83" spans="1:54" ht="99">
      <c r="A83" s="512" t="s">
        <v>537</v>
      </c>
      <c r="B83" s="1121"/>
      <c r="C83" s="1177"/>
      <c r="D83" s="1119" t="s">
        <v>3167</v>
      </c>
      <c r="E83" s="1119" t="s">
        <v>3168</v>
      </c>
      <c r="F83" s="1119" t="s">
        <v>3169</v>
      </c>
      <c r="G83" s="1119">
        <v>3</v>
      </c>
      <c r="H83" s="1119" t="s">
        <v>75</v>
      </c>
      <c r="I83" s="1119" t="s">
        <v>3030</v>
      </c>
      <c r="J83" s="1119" t="s">
        <v>36</v>
      </c>
      <c r="K83" s="1119" t="s">
        <v>29</v>
      </c>
      <c r="L83" s="1150" t="s">
        <v>42</v>
      </c>
      <c r="M83" s="1119" t="s">
        <v>43</v>
      </c>
      <c r="N83" s="1161">
        <v>10</v>
      </c>
      <c r="O83" s="1130">
        <v>1</v>
      </c>
      <c r="P83" s="1130">
        <v>1</v>
      </c>
      <c r="Q83" s="1130">
        <v>1</v>
      </c>
      <c r="R83" s="1130">
        <v>1</v>
      </c>
      <c r="S83" s="1130">
        <v>1</v>
      </c>
      <c r="T83" s="1130">
        <v>1</v>
      </c>
      <c r="U83" s="1130">
        <v>1</v>
      </c>
      <c r="V83" s="1130">
        <v>1</v>
      </c>
      <c r="W83" s="1130">
        <v>1</v>
      </c>
      <c r="X83" s="1130">
        <v>1</v>
      </c>
      <c r="Y83" s="1130"/>
      <c r="Z83" s="1130"/>
      <c r="AA83" s="1081">
        <f t="shared" si="6"/>
        <v>1</v>
      </c>
      <c r="AB83" s="1131"/>
      <c r="AC83" s="1152"/>
      <c r="AD83" s="1152"/>
      <c r="AE83" s="1152"/>
      <c r="AF83" s="1152"/>
      <c r="AG83" s="1152"/>
      <c r="AH83" s="1152"/>
      <c r="AI83" s="1152"/>
      <c r="AJ83" s="1152"/>
      <c r="AK83" s="1152"/>
      <c r="AL83" s="1152"/>
      <c r="AM83" s="1152"/>
      <c r="AN83" s="1086">
        <f t="shared" si="7"/>
        <v>0</v>
      </c>
      <c r="AO83" s="1087">
        <f t="shared" si="8"/>
        <v>0</v>
      </c>
      <c r="AP83" s="1166" t="s">
        <v>3030</v>
      </c>
      <c r="AQ83" s="1178" t="s">
        <v>3165</v>
      </c>
      <c r="AR83" s="1166" t="s">
        <v>3166</v>
      </c>
      <c r="AS83" s="1166" t="s">
        <v>38</v>
      </c>
      <c r="AT83" s="1179"/>
    </row>
    <row r="84" spans="1:54" ht="66">
      <c r="A84" s="512" t="s">
        <v>537</v>
      </c>
      <c r="B84" s="1108"/>
      <c r="C84" s="1180"/>
      <c r="D84" s="1077" t="s">
        <v>3170</v>
      </c>
      <c r="E84" s="1077"/>
      <c r="F84" s="1077" t="s">
        <v>3171</v>
      </c>
      <c r="G84" s="1077">
        <v>3</v>
      </c>
      <c r="H84" s="1157" t="s">
        <v>75</v>
      </c>
      <c r="I84" s="1077" t="s">
        <v>3172</v>
      </c>
      <c r="J84" s="1077" t="s">
        <v>70</v>
      </c>
      <c r="K84" s="1077" t="s">
        <v>29</v>
      </c>
      <c r="L84" s="1077" t="s">
        <v>30</v>
      </c>
      <c r="M84" s="1077" t="s">
        <v>43</v>
      </c>
      <c r="N84" s="1181">
        <v>1</v>
      </c>
      <c r="O84" s="1094"/>
      <c r="P84" s="1094"/>
      <c r="Q84" s="1100">
        <v>0.25</v>
      </c>
      <c r="R84" s="1094"/>
      <c r="S84" s="1094"/>
      <c r="T84" s="1100">
        <v>0.25</v>
      </c>
      <c r="U84" s="1094"/>
      <c r="V84" s="1094"/>
      <c r="W84" s="1100">
        <v>0.25</v>
      </c>
      <c r="X84" s="1094"/>
      <c r="Y84" s="1094"/>
      <c r="Z84" s="1100">
        <v>0.25</v>
      </c>
      <c r="AA84" s="1081">
        <f t="shared" si="6"/>
        <v>0</v>
      </c>
      <c r="AB84" s="1095"/>
      <c r="AC84" s="1102"/>
      <c r="AD84" s="1102"/>
      <c r="AE84" s="1102"/>
      <c r="AF84" s="1102"/>
      <c r="AG84" s="1102"/>
      <c r="AH84" s="1102"/>
      <c r="AI84" s="1102"/>
      <c r="AJ84" s="1102"/>
      <c r="AK84" s="1102"/>
      <c r="AL84" s="1102"/>
      <c r="AM84" s="1102"/>
      <c r="AN84" s="1086">
        <f t="shared" si="7"/>
        <v>0</v>
      </c>
      <c r="AO84" s="1087" t="e">
        <f t="shared" si="8"/>
        <v>#DIV/0!</v>
      </c>
      <c r="AP84" s="1097" t="s">
        <v>3173</v>
      </c>
      <c r="AQ84" s="1098" t="s">
        <v>3165</v>
      </c>
      <c r="AR84" s="1097" t="s">
        <v>3166</v>
      </c>
      <c r="AS84" s="1097" t="s">
        <v>108</v>
      </c>
      <c r="AT84" s="1182"/>
    </row>
    <row r="85" spans="1:54" ht="49.5">
      <c r="A85" s="512" t="s">
        <v>537</v>
      </c>
      <c r="B85" s="1121"/>
      <c r="C85" s="1177"/>
      <c r="D85" s="1119" t="s">
        <v>3174</v>
      </c>
      <c r="E85" s="1119"/>
      <c r="F85" s="1119" t="s">
        <v>3175</v>
      </c>
      <c r="G85" s="1119">
        <v>1</v>
      </c>
      <c r="H85" s="1119" t="s">
        <v>75</v>
      </c>
      <c r="I85" s="1119" t="s">
        <v>265</v>
      </c>
      <c r="J85" s="1119" t="s">
        <v>36</v>
      </c>
      <c r="K85" s="1119" t="s">
        <v>29</v>
      </c>
      <c r="L85" s="1150" t="s">
        <v>42</v>
      </c>
      <c r="M85" s="1119" t="s">
        <v>43</v>
      </c>
      <c r="N85" s="1161">
        <v>48</v>
      </c>
      <c r="O85" s="1130">
        <v>4</v>
      </c>
      <c r="P85" s="1130">
        <v>4</v>
      </c>
      <c r="Q85" s="1130">
        <v>4</v>
      </c>
      <c r="R85" s="1130">
        <v>4</v>
      </c>
      <c r="S85" s="1130">
        <v>4</v>
      </c>
      <c r="T85" s="1130">
        <v>4</v>
      </c>
      <c r="U85" s="1130">
        <v>4</v>
      </c>
      <c r="V85" s="1130">
        <v>4</v>
      </c>
      <c r="W85" s="1130">
        <v>4</v>
      </c>
      <c r="X85" s="1130">
        <v>4</v>
      </c>
      <c r="Y85" s="1130">
        <v>4</v>
      </c>
      <c r="Z85" s="1130">
        <v>4</v>
      </c>
      <c r="AA85" s="1081">
        <f t="shared" si="6"/>
        <v>4</v>
      </c>
      <c r="AB85" s="1131"/>
      <c r="AC85" s="1152"/>
      <c r="AD85" s="1152"/>
      <c r="AE85" s="1152"/>
      <c r="AF85" s="1152"/>
      <c r="AG85" s="1152"/>
      <c r="AH85" s="1152"/>
      <c r="AI85" s="1152"/>
      <c r="AJ85" s="1152"/>
      <c r="AK85" s="1152"/>
      <c r="AL85" s="1152"/>
      <c r="AM85" s="1152"/>
      <c r="AN85" s="1086">
        <f t="shared" si="7"/>
        <v>0</v>
      </c>
      <c r="AO85" s="1087">
        <f t="shared" si="8"/>
        <v>0</v>
      </c>
      <c r="AP85" s="1166" t="s">
        <v>3164</v>
      </c>
      <c r="AQ85" s="1178" t="s">
        <v>3165</v>
      </c>
      <c r="AR85" s="1166" t="s">
        <v>3166</v>
      </c>
      <c r="AS85" s="1166" t="s">
        <v>38</v>
      </c>
      <c r="AT85" s="1179"/>
    </row>
    <row r="86" spans="1:54" ht="82.5">
      <c r="A86" s="512" t="s">
        <v>537</v>
      </c>
      <c r="B86" s="1121"/>
      <c r="C86" s="1177"/>
      <c r="D86" s="1119" t="s">
        <v>3176</v>
      </c>
      <c r="E86" s="1119"/>
      <c r="F86" s="1119" t="s">
        <v>3177</v>
      </c>
      <c r="G86" s="1119">
        <v>3</v>
      </c>
      <c r="H86" s="1119" t="s">
        <v>77</v>
      </c>
      <c r="I86" s="1119" t="s">
        <v>3178</v>
      </c>
      <c r="J86" s="1119" t="s">
        <v>36</v>
      </c>
      <c r="K86" s="1119" t="s">
        <v>29</v>
      </c>
      <c r="L86" s="1077" t="s">
        <v>30</v>
      </c>
      <c r="M86" s="1119" t="s">
        <v>37</v>
      </c>
      <c r="N86" s="1161">
        <v>150</v>
      </c>
      <c r="O86" s="1130"/>
      <c r="P86" s="1130"/>
      <c r="Q86" s="1130"/>
      <c r="R86" s="1130"/>
      <c r="S86" s="1130"/>
      <c r="T86" s="1130"/>
      <c r="U86" s="1130"/>
      <c r="V86" s="1130">
        <v>30</v>
      </c>
      <c r="W86" s="1130">
        <v>30</v>
      </c>
      <c r="X86" s="1130">
        <v>30</v>
      </c>
      <c r="Y86" s="1130">
        <v>30</v>
      </c>
      <c r="Z86" s="1130">
        <v>30</v>
      </c>
      <c r="AA86" s="1081">
        <f t="shared" si="6"/>
        <v>0</v>
      </c>
      <c r="AB86" s="1131"/>
      <c r="AC86" s="1152"/>
      <c r="AD86" s="1152"/>
      <c r="AE86" s="1152"/>
      <c r="AF86" s="1152"/>
      <c r="AG86" s="1152"/>
      <c r="AH86" s="1152"/>
      <c r="AI86" s="1152"/>
      <c r="AJ86" s="1152"/>
      <c r="AK86" s="1152"/>
      <c r="AL86" s="1152"/>
      <c r="AM86" s="1152"/>
      <c r="AN86" s="1086">
        <f t="shared" si="7"/>
        <v>0</v>
      </c>
      <c r="AO86" s="1087" t="e">
        <f t="shared" si="8"/>
        <v>#DIV/0!</v>
      </c>
      <c r="AP86" s="1166" t="s">
        <v>3179</v>
      </c>
      <c r="AQ86" s="1178" t="s">
        <v>3165</v>
      </c>
      <c r="AR86" s="1166" t="s">
        <v>3180</v>
      </c>
      <c r="AS86" s="1166" t="s">
        <v>78</v>
      </c>
      <c r="AT86" s="1179"/>
    </row>
    <row r="87" spans="1:54" ht="82.5">
      <c r="A87" s="512" t="s">
        <v>607</v>
      </c>
      <c r="B87" s="1121"/>
      <c r="C87" s="1177"/>
      <c r="D87" s="1119" t="s">
        <v>3181</v>
      </c>
      <c r="E87" s="1119"/>
      <c r="F87" s="1119" t="s">
        <v>3182</v>
      </c>
      <c r="G87" s="1119">
        <v>3</v>
      </c>
      <c r="H87" s="1119" t="s">
        <v>77</v>
      </c>
      <c r="I87" s="1119" t="s">
        <v>3183</v>
      </c>
      <c r="J87" s="1119" t="s">
        <v>36</v>
      </c>
      <c r="K87" s="1119" t="s">
        <v>29</v>
      </c>
      <c r="L87" s="1077" t="s">
        <v>30</v>
      </c>
      <c r="M87" s="1119" t="s">
        <v>37</v>
      </c>
      <c r="N87" s="1161">
        <v>80</v>
      </c>
      <c r="O87" s="1130"/>
      <c r="P87" s="1130"/>
      <c r="Q87" s="1130"/>
      <c r="R87" s="1130"/>
      <c r="S87" s="1130"/>
      <c r="T87" s="1130"/>
      <c r="U87" s="1130"/>
      <c r="V87" s="1130">
        <v>16</v>
      </c>
      <c r="W87" s="1130">
        <v>16</v>
      </c>
      <c r="X87" s="1130">
        <v>16</v>
      </c>
      <c r="Y87" s="1130">
        <v>16</v>
      </c>
      <c r="Z87" s="1130">
        <v>16</v>
      </c>
      <c r="AA87" s="1081">
        <f t="shared" si="6"/>
        <v>0</v>
      </c>
      <c r="AB87" s="1131"/>
      <c r="AC87" s="1152"/>
      <c r="AD87" s="1152"/>
      <c r="AE87" s="1152"/>
      <c r="AF87" s="1152"/>
      <c r="AG87" s="1152"/>
      <c r="AH87" s="1152"/>
      <c r="AI87" s="1152"/>
      <c r="AJ87" s="1152"/>
      <c r="AK87" s="1152"/>
      <c r="AL87" s="1152"/>
      <c r="AM87" s="1152"/>
      <c r="AN87" s="1086">
        <f t="shared" si="7"/>
        <v>0</v>
      </c>
      <c r="AO87" s="1087" t="e">
        <f t="shared" si="8"/>
        <v>#DIV/0!</v>
      </c>
      <c r="AP87" s="1166" t="s">
        <v>3184</v>
      </c>
      <c r="AQ87" s="1178" t="s">
        <v>3165</v>
      </c>
      <c r="AR87" s="1166" t="s">
        <v>3180</v>
      </c>
      <c r="AS87" s="1166" t="s">
        <v>78</v>
      </c>
      <c r="AT87" s="1179"/>
    </row>
    <row r="88" spans="1:54" ht="82.5">
      <c r="A88" s="512" t="s">
        <v>607</v>
      </c>
      <c r="B88" s="1121"/>
      <c r="C88" s="1177"/>
      <c r="D88" s="1119" t="s">
        <v>3185</v>
      </c>
      <c r="E88" s="1119"/>
      <c r="F88" s="1119" t="s">
        <v>3186</v>
      </c>
      <c r="G88" s="1119">
        <v>3</v>
      </c>
      <c r="H88" s="1119" t="s">
        <v>75</v>
      </c>
      <c r="I88" s="1119" t="s">
        <v>3187</v>
      </c>
      <c r="J88" s="1119" t="s">
        <v>36</v>
      </c>
      <c r="K88" s="1119" t="s">
        <v>29</v>
      </c>
      <c r="L88" s="1077" t="s">
        <v>30</v>
      </c>
      <c r="M88" s="1119" t="s">
        <v>37</v>
      </c>
      <c r="N88" s="1161">
        <v>20</v>
      </c>
      <c r="O88" s="1130"/>
      <c r="P88" s="1130"/>
      <c r="Q88" s="1130"/>
      <c r="R88" s="1130"/>
      <c r="S88" s="1130"/>
      <c r="T88" s="1130"/>
      <c r="U88" s="1130"/>
      <c r="V88" s="1130">
        <v>4</v>
      </c>
      <c r="W88" s="1130">
        <v>4</v>
      </c>
      <c r="X88" s="1130">
        <v>4</v>
      </c>
      <c r="Y88" s="1130">
        <v>4</v>
      </c>
      <c r="Z88" s="1130">
        <v>4</v>
      </c>
      <c r="AA88" s="1081">
        <f t="shared" si="6"/>
        <v>0</v>
      </c>
      <c r="AB88" s="1131"/>
      <c r="AC88" s="1152"/>
      <c r="AD88" s="1152"/>
      <c r="AE88" s="1152"/>
      <c r="AF88" s="1152"/>
      <c r="AG88" s="1152"/>
      <c r="AH88" s="1152"/>
      <c r="AI88" s="1152"/>
      <c r="AJ88" s="1152"/>
      <c r="AK88" s="1152"/>
      <c r="AL88" s="1152"/>
      <c r="AM88" s="1152"/>
      <c r="AN88" s="1086">
        <f t="shared" si="7"/>
        <v>0</v>
      </c>
      <c r="AO88" s="1087" t="e">
        <f t="shared" si="8"/>
        <v>#DIV/0!</v>
      </c>
      <c r="AP88" s="1166" t="s">
        <v>3188</v>
      </c>
      <c r="AQ88" s="1178" t="s">
        <v>3165</v>
      </c>
      <c r="AR88" s="1166" t="s">
        <v>3180</v>
      </c>
      <c r="AS88" s="1166" t="s">
        <v>78</v>
      </c>
      <c r="AT88" s="1179"/>
    </row>
    <row r="89" spans="1:54" ht="99">
      <c r="A89" s="512" t="s">
        <v>607</v>
      </c>
      <c r="B89" s="1121"/>
      <c r="C89" s="1177"/>
      <c r="D89" s="1119" t="s">
        <v>3189</v>
      </c>
      <c r="E89" s="1119"/>
      <c r="F89" s="1119" t="s">
        <v>3190</v>
      </c>
      <c r="G89" s="1119">
        <v>3</v>
      </c>
      <c r="H89" s="1119" t="s">
        <v>75</v>
      </c>
      <c r="I89" s="1119" t="s">
        <v>3191</v>
      </c>
      <c r="J89" s="1119" t="s">
        <v>36</v>
      </c>
      <c r="K89" s="1119" t="s">
        <v>29</v>
      </c>
      <c r="L89" s="1077" t="s">
        <v>30</v>
      </c>
      <c r="M89" s="1119" t="s">
        <v>37</v>
      </c>
      <c r="N89" s="1161">
        <v>35</v>
      </c>
      <c r="O89" s="1130"/>
      <c r="P89" s="1130"/>
      <c r="Q89" s="1130"/>
      <c r="R89" s="1130"/>
      <c r="S89" s="1130"/>
      <c r="T89" s="1130"/>
      <c r="U89" s="1130"/>
      <c r="V89" s="1130">
        <v>7</v>
      </c>
      <c r="W89" s="1130">
        <v>7</v>
      </c>
      <c r="X89" s="1130">
        <v>7</v>
      </c>
      <c r="Y89" s="1130">
        <v>7</v>
      </c>
      <c r="Z89" s="1130">
        <v>7</v>
      </c>
      <c r="AA89" s="1081">
        <f t="shared" si="6"/>
        <v>0</v>
      </c>
      <c r="AB89" s="1131"/>
      <c r="AC89" s="1152"/>
      <c r="AD89" s="1152"/>
      <c r="AE89" s="1152"/>
      <c r="AF89" s="1152"/>
      <c r="AG89" s="1152"/>
      <c r="AH89" s="1152"/>
      <c r="AI89" s="1152"/>
      <c r="AJ89" s="1152"/>
      <c r="AK89" s="1152"/>
      <c r="AL89" s="1152"/>
      <c r="AM89" s="1152"/>
      <c r="AN89" s="1086">
        <f t="shared" si="7"/>
        <v>0</v>
      </c>
      <c r="AO89" s="1087" t="e">
        <f t="shared" si="8"/>
        <v>#DIV/0!</v>
      </c>
      <c r="AP89" s="1166" t="s">
        <v>3192</v>
      </c>
      <c r="AQ89" s="1178" t="s">
        <v>3165</v>
      </c>
      <c r="AR89" s="1166" t="s">
        <v>3180</v>
      </c>
      <c r="AS89" s="1166" t="s">
        <v>78</v>
      </c>
      <c r="AT89" s="1179"/>
    </row>
    <row r="90" spans="1:54" ht="99">
      <c r="A90" s="512" t="s">
        <v>607</v>
      </c>
      <c r="B90" s="1121"/>
      <c r="C90" s="1177"/>
      <c r="D90" s="1119" t="s">
        <v>3193</v>
      </c>
      <c r="E90" s="1119"/>
      <c r="F90" s="1119" t="s">
        <v>3194</v>
      </c>
      <c r="G90" s="1119">
        <v>3</v>
      </c>
      <c r="H90" s="1119" t="s">
        <v>75</v>
      </c>
      <c r="I90" s="1119" t="s">
        <v>3191</v>
      </c>
      <c r="J90" s="1119" t="s">
        <v>36</v>
      </c>
      <c r="K90" s="1119" t="s">
        <v>29</v>
      </c>
      <c r="L90" s="1077" t="s">
        <v>30</v>
      </c>
      <c r="M90" s="1119" t="s">
        <v>37</v>
      </c>
      <c r="N90" s="1161">
        <v>40</v>
      </c>
      <c r="O90" s="1130"/>
      <c r="P90" s="1130"/>
      <c r="Q90" s="1130"/>
      <c r="R90" s="1130"/>
      <c r="S90" s="1130"/>
      <c r="T90" s="1130"/>
      <c r="U90" s="1130"/>
      <c r="V90" s="1130">
        <v>8</v>
      </c>
      <c r="W90" s="1130">
        <v>8</v>
      </c>
      <c r="X90" s="1130">
        <v>8</v>
      </c>
      <c r="Y90" s="1130">
        <v>8</v>
      </c>
      <c r="Z90" s="1130">
        <v>8</v>
      </c>
      <c r="AA90" s="1081">
        <f t="shared" si="6"/>
        <v>0</v>
      </c>
      <c r="AB90" s="1131"/>
      <c r="AC90" s="1152"/>
      <c r="AD90" s="1152"/>
      <c r="AE90" s="1152"/>
      <c r="AF90" s="1152"/>
      <c r="AG90" s="1152"/>
      <c r="AH90" s="1152"/>
      <c r="AI90" s="1152"/>
      <c r="AJ90" s="1152"/>
      <c r="AK90" s="1152"/>
      <c r="AL90" s="1152"/>
      <c r="AM90" s="1152"/>
      <c r="AN90" s="1086">
        <f t="shared" si="7"/>
        <v>0</v>
      </c>
      <c r="AO90" s="1087" t="e">
        <f t="shared" si="8"/>
        <v>#DIV/0!</v>
      </c>
      <c r="AP90" s="1166" t="s">
        <v>3195</v>
      </c>
      <c r="AQ90" s="1178" t="s">
        <v>3165</v>
      </c>
      <c r="AR90" s="1166" t="s">
        <v>3180</v>
      </c>
      <c r="AS90" s="1166" t="s">
        <v>78</v>
      </c>
      <c r="AT90" s="1179"/>
    </row>
    <row r="91" spans="1:54" ht="66">
      <c r="A91" s="512" t="s">
        <v>607</v>
      </c>
      <c r="B91" s="1121"/>
      <c r="C91" s="1177"/>
      <c r="D91" s="1119" t="s">
        <v>3196</v>
      </c>
      <c r="E91" s="1119"/>
      <c r="F91" s="1119" t="s">
        <v>3197</v>
      </c>
      <c r="G91" s="1119">
        <v>3</v>
      </c>
      <c r="H91" s="1119" t="s">
        <v>75</v>
      </c>
      <c r="I91" s="1119" t="s">
        <v>3198</v>
      </c>
      <c r="J91" s="1119" t="s">
        <v>36</v>
      </c>
      <c r="K91" s="1119" t="s">
        <v>29</v>
      </c>
      <c r="L91" s="1077" t="s">
        <v>30</v>
      </c>
      <c r="M91" s="1119" t="s">
        <v>43</v>
      </c>
      <c r="N91" s="1161">
        <v>60</v>
      </c>
      <c r="O91" s="1130">
        <v>5</v>
      </c>
      <c r="P91" s="1130">
        <v>5</v>
      </c>
      <c r="Q91" s="1130">
        <v>5</v>
      </c>
      <c r="R91" s="1130">
        <v>5</v>
      </c>
      <c r="S91" s="1130">
        <v>5</v>
      </c>
      <c r="T91" s="1130">
        <v>5</v>
      </c>
      <c r="U91" s="1130">
        <v>5</v>
      </c>
      <c r="V91" s="1130">
        <v>5</v>
      </c>
      <c r="W91" s="1130">
        <v>5</v>
      </c>
      <c r="X91" s="1130">
        <v>5</v>
      </c>
      <c r="Y91" s="1130">
        <v>5</v>
      </c>
      <c r="Z91" s="1130">
        <v>5</v>
      </c>
      <c r="AA91" s="1081">
        <f t="shared" si="6"/>
        <v>5</v>
      </c>
      <c r="AB91" s="1131"/>
      <c r="AC91" s="1152"/>
      <c r="AD91" s="1152"/>
      <c r="AE91" s="1152"/>
      <c r="AF91" s="1152"/>
      <c r="AG91" s="1152"/>
      <c r="AH91" s="1152"/>
      <c r="AI91" s="1152"/>
      <c r="AJ91" s="1152"/>
      <c r="AK91" s="1152"/>
      <c r="AL91" s="1152"/>
      <c r="AM91" s="1152"/>
      <c r="AN91" s="1086">
        <f t="shared" si="7"/>
        <v>0</v>
      </c>
      <c r="AO91" s="1087">
        <f t="shared" si="8"/>
        <v>0</v>
      </c>
      <c r="AP91" s="1166" t="s">
        <v>3199</v>
      </c>
      <c r="AQ91" s="1178" t="s">
        <v>3165</v>
      </c>
      <c r="AR91" s="1166" t="s">
        <v>3180</v>
      </c>
      <c r="AS91" s="1166" t="s">
        <v>38</v>
      </c>
      <c r="AT91" s="1179"/>
    </row>
    <row r="92" spans="1:54" ht="115.5">
      <c r="A92" s="512" t="s">
        <v>607</v>
      </c>
      <c r="B92" s="1121"/>
      <c r="C92" s="1177"/>
      <c r="D92" s="1119" t="s">
        <v>3200</v>
      </c>
      <c r="E92" s="1119" t="s">
        <v>3168</v>
      </c>
      <c r="F92" s="1119" t="s">
        <v>3201</v>
      </c>
      <c r="G92" s="1119">
        <v>3</v>
      </c>
      <c r="H92" s="1119" t="s">
        <v>77</v>
      </c>
      <c r="I92" s="1119" t="s">
        <v>3030</v>
      </c>
      <c r="J92" s="1119" t="s">
        <v>36</v>
      </c>
      <c r="K92" s="1119" t="s">
        <v>29</v>
      </c>
      <c r="L92" s="1077" t="s">
        <v>30</v>
      </c>
      <c r="M92" s="1119" t="s">
        <v>43</v>
      </c>
      <c r="N92" s="1161">
        <v>10</v>
      </c>
      <c r="O92" s="1130">
        <v>1</v>
      </c>
      <c r="P92" s="1130">
        <v>1</v>
      </c>
      <c r="Q92" s="1130">
        <v>1</v>
      </c>
      <c r="R92" s="1130">
        <v>1</v>
      </c>
      <c r="S92" s="1130">
        <v>1</v>
      </c>
      <c r="T92" s="1130">
        <v>1</v>
      </c>
      <c r="U92" s="1130">
        <v>1</v>
      </c>
      <c r="V92" s="1130">
        <v>1</v>
      </c>
      <c r="W92" s="1130">
        <v>1</v>
      </c>
      <c r="X92" s="1130">
        <v>1</v>
      </c>
      <c r="Y92" s="1130"/>
      <c r="Z92" s="1130"/>
      <c r="AA92" s="1081">
        <f t="shared" si="6"/>
        <v>1</v>
      </c>
      <c r="AB92" s="1131"/>
      <c r="AC92" s="1152"/>
      <c r="AD92" s="1152"/>
      <c r="AE92" s="1152"/>
      <c r="AF92" s="1152"/>
      <c r="AG92" s="1152"/>
      <c r="AH92" s="1152"/>
      <c r="AI92" s="1152"/>
      <c r="AJ92" s="1152"/>
      <c r="AK92" s="1152"/>
      <c r="AL92" s="1152"/>
      <c r="AM92" s="1152"/>
      <c r="AN92" s="1086">
        <f t="shared" si="7"/>
        <v>0</v>
      </c>
      <c r="AO92" s="1087">
        <f t="shared" si="8"/>
        <v>0</v>
      </c>
      <c r="AP92" s="1166" t="s">
        <v>3030</v>
      </c>
      <c r="AQ92" s="1178" t="s">
        <v>3165</v>
      </c>
      <c r="AR92" s="1166" t="s">
        <v>3180</v>
      </c>
      <c r="AS92" s="1166" t="s">
        <v>38</v>
      </c>
      <c r="AT92" s="1179"/>
    </row>
    <row r="93" spans="1:54" ht="82.5">
      <c r="A93" s="512" t="s">
        <v>607</v>
      </c>
      <c r="B93" s="1121"/>
      <c r="C93" s="1177"/>
      <c r="D93" s="1119" t="s">
        <v>3202</v>
      </c>
      <c r="E93" s="1119"/>
      <c r="F93" s="1119" t="s">
        <v>3203</v>
      </c>
      <c r="G93" s="1119">
        <v>2</v>
      </c>
      <c r="H93" s="1119" t="s">
        <v>75</v>
      </c>
      <c r="I93" s="1119" t="s">
        <v>3204</v>
      </c>
      <c r="J93" s="1119" t="s">
        <v>36</v>
      </c>
      <c r="K93" s="1119" t="s">
        <v>29</v>
      </c>
      <c r="L93" s="1150" t="s">
        <v>42</v>
      </c>
      <c r="M93" s="1119" t="s">
        <v>43</v>
      </c>
      <c r="N93" s="1161">
        <v>12</v>
      </c>
      <c r="O93" s="1130">
        <v>1</v>
      </c>
      <c r="P93" s="1130">
        <v>1</v>
      </c>
      <c r="Q93" s="1130">
        <v>1</v>
      </c>
      <c r="R93" s="1130">
        <v>1</v>
      </c>
      <c r="S93" s="1130">
        <v>1</v>
      </c>
      <c r="T93" s="1130">
        <v>1</v>
      </c>
      <c r="U93" s="1130">
        <v>1</v>
      </c>
      <c r="V93" s="1130">
        <v>1</v>
      </c>
      <c r="W93" s="1130">
        <v>1</v>
      </c>
      <c r="X93" s="1130">
        <v>1</v>
      </c>
      <c r="Y93" s="1130">
        <v>1</v>
      </c>
      <c r="Z93" s="1130">
        <v>1</v>
      </c>
      <c r="AA93" s="1081">
        <f t="shared" si="6"/>
        <v>1</v>
      </c>
      <c r="AB93" s="1131"/>
      <c r="AC93" s="1152"/>
      <c r="AD93" s="1152"/>
      <c r="AE93" s="1152"/>
      <c r="AF93" s="1152"/>
      <c r="AG93" s="1152"/>
      <c r="AH93" s="1152"/>
      <c r="AI93" s="1152"/>
      <c r="AJ93" s="1152"/>
      <c r="AK93" s="1152"/>
      <c r="AL93" s="1152"/>
      <c r="AM93" s="1152"/>
      <c r="AN93" s="1086">
        <f t="shared" si="7"/>
        <v>0</v>
      </c>
      <c r="AO93" s="1087">
        <f t="shared" si="8"/>
        <v>0</v>
      </c>
      <c r="AP93" s="1166" t="s">
        <v>3205</v>
      </c>
      <c r="AQ93" s="1178" t="s">
        <v>3165</v>
      </c>
      <c r="AR93" s="1166" t="s">
        <v>3206</v>
      </c>
      <c r="AS93" s="1166" t="s">
        <v>38</v>
      </c>
      <c r="AT93" s="1179"/>
    </row>
    <row r="94" spans="1:54" ht="82.5">
      <c r="A94" s="512" t="s">
        <v>607</v>
      </c>
      <c r="B94" s="1121"/>
      <c r="C94" s="1177"/>
      <c r="D94" s="1119" t="s">
        <v>3207</v>
      </c>
      <c r="E94" s="1119"/>
      <c r="F94" s="1119" t="s">
        <v>3208</v>
      </c>
      <c r="G94" s="1119">
        <v>2</v>
      </c>
      <c r="H94" s="1119" t="s">
        <v>75</v>
      </c>
      <c r="I94" s="1119" t="s">
        <v>3191</v>
      </c>
      <c r="J94" s="1119" t="s">
        <v>36</v>
      </c>
      <c r="K94" s="1119" t="s">
        <v>29</v>
      </c>
      <c r="L94" s="1077" t="s">
        <v>30</v>
      </c>
      <c r="M94" s="1119" t="s">
        <v>37</v>
      </c>
      <c r="N94" s="1161">
        <v>50</v>
      </c>
      <c r="O94" s="1130"/>
      <c r="P94" s="1130"/>
      <c r="Q94" s="1130"/>
      <c r="R94" s="1130"/>
      <c r="S94" s="1130"/>
      <c r="T94" s="1130"/>
      <c r="U94" s="1130"/>
      <c r="V94" s="1130">
        <v>10</v>
      </c>
      <c r="W94" s="1130">
        <v>10</v>
      </c>
      <c r="X94" s="1130">
        <v>10</v>
      </c>
      <c r="Y94" s="1130">
        <v>10</v>
      </c>
      <c r="Z94" s="1130">
        <v>10</v>
      </c>
      <c r="AA94" s="1081">
        <f t="shared" si="6"/>
        <v>0</v>
      </c>
      <c r="AB94" s="1131"/>
      <c r="AC94" s="1152"/>
      <c r="AD94" s="1152"/>
      <c r="AE94" s="1152"/>
      <c r="AF94" s="1152"/>
      <c r="AG94" s="1152"/>
      <c r="AH94" s="1152"/>
      <c r="AI94" s="1152"/>
      <c r="AJ94" s="1152"/>
      <c r="AK94" s="1152"/>
      <c r="AL94" s="1152"/>
      <c r="AM94" s="1152"/>
      <c r="AN94" s="1086">
        <f t="shared" si="7"/>
        <v>0</v>
      </c>
      <c r="AO94" s="1087" t="e">
        <f t="shared" si="8"/>
        <v>#DIV/0!</v>
      </c>
      <c r="AP94" s="1166" t="s">
        <v>3209</v>
      </c>
      <c r="AQ94" s="1178" t="s">
        <v>3165</v>
      </c>
      <c r="AR94" s="1166" t="s">
        <v>3206</v>
      </c>
      <c r="AS94" s="1166" t="s">
        <v>78</v>
      </c>
      <c r="AT94" s="1179"/>
    </row>
    <row r="95" spans="1:54" ht="82.5">
      <c r="A95" s="512" t="s">
        <v>607</v>
      </c>
      <c r="B95" s="1121"/>
      <c r="C95" s="1177"/>
      <c r="D95" s="1119" t="s">
        <v>496</v>
      </c>
      <c r="E95" s="1119"/>
      <c r="F95" s="1119" t="s">
        <v>497</v>
      </c>
      <c r="G95" s="1119">
        <v>2</v>
      </c>
      <c r="H95" s="1119" t="s">
        <v>75</v>
      </c>
      <c r="I95" s="1119" t="s">
        <v>498</v>
      </c>
      <c r="J95" s="1119" t="s">
        <v>70</v>
      </c>
      <c r="K95" s="1119" t="s">
        <v>29</v>
      </c>
      <c r="L95" s="1119" t="s">
        <v>30</v>
      </c>
      <c r="M95" s="1119" t="s">
        <v>43</v>
      </c>
      <c r="N95" s="1161">
        <f>SUM(O95:Z95)</f>
        <v>1</v>
      </c>
      <c r="O95" s="1162"/>
      <c r="P95" s="1162"/>
      <c r="Q95" s="1162"/>
      <c r="R95" s="1162"/>
      <c r="S95" s="1162"/>
      <c r="T95" s="1162"/>
      <c r="U95" s="1162"/>
      <c r="V95" s="1162"/>
      <c r="W95" s="1162"/>
      <c r="X95" s="1123">
        <v>0.75</v>
      </c>
      <c r="Y95" s="1123">
        <v>0.25</v>
      </c>
      <c r="Z95" s="1162"/>
      <c r="AA95" s="1081">
        <f t="shared" si="6"/>
        <v>0</v>
      </c>
      <c r="AB95" s="1163"/>
      <c r="AC95" s="1154"/>
      <c r="AD95" s="1154"/>
      <c r="AE95" s="1154"/>
      <c r="AF95" s="1154"/>
      <c r="AG95" s="1154"/>
      <c r="AH95" s="1154"/>
      <c r="AI95" s="1154"/>
      <c r="AJ95" s="1154"/>
      <c r="AK95" s="1154"/>
      <c r="AL95" s="1154"/>
      <c r="AM95" s="1154"/>
      <c r="AN95" s="1086">
        <f t="shared" si="7"/>
        <v>0</v>
      </c>
      <c r="AO95" s="1087" t="e">
        <f t="shared" si="8"/>
        <v>#DIV/0!</v>
      </c>
      <c r="AP95" s="1166" t="s">
        <v>499</v>
      </c>
      <c r="AQ95" s="1178" t="s">
        <v>3165</v>
      </c>
      <c r="AR95" s="1166" t="s">
        <v>3210</v>
      </c>
      <c r="AS95" s="1166"/>
      <c r="AT95" s="1166">
        <v>0</v>
      </c>
    </row>
    <row r="96" spans="1:54" ht="82.5">
      <c r="A96" s="1183" t="s">
        <v>1055</v>
      </c>
      <c r="B96" s="1183"/>
      <c r="C96" s="1177"/>
      <c r="D96" s="1184" t="s">
        <v>3211</v>
      </c>
      <c r="E96" s="1185"/>
      <c r="F96" s="1183" t="s">
        <v>3212</v>
      </c>
      <c r="G96" s="1120">
        <v>1</v>
      </c>
      <c r="H96" s="1186" t="s">
        <v>75</v>
      </c>
      <c r="I96" s="1187" t="s">
        <v>959</v>
      </c>
      <c r="J96" s="1120" t="s">
        <v>70</v>
      </c>
      <c r="K96" s="1120" t="s">
        <v>29</v>
      </c>
      <c r="L96" s="1120" t="s">
        <v>30</v>
      </c>
      <c r="M96" s="1120" t="s">
        <v>43</v>
      </c>
      <c r="N96" s="1122">
        <v>1</v>
      </c>
      <c r="O96" s="1188"/>
      <c r="P96" s="1188"/>
      <c r="Q96" s="1189">
        <v>0.3</v>
      </c>
      <c r="R96" s="1188"/>
      <c r="S96" s="1188"/>
      <c r="T96" s="1189">
        <v>0.3</v>
      </c>
      <c r="U96" s="1188"/>
      <c r="V96" s="1188"/>
      <c r="W96" s="1189">
        <v>0.2</v>
      </c>
      <c r="X96" s="1188"/>
      <c r="Y96" s="1188"/>
      <c r="Z96" s="1190">
        <v>0.2</v>
      </c>
      <c r="AA96" s="1081">
        <f t="shared" si="6"/>
        <v>0</v>
      </c>
      <c r="AB96" s="1191"/>
      <c r="AC96" s="1192"/>
      <c r="AD96" s="1192"/>
      <c r="AE96" s="1192"/>
      <c r="AF96" s="1192"/>
      <c r="AG96" s="1192"/>
      <c r="AH96" s="1192"/>
      <c r="AI96" s="1192"/>
      <c r="AJ96" s="1192"/>
      <c r="AK96" s="1192"/>
      <c r="AL96" s="1192"/>
      <c r="AM96" s="1192"/>
      <c r="AN96" s="1086">
        <f t="shared" si="7"/>
        <v>0</v>
      </c>
      <c r="AO96" s="1087" t="e">
        <f t="shared" si="8"/>
        <v>#DIV/0!</v>
      </c>
      <c r="AP96" s="1128" t="s">
        <v>2977</v>
      </c>
      <c r="AQ96" s="1193" t="s">
        <v>3213</v>
      </c>
      <c r="AR96" s="1194" t="s">
        <v>3214</v>
      </c>
      <c r="AS96" s="1195" t="s">
        <v>95</v>
      </c>
      <c r="AT96" s="1196">
        <v>0</v>
      </c>
    </row>
    <row r="97" spans="1:46" ht="66">
      <c r="A97" s="1183" t="s">
        <v>1055</v>
      </c>
      <c r="B97" s="1183"/>
      <c r="C97" s="1177"/>
      <c r="D97" s="1184" t="s">
        <v>3215</v>
      </c>
      <c r="E97" s="1185"/>
      <c r="F97" s="1183" t="s">
        <v>3216</v>
      </c>
      <c r="G97" s="1120">
        <v>2</v>
      </c>
      <c r="H97" s="1186" t="s">
        <v>75</v>
      </c>
      <c r="I97" s="1187" t="s">
        <v>959</v>
      </c>
      <c r="J97" s="1120" t="s">
        <v>70</v>
      </c>
      <c r="K97" s="1120" t="s">
        <v>29</v>
      </c>
      <c r="L97" s="1120" t="s">
        <v>30</v>
      </c>
      <c r="M97" s="1120" t="s">
        <v>43</v>
      </c>
      <c r="N97" s="1122">
        <v>1</v>
      </c>
      <c r="O97" s="1188"/>
      <c r="P97" s="1188"/>
      <c r="Q97" s="1188"/>
      <c r="R97" s="1188"/>
      <c r="S97" s="1188"/>
      <c r="T97" s="1190">
        <v>0.5</v>
      </c>
      <c r="U97" s="1188"/>
      <c r="V97" s="1188"/>
      <c r="W97" s="1190">
        <v>0.25</v>
      </c>
      <c r="X97" s="1188"/>
      <c r="Y97" s="1188"/>
      <c r="Z97" s="1190">
        <v>0.25</v>
      </c>
      <c r="AA97" s="1081">
        <f t="shared" si="6"/>
        <v>0</v>
      </c>
      <c r="AB97" s="1191"/>
      <c r="AC97" s="1192"/>
      <c r="AD97" s="1192"/>
      <c r="AE97" s="1192"/>
      <c r="AF97" s="1192"/>
      <c r="AG97" s="1192"/>
      <c r="AH97" s="1192"/>
      <c r="AI97" s="1192"/>
      <c r="AJ97" s="1192"/>
      <c r="AK97" s="1192"/>
      <c r="AL97" s="1192"/>
      <c r="AM97" s="1192"/>
      <c r="AN97" s="1086">
        <f t="shared" si="7"/>
        <v>0</v>
      </c>
      <c r="AO97" s="1087" t="e">
        <f t="shared" si="8"/>
        <v>#DIV/0!</v>
      </c>
      <c r="AP97" s="1128" t="s">
        <v>2977</v>
      </c>
      <c r="AQ97" s="1193" t="s">
        <v>3213</v>
      </c>
      <c r="AR97" s="1194" t="s">
        <v>3217</v>
      </c>
      <c r="AS97" s="1195" t="s">
        <v>65</v>
      </c>
      <c r="AT97" s="1196">
        <v>0</v>
      </c>
    </row>
    <row r="98" spans="1:46" ht="66">
      <c r="A98" s="1183" t="s">
        <v>1055</v>
      </c>
      <c r="B98" s="1183"/>
      <c r="C98" s="1177"/>
      <c r="D98" s="1184" t="s">
        <v>3218</v>
      </c>
      <c r="E98" s="1185"/>
      <c r="F98" s="1183" t="s">
        <v>3219</v>
      </c>
      <c r="G98" s="1120">
        <v>3</v>
      </c>
      <c r="H98" s="1186" t="s">
        <v>75</v>
      </c>
      <c r="I98" s="1187" t="s">
        <v>959</v>
      </c>
      <c r="J98" s="1120" t="s">
        <v>70</v>
      </c>
      <c r="K98" s="1120" t="s">
        <v>29</v>
      </c>
      <c r="L98" s="1120" t="s">
        <v>30</v>
      </c>
      <c r="M98" s="1120" t="s">
        <v>37</v>
      </c>
      <c r="N98" s="1122">
        <v>1</v>
      </c>
      <c r="O98" s="1188"/>
      <c r="P98" s="1188"/>
      <c r="Q98" s="1188"/>
      <c r="R98" s="1190">
        <v>0.25</v>
      </c>
      <c r="S98" s="1188"/>
      <c r="T98" s="1190">
        <v>0.25</v>
      </c>
      <c r="U98" s="1188"/>
      <c r="V98" s="1188"/>
      <c r="W98" s="1190">
        <v>0.25</v>
      </c>
      <c r="X98" s="1188"/>
      <c r="Y98" s="1188"/>
      <c r="Z98" s="1190">
        <v>0.25</v>
      </c>
      <c r="AA98" s="1081">
        <f t="shared" si="6"/>
        <v>0</v>
      </c>
      <c r="AB98" s="1191"/>
      <c r="AC98" s="1192"/>
      <c r="AD98" s="1192"/>
      <c r="AE98" s="1192"/>
      <c r="AF98" s="1192"/>
      <c r="AG98" s="1192"/>
      <c r="AH98" s="1192"/>
      <c r="AI98" s="1192"/>
      <c r="AJ98" s="1192"/>
      <c r="AK98" s="1192"/>
      <c r="AL98" s="1192"/>
      <c r="AM98" s="1192"/>
      <c r="AN98" s="1086">
        <f t="shared" si="7"/>
        <v>0</v>
      </c>
      <c r="AO98" s="1087" t="e">
        <f t="shared" si="8"/>
        <v>#DIV/0!</v>
      </c>
      <c r="AP98" s="1128" t="s">
        <v>2977</v>
      </c>
      <c r="AQ98" s="1193" t="s">
        <v>3213</v>
      </c>
      <c r="AR98" s="1194" t="s">
        <v>3220</v>
      </c>
      <c r="AS98" s="1195" t="s">
        <v>95</v>
      </c>
      <c r="AT98" s="1196">
        <v>0</v>
      </c>
    </row>
    <row r="99" spans="1:46" ht="66">
      <c r="A99" s="1183" t="s">
        <v>1055</v>
      </c>
      <c r="B99" s="1183"/>
      <c r="C99" s="1177"/>
      <c r="D99" s="1184" t="s">
        <v>3221</v>
      </c>
      <c r="E99" s="1197"/>
      <c r="F99" s="1198" t="s">
        <v>3222</v>
      </c>
      <c r="G99" s="1120">
        <v>1</v>
      </c>
      <c r="H99" s="1186" t="s">
        <v>75</v>
      </c>
      <c r="I99" s="1187" t="s">
        <v>959</v>
      </c>
      <c r="J99" s="1120" t="s">
        <v>70</v>
      </c>
      <c r="K99" s="1120" t="s">
        <v>29</v>
      </c>
      <c r="L99" s="1120" t="s">
        <v>30</v>
      </c>
      <c r="M99" s="1120" t="s">
        <v>43</v>
      </c>
      <c r="N99" s="1122">
        <v>1</v>
      </c>
      <c r="O99" s="1199"/>
      <c r="P99" s="1199"/>
      <c r="Q99" s="1199"/>
      <c r="R99" s="1199"/>
      <c r="S99" s="1199"/>
      <c r="T99" s="1200">
        <v>0.5</v>
      </c>
      <c r="U99" s="1199"/>
      <c r="V99" s="1199"/>
      <c r="W99" s="1199"/>
      <c r="X99" s="1199"/>
      <c r="Y99" s="1199"/>
      <c r="Z99" s="1200">
        <v>0.5</v>
      </c>
      <c r="AA99" s="1081">
        <f t="shared" si="6"/>
        <v>0</v>
      </c>
      <c r="AB99" s="1201"/>
      <c r="AC99" s="1192"/>
      <c r="AD99" s="1192"/>
      <c r="AE99" s="1192"/>
      <c r="AF99" s="1192"/>
      <c r="AG99" s="1192"/>
      <c r="AH99" s="1192"/>
      <c r="AI99" s="1192"/>
      <c r="AJ99" s="1192"/>
      <c r="AK99" s="1192"/>
      <c r="AL99" s="1192"/>
      <c r="AM99" s="1192"/>
      <c r="AN99" s="1086">
        <f t="shared" si="7"/>
        <v>0</v>
      </c>
      <c r="AO99" s="1087" t="e">
        <f t="shared" si="8"/>
        <v>#DIV/0!</v>
      </c>
      <c r="AP99" s="1128" t="s">
        <v>2977</v>
      </c>
      <c r="AQ99" s="1193" t="s">
        <v>3213</v>
      </c>
      <c r="AR99" s="1194" t="s">
        <v>3223</v>
      </c>
      <c r="AS99" s="1195" t="s">
        <v>95</v>
      </c>
      <c r="AT99" s="1196">
        <v>0</v>
      </c>
    </row>
    <row r="100" spans="1:46" ht="49.5">
      <c r="A100" s="1183" t="s">
        <v>1055</v>
      </c>
      <c r="B100" s="1183"/>
      <c r="C100" s="1177"/>
      <c r="D100" s="1184" t="s">
        <v>3224</v>
      </c>
      <c r="E100" s="1197"/>
      <c r="F100" s="1198" t="s">
        <v>3225</v>
      </c>
      <c r="G100" s="1120">
        <v>2</v>
      </c>
      <c r="H100" s="1186" t="s">
        <v>75</v>
      </c>
      <c r="I100" s="1187" t="s">
        <v>959</v>
      </c>
      <c r="J100" s="1120" t="s">
        <v>70</v>
      </c>
      <c r="K100" s="1120" t="s">
        <v>29</v>
      </c>
      <c r="L100" s="1120" t="s">
        <v>30</v>
      </c>
      <c r="M100" s="1120" t="s">
        <v>43</v>
      </c>
      <c r="N100" s="1122">
        <v>1</v>
      </c>
      <c r="O100" s="1199"/>
      <c r="P100" s="1200">
        <v>0.1</v>
      </c>
      <c r="Q100" s="1200">
        <v>0.1</v>
      </c>
      <c r="R100" s="1200">
        <v>0.1</v>
      </c>
      <c r="S100" s="1200">
        <v>0.1</v>
      </c>
      <c r="T100" s="1200">
        <v>0.1</v>
      </c>
      <c r="U100" s="1200">
        <v>0.1</v>
      </c>
      <c r="V100" s="1200">
        <v>0.1</v>
      </c>
      <c r="W100" s="1200">
        <v>0.1</v>
      </c>
      <c r="X100" s="1200">
        <v>0.1</v>
      </c>
      <c r="Y100" s="1200">
        <v>0.1</v>
      </c>
      <c r="Z100" s="1200"/>
      <c r="AA100" s="1081">
        <f t="shared" si="6"/>
        <v>0</v>
      </c>
      <c r="AB100" s="1201"/>
      <c r="AC100" s="1192"/>
      <c r="AD100" s="1192"/>
      <c r="AE100" s="1192"/>
      <c r="AF100" s="1192"/>
      <c r="AG100" s="1192"/>
      <c r="AH100" s="1192"/>
      <c r="AI100" s="1192"/>
      <c r="AJ100" s="1192"/>
      <c r="AK100" s="1192"/>
      <c r="AL100" s="1192"/>
      <c r="AM100" s="1192"/>
      <c r="AN100" s="1086">
        <f t="shared" si="7"/>
        <v>0</v>
      </c>
      <c r="AO100" s="1087" t="e">
        <f t="shared" si="8"/>
        <v>#DIV/0!</v>
      </c>
      <c r="AP100" s="1128" t="s">
        <v>2977</v>
      </c>
      <c r="AQ100" s="1193" t="s">
        <v>3213</v>
      </c>
      <c r="AR100" s="1194" t="s">
        <v>3223</v>
      </c>
      <c r="AS100" s="1195" t="s">
        <v>95</v>
      </c>
      <c r="AT100" s="1196">
        <v>0</v>
      </c>
    </row>
    <row r="101" spans="1:46" ht="49.5">
      <c r="A101" s="1183" t="s">
        <v>1055</v>
      </c>
      <c r="B101" s="1183"/>
      <c r="C101" s="1177"/>
      <c r="D101" s="1184" t="s">
        <v>3226</v>
      </c>
      <c r="E101" s="1197"/>
      <c r="F101" s="1198" t="s">
        <v>3227</v>
      </c>
      <c r="G101" s="1120">
        <v>2</v>
      </c>
      <c r="H101" s="1186" t="s">
        <v>75</v>
      </c>
      <c r="I101" s="1187" t="s">
        <v>959</v>
      </c>
      <c r="J101" s="1120" t="s">
        <v>70</v>
      </c>
      <c r="K101" s="1120" t="s">
        <v>29</v>
      </c>
      <c r="L101" s="1120" t="s">
        <v>30</v>
      </c>
      <c r="M101" s="1120" t="s">
        <v>43</v>
      </c>
      <c r="N101" s="1122">
        <v>1</v>
      </c>
      <c r="O101" s="1199"/>
      <c r="P101" s="1200">
        <v>0.5</v>
      </c>
      <c r="Q101" s="1200">
        <v>0.5</v>
      </c>
      <c r="R101" s="1199"/>
      <c r="S101" s="1199"/>
      <c r="T101" s="1200"/>
      <c r="U101" s="1199"/>
      <c r="V101" s="1199"/>
      <c r="W101" s="1199"/>
      <c r="X101" s="1200"/>
      <c r="Y101" s="1199"/>
      <c r="Z101" s="1199"/>
      <c r="AA101" s="1081">
        <f t="shared" si="6"/>
        <v>0</v>
      </c>
      <c r="AB101" s="1201"/>
      <c r="AC101" s="1202"/>
      <c r="AD101" s="1202"/>
      <c r="AE101" s="1202"/>
      <c r="AF101" s="1202"/>
      <c r="AG101" s="1202"/>
      <c r="AH101" s="1202"/>
      <c r="AI101" s="1202"/>
      <c r="AJ101" s="1202"/>
      <c r="AK101" s="1202"/>
      <c r="AL101" s="1202"/>
      <c r="AM101" s="1202"/>
      <c r="AN101" s="1086">
        <f t="shared" si="7"/>
        <v>0</v>
      </c>
      <c r="AO101" s="1087" t="e">
        <f t="shared" si="8"/>
        <v>#DIV/0!</v>
      </c>
      <c r="AP101" s="1128" t="s">
        <v>2977</v>
      </c>
      <c r="AQ101" s="1193" t="s">
        <v>3213</v>
      </c>
      <c r="AR101" s="1194" t="s">
        <v>3228</v>
      </c>
      <c r="AS101" s="1195" t="s">
        <v>95</v>
      </c>
      <c r="AT101" s="1196">
        <v>0</v>
      </c>
    </row>
    <row r="102" spans="1:46" ht="49.5">
      <c r="A102" s="1183" t="s">
        <v>1055</v>
      </c>
      <c r="B102" s="1183"/>
      <c r="C102" s="1177"/>
      <c r="D102" s="1184" t="s">
        <v>3229</v>
      </c>
      <c r="E102" s="1197"/>
      <c r="F102" s="1198" t="s">
        <v>3230</v>
      </c>
      <c r="G102" s="1120">
        <v>1</v>
      </c>
      <c r="H102" s="1186" t="s">
        <v>75</v>
      </c>
      <c r="I102" s="1187" t="s">
        <v>959</v>
      </c>
      <c r="J102" s="1120" t="s">
        <v>70</v>
      </c>
      <c r="K102" s="1120" t="s">
        <v>29</v>
      </c>
      <c r="L102" s="1120" t="s">
        <v>30</v>
      </c>
      <c r="M102" s="1120" t="s">
        <v>43</v>
      </c>
      <c r="N102" s="1122">
        <v>1</v>
      </c>
      <c r="O102" s="1199"/>
      <c r="P102" s="1199"/>
      <c r="Q102" s="1200">
        <v>0.25</v>
      </c>
      <c r="R102" s="1199"/>
      <c r="S102" s="1199"/>
      <c r="T102" s="1200">
        <v>0.5</v>
      </c>
      <c r="U102" s="1199"/>
      <c r="V102" s="1199"/>
      <c r="W102" s="1200">
        <v>0.25</v>
      </c>
      <c r="X102" s="1199"/>
      <c r="Y102" s="1199"/>
      <c r="Z102" s="1199"/>
      <c r="AA102" s="1081">
        <f t="shared" si="6"/>
        <v>0</v>
      </c>
      <c r="AB102" s="1201"/>
      <c r="AC102" s="1202"/>
      <c r="AD102" s="1202"/>
      <c r="AE102" s="1202"/>
      <c r="AF102" s="1202"/>
      <c r="AG102" s="1202"/>
      <c r="AH102" s="1202"/>
      <c r="AI102" s="1202"/>
      <c r="AJ102" s="1202"/>
      <c r="AK102" s="1202"/>
      <c r="AL102" s="1202"/>
      <c r="AM102" s="1202"/>
      <c r="AN102" s="1086">
        <f t="shared" si="7"/>
        <v>0</v>
      </c>
      <c r="AO102" s="1087" t="e">
        <f t="shared" si="8"/>
        <v>#DIV/0!</v>
      </c>
      <c r="AP102" s="1128" t="s">
        <v>2977</v>
      </c>
      <c r="AQ102" s="1193" t="s">
        <v>3213</v>
      </c>
      <c r="AR102" s="1194" t="s">
        <v>3231</v>
      </c>
      <c r="AS102" s="1195" t="s">
        <v>95</v>
      </c>
      <c r="AT102" s="1196">
        <v>0</v>
      </c>
    </row>
    <row r="103" spans="1:46" ht="99">
      <c r="A103" s="1183" t="s">
        <v>1055</v>
      </c>
      <c r="B103" s="1183"/>
      <c r="C103" s="1177"/>
      <c r="D103" s="1184" t="s">
        <v>3232</v>
      </c>
      <c r="E103" s="1197"/>
      <c r="F103" s="1198" t="s">
        <v>3233</v>
      </c>
      <c r="G103" s="1120">
        <v>2</v>
      </c>
      <c r="H103" s="1186" t="s">
        <v>75</v>
      </c>
      <c r="I103" s="1187" t="s">
        <v>959</v>
      </c>
      <c r="J103" s="1120" t="s">
        <v>70</v>
      </c>
      <c r="K103" s="1120" t="s">
        <v>29</v>
      </c>
      <c r="L103" s="1120" t="s">
        <v>30</v>
      </c>
      <c r="M103" s="1120" t="s">
        <v>43</v>
      </c>
      <c r="N103" s="1122">
        <v>1</v>
      </c>
      <c r="O103" s="1199"/>
      <c r="P103" s="1199"/>
      <c r="Q103" s="1199"/>
      <c r="R103" s="1199"/>
      <c r="S103" s="1199"/>
      <c r="T103" s="1200">
        <v>0.3</v>
      </c>
      <c r="U103" s="1199"/>
      <c r="V103" s="1199"/>
      <c r="W103" s="1200">
        <v>0.4</v>
      </c>
      <c r="X103" s="1199"/>
      <c r="Y103" s="1199"/>
      <c r="Z103" s="1200">
        <v>0.3</v>
      </c>
      <c r="AA103" s="1081">
        <f t="shared" si="6"/>
        <v>0</v>
      </c>
      <c r="AB103" s="1201"/>
      <c r="AC103" s="1192"/>
      <c r="AD103" s="1192"/>
      <c r="AE103" s="1192"/>
      <c r="AF103" s="1192"/>
      <c r="AG103" s="1192"/>
      <c r="AH103" s="1192"/>
      <c r="AI103" s="1192"/>
      <c r="AJ103" s="1192"/>
      <c r="AK103" s="1192"/>
      <c r="AL103" s="1192"/>
      <c r="AM103" s="1192"/>
      <c r="AN103" s="1086">
        <f t="shared" si="7"/>
        <v>0</v>
      </c>
      <c r="AO103" s="1087" t="e">
        <f t="shared" si="8"/>
        <v>#DIV/0!</v>
      </c>
      <c r="AP103" s="1128" t="s">
        <v>2977</v>
      </c>
      <c r="AQ103" s="1193" t="s">
        <v>3213</v>
      </c>
      <c r="AR103" s="1194" t="s">
        <v>3214</v>
      </c>
      <c r="AS103" s="1195" t="s">
        <v>95</v>
      </c>
      <c r="AT103" s="1196">
        <v>0</v>
      </c>
    </row>
    <row r="104" spans="1:46" ht="49.5">
      <c r="A104" s="1183" t="s">
        <v>1055</v>
      </c>
      <c r="B104" s="1183"/>
      <c r="C104" s="1177"/>
      <c r="D104" s="1184" t="s">
        <v>3234</v>
      </c>
      <c r="E104" s="1197"/>
      <c r="F104" s="1198" t="s">
        <v>3235</v>
      </c>
      <c r="G104" s="1120">
        <v>2</v>
      </c>
      <c r="H104" s="1186" t="s">
        <v>75</v>
      </c>
      <c r="I104" s="1187" t="s">
        <v>959</v>
      </c>
      <c r="J104" s="1120" t="s">
        <v>70</v>
      </c>
      <c r="K104" s="1120" t="s">
        <v>29</v>
      </c>
      <c r="L104" s="1120" t="s">
        <v>30</v>
      </c>
      <c r="M104" s="1120" t="s">
        <v>43</v>
      </c>
      <c r="N104" s="1122">
        <v>1</v>
      </c>
      <c r="O104" s="1199"/>
      <c r="P104" s="1199"/>
      <c r="Q104" s="1199"/>
      <c r="R104" s="1199"/>
      <c r="S104" s="1199"/>
      <c r="T104" s="1199"/>
      <c r="U104" s="1199"/>
      <c r="V104" s="1200">
        <v>0.5</v>
      </c>
      <c r="W104" s="1199"/>
      <c r="X104" s="1199"/>
      <c r="Y104" s="1200">
        <v>0.5</v>
      </c>
      <c r="Z104" s="1199"/>
      <c r="AA104" s="1081">
        <f t="shared" si="6"/>
        <v>0</v>
      </c>
      <c r="AB104" s="1201"/>
      <c r="AC104" s="1202"/>
      <c r="AD104" s="1202"/>
      <c r="AE104" s="1202"/>
      <c r="AF104" s="1202"/>
      <c r="AG104" s="1202"/>
      <c r="AH104" s="1202"/>
      <c r="AI104" s="1202"/>
      <c r="AJ104" s="1202"/>
      <c r="AK104" s="1202"/>
      <c r="AL104" s="1202"/>
      <c r="AM104" s="1202"/>
      <c r="AN104" s="1086">
        <f t="shared" si="7"/>
        <v>0</v>
      </c>
      <c r="AO104" s="1087" t="e">
        <f t="shared" si="8"/>
        <v>#DIV/0!</v>
      </c>
      <c r="AP104" s="1128" t="s">
        <v>2977</v>
      </c>
      <c r="AQ104" s="1193" t="s">
        <v>3213</v>
      </c>
      <c r="AR104" s="1194" t="s">
        <v>3214</v>
      </c>
      <c r="AS104" s="1195" t="s">
        <v>95</v>
      </c>
      <c r="AT104" s="1196">
        <v>0</v>
      </c>
    </row>
    <row r="105" spans="1:46" ht="49.5">
      <c r="A105" s="1183" t="s">
        <v>1055</v>
      </c>
      <c r="B105" s="1183"/>
      <c r="C105" s="1177"/>
      <c r="D105" s="1184" t="s">
        <v>3236</v>
      </c>
      <c r="E105" s="1197"/>
      <c r="F105" s="1198" t="s">
        <v>3237</v>
      </c>
      <c r="G105" s="1120">
        <v>2</v>
      </c>
      <c r="H105" s="1186" t="s">
        <v>75</v>
      </c>
      <c r="I105" s="1187" t="s">
        <v>959</v>
      </c>
      <c r="J105" s="1120" t="s">
        <v>70</v>
      </c>
      <c r="K105" s="1120" t="s">
        <v>29</v>
      </c>
      <c r="L105" s="1120" t="s">
        <v>30</v>
      </c>
      <c r="M105" s="1120" t="s">
        <v>43</v>
      </c>
      <c r="N105" s="1122">
        <v>1</v>
      </c>
      <c r="O105" s="1199"/>
      <c r="P105" s="1199"/>
      <c r="Q105" s="1199"/>
      <c r="R105" s="1199"/>
      <c r="S105" s="1199"/>
      <c r="T105" s="1200">
        <v>0.5</v>
      </c>
      <c r="U105" s="1199"/>
      <c r="V105" s="1199"/>
      <c r="W105" s="1199"/>
      <c r="X105" s="1200">
        <v>0.5</v>
      </c>
      <c r="Y105" s="1199"/>
      <c r="Z105" s="1199"/>
      <c r="AA105" s="1081">
        <f t="shared" si="6"/>
        <v>0</v>
      </c>
      <c r="AB105" s="1201"/>
      <c r="AC105" s="1202"/>
      <c r="AD105" s="1202"/>
      <c r="AE105" s="1202"/>
      <c r="AF105" s="1202"/>
      <c r="AG105" s="1202"/>
      <c r="AH105" s="1202"/>
      <c r="AI105" s="1202"/>
      <c r="AJ105" s="1202"/>
      <c r="AK105" s="1202"/>
      <c r="AL105" s="1202"/>
      <c r="AM105" s="1202"/>
      <c r="AN105" s="1086">
        <f t="shared" si="7"/>
        <v>0</v>
      </c>
      <c r="AO105" s="1087" t="e">
        <f t="shared" si="8"/>
        <v>#DIV/0!</v>
      </c>
      <c r="AP105" s="1128" t="s">
        <v>2977</v>
      </c>
      <c r="AQ105" s="1193" t="s">
        <v>3213</v>
      </c>
      <c r="AR105" s="1194" t="s">
        <v>3220</v>
      </c>
      <c r="AS105" s="1195" t="s">
        <v>95</v>
      </c>
      <c r="AT105" s="1196">
        <v>0</v>
      </c>
    </row>
    <row r="106" spans="1:46" ht="49.5">
      <c r="A106" s="1183" t="s">
        <v>1055</v>
      </c>
      <c r="B106" s="1183"/>
      <c r="C106" s="1177"/>
      <c r="D106" s="1184" t="s">
        <v>3238</v>
      </c>
      <c r="E106" s="1197"/>
      <c r="F106" s="1198" t="s">
        <v>3239</v>
      </c>
      <c r="G106" s="1120">
        <v>2</v>
      </c>
      <c r="H106" s="1186" t="s">
        <v>75</v>
      </c>
      <c r="I106" s="1187" t="s">
        <v>959</v>
      </c>
      <c r="J106" s="1120" t="s">
        <v>70</v>
      </c>
      <c r="K106" s="1120" t="s">
        <v>29</v>
      </c>
      <c r="L106" s="1120" t="s">
        <v>30</v>
      </c>
      <c r="M106" s="1120" t="s">
        <v>43</v>
      </c>
      <c r="N106" s="1122">
        <v>1</v>
      </c>
      <c r="O106" s="1199"/>
      <c r="P106" s="1200">
        <v>0.15</v>
      </c>
      <c r="Q106" s="1199"/>
      <c r="R106" s="1199"/>
      <c r="S106" s="1200">
        <v>0.15</v>
      </c>
      <c r="T106" s="1199"/>
      <c r="U106" s="1199"/>
      <c r="V106" s="1200">
        <v>0.3</v>
      </c>
      <c r="W106" s="1199"/>
      <c r="X106" s="1200">
        <v>0.2</v>
      </c>
      <c r="Y106" s="1199"/>
      <c r="Z106" s="1200">
        <v>0.2</v>
      </c>
      <c r="AA106" s="1081">
        <f t="shared" si="6"/>
        <v>0</v>
      </c>
      <c r="AB106" s="1201"/>
      <c r="AC106" s="1192"/>
      <c r="AD106" s="1192"/>
      <c r="AE106" s="1192"/>
      <c r="AF106" s="1192"/>
      <c r="AG106" s="1192"/>
      <c r="AH106" s="1192"/>
      <c r="AI106" s="1192"/>
      <c r="AJ106" s="1192"/>
      <c r="AK106" s="1192"/>
      <c r="AL106" s="1192"/>
      <c r="AM106" s="1192"/>
      <c r="AN106" s="1086">
        <f t="shared" si="7"/>
        <v>0</v>
      </c>
      <c r="AO106" s="1087" t="e">
        <f t="shared" si="8"/>
        <v>#DIV/0!</v>
      </c>
      <c r="AP106" s="1128" t="s">
        <v>2977</v>
      </c>
      <c r="AQ106" s="1193" t="s">
        <v>3213</v>
      </c>
      <c r="AR106" s="1194" t="s">
        <v>3240</v>
      </c>
      <c r="AS106" s="1195" t="s">
        <v>95</v>
      </c>
      <c r="AT106" s="1196">
        <v>0</v>
      </c>
    </row>
    <row r="107" spans="1:46" ht="49.5">
      <c r="A107" s="1183" t="s">
        <v>1055</v>
      </c>
      <c r="B107" s="1183"/>
      <c r="C107" s="1177"/>
      <c r="D107" s="1184" t="s">
        <v>3241</v>
      </c>
      <c r="E107" s="1197"/>
      <c r="F107" s="1198" t="s">
        <v>3242</v>
      </c>
      <c r="G107" s="1120">
        <v>3</v>
      </c>
      <c r="H107" s="1186" t="s">
        <v>75</v>
      </c>
      <c r="I107" s="1187" t="s">
        <v>959</v>
      </c>
      <c r="J107" s="1120" t="s">
        <v>70</v>
      </c>
      <c r="K107" s="1120" t="s">
        <v>29</v>
      </c>
      <c r="L107" s="1120" t="s">
        <v>30</v>
      </c>
      <c r="M107" s="1120" t="s">
        <v>43</v>
      </c>
      <c r="N107" s="1122">
        <v>1</v>
      </c>
      <c r="O107" s="1199"/>
      <c r="P107" s="1200">
        <v>0.15</v>
      </c>
      <c r="Q107" s="1200">
        <v>0.3</v>
      </c>
      <c r="R107" s="1199"/>
      <c r="S107" s="1200">
        <v>0.15</v>
      </c>
      <c r="T107" s="1199"/>
      <c r="U107" s="1199"/>
      <c r="V107" s="1200">
        <v>0.15</v>
      </c>
      <c r="W107" s="1199"/>
      <c r="X107" s="1200">
        <v>0.15</v>
      </c>
      <c r="Y107" s="1200">
        <v>0.1</v>
      </c>
      <c r="Z107" s="1199"/>
      <c r="AA107" s="1081">
        <f t="shared" si="6"/>
        <v>0</v>
      </c>
      <c r="AB107" s="1201"/>
      <c r="AC107" s="1202"/>
      <c r="AD107" s="1202"/>
      <c r="AE107" s="1202"/>
      <c r="AF107" s="1202"/>
      <c r="AG107" s="1202"/>
      <c r="AH107" s="1202"/>
      <c r="AI107" s="1202"/>
      <c r="AJ107" s="1202"/>
      <c r="AK107" s="1202"/>
      <c r="AL107" s="1202"/>
      <c r="AM107" s="1202"/>
      <c r="AN107" s="1086">
        <f t="shared" si="7"/>
        <v>0</v>
      </c>
      <c r="AO107" s="1087" t="e">
        <f t="shared" si="8"/>
        <v>#DIV/0!</v>
      </c>
      <c r="AP107" s="1128" t="s">
        <v>2977</v>
      </c>
      <c r="AQ107" s="1193" t="s">
        <v>3213</v>
      </c>
      <c r="AR107" s="1194" t="s">
        <v>3214</v>
      </c>
      <c r="AS107" s="1195" t="s">
        <v>95</v>
      </c>
      <c r="AT107" s="1196">
        <v>0</v>
      </c>
    </row>
    <row r="108" spans="1:46" ht="51.75">
      <c r="A108" s="1183" t="s">
        <v>1055</v>
      </c>
      <c r="B108" s="1183"/>
      <c r="C108" s="1177"/>
      <c r="D108" s="1184" t="s">
        <v>3243</v>
      </c>
      <c r="E108" s="1197"/>
      <c r="F108" s="1198" t="s">
        <v>3244</v>
      </c>
      <c r="G108" s="1120">
        <v>2</v>
      </c>
      <c r="H108" s="1186" t="s">
        <v>75</v>
      </c>
      <c r="I108" s="1187" t="s">
        <v>959</v>
      </c>
      <c r="J108" s="1120" t="s">
        <v>70</v>
      </c>
      <c r="K108" s="1120" t="s">
        <v>29</v>
      </c>
      <c r="L108" s="1120" t="s">
        <v>30</v>
      </c>
      <c r="M108" s="1120" t="s">
        <v>37</v>
      </c>
      <c r="N108" s="1122">
        <v>1</v>
      </c>
      <c r="O108" s="1199"/>
      <c r="P108" s="1199"/>
      <c r="Q108" s="1199"/>
      <c r="R108" s="1199"/>
      <c r="S108" s="1199"/>
      <c r="T108" s="1199"/>
      <c r="U108" s="1199"/>
      <c r="V108" s="1200">
        <v>0.5</v>
      </c>
      <c r="W108" s="1199"/>
      <c r="X108" s="1199"/>
      <c r="Y108" s="1200">
        <v>0.5</v>
      </c>
      <c r="Z108" s="1199"/>
      <c r="AA108" s="1081">
        <f t="shared" si="6"/>
        <v>0</v>
      </c>
      <c r="AB108" s="1201"/>
      <c r="AC108" s="1202"/>
      <c r="AD108" s="1202"/>
      <c r="AE108" s="1202"/>
      <c r="AF108" s="1202"/>
      <c r="AG108" s="1202"/>
      <c r="AH108" s="1202"/>
      <c r="AI108" s="1202"/>
      <c r="AJ108" s="1202"/>
      <c r="AK108" s="1202"/>
      <c r="AL108" s="1202"/>
      <c r="AM108" s="1202"/>
      <c r="AN108" s="1086">
        <f t="shared" si="7"/>
        <v>0</v>
      </c>
      <c r="AO108" s="1087" t="e">
        <f t="shared" si="8"/>
        <v>#DIV/0!</v>
      </c>
      <c r="AP108" s="1128" t="s">
        <v>2977</v>
      </c>
      <c r="AQ108" s="1193" t="s">
        <v>3213</v>
      </c>
      <c r="AR108" s="1194" t="s">
        <v>3231</v>
      </c>
      <c r="AS108" s="1195" t="s">
        <v>95</v>
      </c>
      <c r="AT108" s="1196">
        <v>0</v>
      </c>
    </row>
    <row r="109" spans="1:46" ht="66">
      <c r="A109" s="1183" t="s">
        <v>1055</v>
      </c>
      <c r="B109" s="1183"/>
      <c r="C109" s="1177"/>
      <c r="D109" s="1184" t="s">
        <v>3245</v>
      </c>
      <c r="E109" s="1197"/>
      <c r="F109" s="1198" t="s">
        <v>3246</v>
      </c>
      <c r="G109" s="1120">
        <v>2</v>
      </c>
      <c r="H109" s="1186" t="s">
        <v>75</v>
      </c>
      <c r="I109" s="1187" t="s">
        <v>3247</v>
      </c>
      <c r="J109" s="1120" t="s">
        <v>36</v>
      </c>
      <c r="K109" s="1120" t="s">
        <v>29</v>
      </c>
      <c r="L109" s="1137" t="s">
        <v>42</v>
      </c>
      <c r="M109" s="1120" t="s">
        <v>43</v>
      </c>
      <c r="N109" s="1203">
        <v>3</v>
      </c>
      <c r="O109" s="1199"/>
      <c r="P109" s="1199"/>
      <c r="Q109" s="1199">
        <v>1</v>
      </c>
      <c r="R109" s="1199"/>
      <c r="S109" s="1199"/>
      <c r="T109" s="1199">
        <v>1</v>
      </c>
      <c r="U109" s="1199"/>
      <c r="V109" s="1199"/>
      <c r="W109" s="1199"/>
      <c r="X109" s="1199">
        <v>1</v>
      </c>
      <c r="Y109" s="1199"/>
      <c r="Z109" s="1199"/>
      <c r="AA109" s="1081">
        <f t="shared" si="6"/>
        <v>0</v>
      </c>
      <c r="AB109" s="1201"/>
      <c r="AC109" s="1202"/>
      <c r="AD109" s="1202"/>
      <c r="AE109" s="1202"/>
      <c r="AF109" s="1202"/>
      <c r="AG109" s="1202"/>
      <c r="AH109" s="1202"/>
      <c r="AI109" s="1202"/>
      <c r="AJ109" s="1202"/>
      <c r="AK109" s="1202"/>
      <c r="AL109" s="1202"/>
      <c r="AM109" s="1202"/>
      <c r="AN109" s="1086">
        <f t="shared" si="7"/>
        <v>0</v>
      </c>
      <c r="AO109" s="1087" t="e">
        <f t="shared" si="8"/>
        <v>#DIV/0!</v>
      </c>
      <c r="AP109" s="1128" t="s">
        <v>2977</v>
      </c>
      <c r="AQ109" s="1193" t="s">
        <v>3213</v>
      </c>
      <c r="AR109" s="1194" t="s">
        <v>3248</v>
      </c>
      <c r="AS109" s="1195" t="s">
        <v>95</v>
      </c>
      <c r="AT109" s="1196">
        <v>0</v>
      </c>
    </row>
    <row r="110" spans="1:46" ht="66">
      <c r="A110" s="1183" t="s">
        <v>1055</v>
      </c>
      <c r="B110" s="1183"/>
      <c r="C110" s="1177"/>
      <c r="D110" s="1184" t="s">
        <v>3249</v>
      </c>
      <c r="E110" s="1197"/>
      <c r="F110" s="1198" t="s">
        <v>3250</v>
      </c>
      <c r="G110" s="1120">
        <v>3</v>
      </c>
      <c r="H110" s="1186" t="s">
        <v>75</v>
      </c>
      <c r="I110" s="1187" t="s">
        <v>3251</v>
      </c>
      <c r="J110" s="1120" t="s">
        <v>36</v>
      </c>
      <c r="K110" s="1120" t="s">
        <v>29</v>
      </c>
      <c r="L110" s="1120" t="s">
        <v>30</v>
      </c>
      <c r="M110" s="1120" t="s">
        <v>43</v>
      </c>
      <c r="N110" s="1203">
        <v>12</v>
      </c>
      <c r="O110" s="1199">
        <v>1</v>
      </c>
      <c r="P110" s="1199">
        <v>1</v>
      </c>
      <c r="Q110" s="1199">
        <v>1</v>
      </c>
      <c r="R110" s="1199">
        <v>1</v>
      </c>
      <c r="S110" s="1199">
        <v>1</v>
      </c>
      <c r="T110" s="1199">
        <v>1</v>
      </c>
      <c r="U110" s="1199">
        <v>1</v>
      </c>
      <c r="V110" s="1199">
        <v>1</v>
      </c>
      <c r="W110" s="1199">
        <v>1</v>
      </c>
      <c r="X110" s="1199">
        <v>1</v>
      </c>
      <c r="Y110" s="1199">
        <v>1</v>
      </c>
      <c r="Z110" s="1199">
        <v>1</v>
      </c>
      <c r="AA110" s="1081">
        <f t="shared" si="6"/>
        <v>1</v>
      </c>
      <c r="AB110" s="1201"/>
      <c r="AC110" s="1202"/>
      <c r="AD110" s="1202"/>
      <c r="AE110" s="1202"/>
      <c r="AF110" s="1202"/>
      <c r="AG110" s="1202"/>
      <c r="AH110" s="1202"/>
      <c r="AI110" s="1202"/>
      <c r="AJ110" s="1202"/>
      <c r="AK110" s="1202"/>
      <c r="AL110" s="1202"/>
      <c r="AM110" s="1202"/>
      <c r="AN110" s="1086">
        <f t="shared" si="7"/>
        <v>0</v>
      </c>
      <c r="AO110" s="1087">
        <f t="shared" si="8"/>
        <v>0</v>
      </c>
      <c r="AP110" s="1128" t="s">
        <v>2977</v>
      </c>
      <c r="AQ110" s="1193" t="s">
        <v>3213</v>
      </c>
      <c r="AR110" s="1194" t="s">
        <v>3252</v>
      </c>
      <c r="AS110" s="1195" t="s">
        <v>84</v>
      </c>
      <c r="AT110" s="1196">
        <v>0</v>
      </c>
    </row>
    <row r="111" spans="1:46" ht="49.5">
      <c r="A111" s="1183" t="s">
        <v>1055</v>
      </c>
      <c r="B111" s="1183" t="s">
        <v>3253</v>
      </c>
      <c r="C111" s="1177"/>
      <c r="D111" s="1184" t="s">
        <v>3254</v>
      </c>
      <c r="E111" s="1197"/>
      <c r="F111" s="1198" t="s">
        <v>3255</v>
      </c>
      <c r="G111" s="1120">
        <v>3</v>
      </c>
      <c r="H111" s="1186" t="s">
        <v>75</v>
      </c>
      <c r="I111" s="1187" t="s">
        <v>3256</v>
      </c>
      <c r="J111" s="1120" t="s">
        <v>36</v>
      </c>
      <c r="K111" s="1120" t="s">
        <v>29</v>
      </c>
      <c r="L111" s="1120" t="s">
        <v>30</v>
      </c>
      <c r="M111" s="1120" t="s">
        <v>43</v>
      </c>
      <c r="N111" s="1203">
        <v>3</v>
      </c>
      <c r="O111" s="1199"/>
      <c r="P111" s="1199"/>
      <c r="Q111" s="1199"/>
      <c r="R111" s="1199">
        <v>1</v>
      </c>
      <c r="S111" s="1199"/>
      <c r="T111" s="1199"/>
      <c r="U111" s="1199"/>
      <c r="V111" s="1199">
        <v>1</v>
      </c>
      <c r="W111" s="1199"/>
      <c r="X111" s="1199"/>
      <c r="Y111" s="1199"/>
      <c r="Z111" s="1199">
        <v>1</v>
      </c>
      <c r="AA111" s="1081">
        <f t="shared" si="6"/>
        <v>0</v>
      </c>
      <c r="AB111" s="1201"/>
      <c r="AC111" s="1202"/>
      <c r="AD111" s="1202"/>
      <c r="AE111" s="1202"/>
      <c r="AF111" s="1202"/>
      <c r="AG111" s="1202"/>
      <c r="AH111" s="1202"/>
      <c r="AI111" s="1202"/>
      <c r="AJ111" s="1202"/>
      <c r="AK111" s="1202"/>
      <c r="AL111" s="1202"/>
      <c r="AM111" s="1202"/>
      <c r="AN111" s="1086">
        <f t="shared" si="7"/>
        <v>0</v>
      </c>
      <c r="AO111" s="1087" t="e">
        <f t="shared" si="8"/>
        <v>#DIV/0!</v>
      </c>
      <c r="AP111" s="1128" t="s">
        <v>2977</v>
      </c>
      <c r="AQ111" s="1193" t="s">
        <v>3213</v>
      </c>
      <c r="AR111" s="1194" t="s">
        <v>3257</v>
      </c>
      <c r="AS111" s="1195" t="s">
        <v>95</v>
      </c>
      <c r="AT111" s="1196">
        <v>0</v>
      </c>
    </row>
    <row r="112" spans="1:46" ht="49.5">
      <c r="A112" s="1183" t="s">
        <v>1055</v>
      </c>
      <c r="B112" s="1183" t="s">
        <v>3253</v>
      </c>
      <c r="C112" s="1177"/>
      <c r="D112" s="1184" t="s">
        <v>3258</v>
      </c>
      <c r="E112" s="1197"/>
      <c r="F112" s="1198" t="s">
        <v>3259</v>
      </c>
      <c r="G112" s="1120">
        <v>3</v>
      </c>
      <c r="H112" s="1186" t="s">
        <v>75</v>
      </c>
      <c r="I112" s="1187" t="s">
        <v>3256</v>
      </c>
      <c r="J112" s="1120" t="s">
        <v>36</v>
      </c>
      <c r="K112" s="1120" t="s">
        <v>29</v>
      </c>
      <c r="L112" s="1120" t="s">
        <v>30</v>
      </c>
      <c r="M112" s="1120" t="s">
        <v>43</v>
      </c>
      <c r="N112" s="1203">
        <v>1</v>
      </c>
      <c r="O112" s="1199"/>
      <c r="P112" s="1199"/>
      <c r="Q112" s="1199"/>
      <c r="R112" s="1199"/>
      <c r="S112" s="1199"/>
      <c r="T112" s="1199"/>
      <c r="U112" s="1199"/>
      <c r="V112" s="1199">
        <v>1</v>
      </c>
      <c r="W112" s="1199"/>
      <c r="X112" s="1199"/>
      <c r="Y112" s="1199"/>
      <c r="Z112" s="1199"/>
      <c r="AA112" s="1081">
        <f t="shared" si="6"/>
        <v>0</v>
      </c>
      <c r="AB112" s="1201"/>
      <c r="AC112" s="1202"/>
      <c r="AD112" s="1202"/>
      <c r="AE112" s="1202"/>
      <c r="AF112" s="1202"/>
      <c r="AG112" s="1202"/>
      <c r="AH112" s="1202"/>
      <c r="AI112" s="1202"/>
      <c r="AJ112" s="1202"/>
      <c r="AK112" s="1202"/>
      <c r="AL112" s="1202"/>
      <c r="AM112" s="1202"/>
      <c r="AN112" s="1086">
        <f t="shared" si="7"/>
        <v>0</v>
      </c>
      <c r="AO112" s="1087" t="e">
        <f t="shared" si="8"/>
        <v>#DIV/0!</v>
      </c>
      <c r="AP112" s="1128" t="s">
        <v>2977</v>
      </c>
      <c r="AQ112" s="1193" t="s">
        <v>3213</v>
      </c>
      <c r="AR112" s="1194" t="s">
        <v>3252</v>
      </c>
      <c r="AS112" s="1195" t="s">
        <v>87</v>
      </c>
      <c r="AT112" s="1196">
        <v>0</v>
      </c>
    </row>
    <row r="113" spans="1:46" ht="51.75">
      <c r="A113" s="1183" t="s">
        <v>1055</v>
      </c>
      <c r="B113" s="1183"/>
      <c r="C113" s="1177"/>
      <c r="D113" s="1184" t="s">
        <v>3260</v>
      </c>
      <c r="E113" s="1197"/>
      <c r="F113" s="1198" t="s">
        <v>3261</v>
      </c>
      <c r="G113" s="1120">
        <v>2</v>
      </c>
      <c r="H113" s="1186" t="s">
        <v>75</v>
      </c>
      <c r="I113" s="1187" t="s">
        <v>959</v>
      </c>
      <c r="J113" s="1120" t="s">
        <v>70</v>
      </c>
      <c r="K113" s="1120" t="s">
        <v>29</v>
      </c>
      <c r="L113" s="1120" t="s">
        <v>30</v>
      </c>
      <c r="M113" s="1120" t="s">
        <v>43</v>
      </c>
      <c r="N113" s="1122">
        <v>1</v>
      </c>
      <c r="O113" s="1199"/>
      <c r="P113" s="1199"/>
      <c r="Q113" s="1199"/>
      <c r="R113" s="1199"/>
      <c r="S113" s="1199"/>
      <c r="T113" s="1200"/>
      <c r="U113" s="1199"/>
      <c r="V113" s="1199"/>
      <c r="W113" s="1200">
        <v>0.5</v>
      </c>
      <c r="X113" s="1199"/>
      <c r="Y113" s="1200">
        <v>0.5</v>
      </c>
      <c r="Z113" s="1200"/>
      <c r="AA113" s="1081">
        <f t="shared" si="6"/>
        <v>0</v>
      </c>
      <c r="AB113" s="1201"/>
      <c r="AC113" s="1192"/>
      <c r="AD113" s="1192"/>
      <c r="AE113" s="1192"/>
      <c r="AF113" s="1192"/>
      <c r="AG113" s="1192"/>
      <c r="AH113" s="1192"/>
      <c r="AI113" s="1192"/>
      <c r="AJ113" s="1192"/>
      <c r="AK113" s="1192"/>
      <c r="AL113" s="1192"/>
      <c r="AM113" s="1192"/>
      <c r="AN113" s="1086">
        <f t="shared" si="7"/>
        <v>0</v>
      </c>
      <c r="AO113" s="1087" t="e">
        <f t="shared" si="8"/>
        <v>#DIV/0!</v>
      </c>
      <c r="AP113" s="1128" t="s">
        <v>2977</v>
      </c>
      <c r="AQ113" s="1193" t="s">
        <v>3213</v>
      </c>
      <c r="AR113" s="1194" t="s">
        <v>3262</v>
      </c>
      <c r="AS113" s="1195" t="s">
        <v>95</v>
      </c>
      <c r="AT113" s="1196">
        <v>0</v>
      </c>
    </row>
    <row r="114" spans="1:46" ht="66">
      <c r="A114" s="1183" t="s">
        <v>1055</v>
      </c>
      <c r="B114" s="1183"/>
      <c r="C114" s="1177"/>
      <c r="D114" s="1184" t="s">
        <v>3263</v>
      </c>
      <c r="E114" s="1197"/>
      <c r="F114" s="1198" t="s">
        <v>3264</v>
      </c>
      <c r="G114" s="1120">
        <v>2</v>
      </c>
      <c r="H114" s="1186" t="s">
        <v>75</v>
      </c>
      <c r="I114" s="1187" t="s">
        <v>959</v>
      </c>
      <c r="J114" s="1120" t="s">
        <v>70</v>
      </c>
      <c r="K114" s="1120" t="s">
        <v>29</v>
      </c>
      <c r="L114" s="1120" t="s">
        <v>30</v>
      </c>
      <c r="M114" s="1120" t="s">
        <v>43</v>
      </c>
      <c r="N114" s="1122">
        <v>1</v>
      </c>
      <c r="O114" s="1199"/>
      <c r="P114" s="1199"/>
      <c r="Q114" s="1199"/>
      <c r="R114" s="1199"/>
      <c r="S114" s="1200">
        <v>0.05</v>
      </c>
      <c r="T114" s="1200">
        <v>0.1</v>
      </c>
      <c r="U114" s="1200">
        <v>0.3</v>
      </c>
      <c r="V114" s="1200">
        <v>0.25</v>
      </c>
      <c r="W114" s="1200">
        <v>0.25</v>
      </c>
      <c r="X114" s="1200">
        <v>0.05</v>
      </c>
      <c r="Y114" s="1199"/>
      <c r="Z114" s="1199"/>
      <c r="AA114" s="1081">
        <f t="shared" si="6"/>
        <v>0</v>
      </c>
      <c r="AB114" s="1201"/>
      <c r="AC114" s="1202"/>
      <c r="AD114" s="1202"/>
      <c r="AE114" s="1202"/>
      <c r="AF114" s="1202"/>
      <c r="AG114" s="1202"/>
      <c r="AH114" s="1202"/>
      <c r="AI114" s="1202"/>
      <c r="AJ114" s="1202"/>
      <c r="AK114" s="1202"/>
      <c r="AL114" s="1202"/>
      <c r="AM114" s="1202"/>
      <c r="AN114" s="1086">
        <f t="shared" si="7"/>
        <v>0</v>
      </c>
      <c r="AO114" s="1087" t="e">
        <f t="shared" si="8"/>
        <v>#DIV/0!</v>
      </c>
      <c r="AP114" s="1128" t="s">
        <v>2977</v>
      </c>
      <c r="AQ114" s="1193" t="s">
        <v>3213</v>
      </c>
      <c r="AR114" s="1194" t="s">
        <v>3265</v>
      </c>
      <c r="AS114" s="1195" t="s">
        <v>80</v>
      </c>
      <c r="AT114" s="1196">
        <v>0</v>
      </c>
    </row>
    <row r="115" spans="1:46" ht="66">
      <c r="A115" s="1183" t="s">
        <v>1055</v>
      </c>
      <c r="B115" s="1183"/>
      <c r="C115" s="1177"/>
      <c r="D115" s="1184" t="s">
        <v>3266</v>
      </c>
      <c r="E115" s="1197"/>
      <c r="F115" s="1198" t="s">
        <v>3267</v>
      </c>
      <c r="G115" s="1120">
        <v>2</v>
      </c>
      <c r="H115" s="1186" t="s">
        <v>75</v>
      </c>
      <c r="I115" s="1187" t="s">
        <v>3268</v>
      </c>
      <c r="J115" s="1120" t="s">
        <v>36</v>
      </c>
      <c r="K115" s="1120" t="s">
        <v>29</v>
      </c>
      <c r="L115" s="1120" t="s">
        <v>30</v>
      </c>
      <c r="M115" s="1120" t="s">
        <v>43</v>
      </c>
      <c r="N115" s="1203">
        <v>3</v>
      </c>
      <c r="O115" s="1199"/>
      <c r="P115" s="1199"/>
      <c r="Q115" s="1204">
        <v>1</v>
      </c>
      <c r="R115" s="1199"/>
      <c r="S115" s="1199"/>
      <c r="T115" s="1204">
        <v>1</v>
      </c>
      <c r="U115" s="1199"/>
      <c r="V115" s="1199"/>
      <c r="W115" s="1199"/>
      <c r="X115" s="1199">
        <v>1</v>
      </c>
      <c r="Y115" s="1199"/>
      <c r="Z115" s="1199"/>
      <c r="AA115" s="1081">
        <f t="shared" si="6"/>
        <v>0</v>
      </c>
      <c r="AB115" s="1201"/>
      <c r="AC115" s="1202"/>
      <c r="AD115" s="1202"/>
      <c r="AE115" s="1202"/>
      <c r="AF115" s="1202"/>
      <c r="AG115" s="1202"/>
      <c r="AH115" s="1202"/>
      <c r="AI115" s="1202"/>
      <c r="AJ115" s="1202"/>
      <c r="AK115" s="1202"/>
      <c r="AL115" s="1202"/>
      <c r="AM115" s="1202"/>
      <c r="AN115" s="1086">
        <f t="shared" si="7"/>
        <v>0</v>
      </c>
      <c r="AO115" s="1087" t="e">
        <f t="shared" si="8"/>
        <v>#DIV/0!</v>
      </c>
      <c r="AP115" s="1128" t="s">
        <v>2977</v>
      </c>
      <c r="AQ115" s="1193" t="s">
        <v>3213</v>
      </c>
      <c r="AR115" s="1194" t="s">
        <v>3269</v>
      </c>
      <c r="AS115" s="1195" t="s">
        <v>87</v>
      </c>
      <c r="AT115" s="1196">
        <v>0</v>
      </c>
    </row>
    <row r="116" spans="1:46" ht="66">
      <c r="A116" s="1183" t="s">
        <v>1055</v>
      </c>
      <c r="B116" s="1183"/>
      <c r="C116" s="1177"/>
      <c r="D116" s="1184" t="s">
        <v>3270</v>
      </c>
      <c r="E116" s="1197"/>
      <c r="F116" s="1198" t="s">
        <v>3271</v>
      </c>
      <c r="G116" s="1120">
        <v>2</v>
      </c>
      <c r="H116" s="1186" t="s">
        <v>75</v>
      </c>
      <c r="I116" s="1187" t="s">
        <v>959</v>
      </c>
      <c r="J116" s="1120" t="s">
        <v>70</v>
      </c>
      <c r="K116" s="1120" t="s">
        <v>29</v>
      </c>
      <c r="L116" s="1120" t="s">
        <v>30</v>
      </c>
      <c r="M116" s="1120" t="s">
        <v>43</v>
      </c>
      <c r="N116" s="1122">
        <v>1</v>
      </c>
      <c r="O116" s="1199"/>
      <c r="P116" s="1199"/>
      <c r="Q116" s="1199"/>
      <c r="R116" s="1200">
        <v>0.25</v>
      </c>
      <c r="S116" s="1199"/>
      <c r="T116" s="1199"/>
      <c r="U116" s="1200">
        <v>0.25</v>
      </c>
      <c r="V116" s="1199"/>
      <c r="W116" s="1199"/>
      <c r="X116" s="1200">
        <v>0.5</v>
      </c>
      <c r="Y116" s="1199"/>
      <c r="Z116" s="1199"/>
      <c r="AA116" s="1081">
        <f t="shared" si="6"/>
        <v>0</v>
      </c>
      <c r="AB116" s="1201"/>
      <c r="AC116" s="1202"/>
      <c r="AD116" s="1202"/>
      <c r="AE116" s="1202"/>
      <c r="AF116" s="1202"/>
      <c r="AG116" s="1202"/>
      <c r="AH116" s="1202"/>
      <c r="AI116" s="1202"/>
      <c r="AJ116" s="1202"/>
      <c r="AK116" s="1202"/>
      <c r="AL116" s="1202"/>
      <c r="AM116" s="1202"/>
      <c r="AN116" s="1086">
        <f t="shared" si="7"/>
        <v>0</v>
      </c>
      <c r="AO116" s="1087" t="e">
        <f t="shared" si="8"/>
        <v>#DIV/0!</v>
      </c>
      <c r="AP116" s="1128" t="s">
        <v>2977</v>
      </c>
      <c r="AQ116" s="1193" t="s">
        <v>3213</v>
      </c>
      <c r="AR116" s="1194" t="s">
        <v>3223</v>
      </c>
      <c r="AS116" s="1195" t="s">
        <v>101</v>
      </c>
      <c r="AT116" s="1196">
        <v>0</v>
      </c>
    </row>
    <row r="117" spans="1:46" ht="66">
      <c r="A117" s="1183" t="s">
        <v>1055</v>
      </c>
      <c r="B117" s="1183"/>
      <c r="C117" s="1177"/>
      <c r="D117" s="1184" t="s">
        <v>3272</v>
      </c>
      <c r="E117" s="1197"/>
      <c r="F117" s="1198" t="s">
        <v>3273</v>
      </c>
      <c r="G117" s="1120">
        <v>2</v>
      </c>
      <c r="H117" s="1186" t="s">
        <v>75</v>
      </c>
      <c r="I117" s="1187" t="s">
        <v>959</v>
      </c>
      <c r="J117" s="1120" t="s">
        <v>70</v>
      </c>
      <c r="K117" s="1120" t="s">
        <v>29</v>
      </c>
      <c r="L117" s="1120" t="s">
        <v>30</v>
      </c>
      <c r="M117" s="1120" t="s">
        <v>37</v>
      </c>
      <c r="N117" s="1122">
        <v>1</v>
      </c>
      <c r="O117" s="1199"/>
      <c r="P117" s="1199"/>
      <c r="Q117" s="1199"/>
      <c r="R117" s="1199"/>
      <c r="S117" s="1199"/>
      <c r="T117" s="1199"/>
      <c r="U117" s="1199"/>
      <c r="V117" s="1200">
        <v>0.25</v>
      </c>
      <c r="W117" s="1200">
        <v>0.25</v>
      </c>
      <c r="X117" s="1200">
        <v>0.25</v>
      </c>
      <c r="Y117" s="1200">
        <v>0.25</v>
      </c>
      <c r="Z117" s="1199"/>
      <c r="AA117" s="1081">
        <f t="shared" si="6"/>
        <v>0</v>
      </c>
      <c r="AB117" s="1201"/>
      <c r="AC117" s="1202"/>
      <c r="AD117" s="1202"/>
      <c r="AE117" s="1202"/>
      <c r="AF117" s="1202"/>
      <c r="AG117" s="1202"/>
      <c r="AH117" s="1202"/>
      <c r="AI117" s="1202"/>
      <c r="AJ117" s="1202"/>
      <c r="AK117" s="1202"/>
      <c r="AL117" s="1202"/>
      <c r="AM117" s="1202"/>
      <c r="AN117" s="1086">
        <f t="shared" si="7"/>
        <v>0</v>
      </c>
      <c r="AO117" s="1087" t="e">
        <f t="shared" si="8"/>
        <v>#DIV/0!</v>
      </c>
      <c r="AP117" s="1128" t="s">
        <v>2977</v>
      </c>
      <c r="AQ117" s="1193" t="s">
        <v>3213</v>
      </c>
      <c r="AR117" s="1194" t="s">
        <v>3274</v>
      </c>
      <c r="AS117" s="1195" t="s">
        <v>89</v>
      </c>
      <c r="AT117" s="1196">
        <v>0</v>
      </c>
    </row>
    <row r="118" spans="1:46" ht="66">
      <c r="A118" s="1183" t="s">
        <v>1055</v>
      </c>
      <c r="B118" s="1183" t="s">
        <v>3253</v>
      </c>
      <c r="C118" s="1177"/>
      <c r="D118" s="1184" t="s">
        <v>3275</v>
      </c>
      <c r="E118" s="1197"/>
      <c r="F118" s="1198" t="s">
        <v>3276</v>
      </c>
      <c r="G118" s="1120">
        <v>2</v>
      </c>
      <c r="H118" s="1186" t="s">
        <v>75</v>
      </c>
      <c r="I118" s="1187" t="s">
        <v>959</v>
      </c>
      <c r="J118" s="1120" t="s">
        <v>70</v>
      </c>
      <c r="K118" s="1120" t="s">
        <v>29</v>
      </c>
      <c r="L118" s="1120" t="s">
        <v>30</v>
      </c>
      <c r="M118" s="1120" t="s">
        <v>43</v>
      </c>
      <c r="N118" s="1122">
        <v>1</v>
      </c>
      <c r="O118" s="1199"/>
      <c r="P118" s="1200">
        <v>0.2</v>
      </c>
      <c r="Q118" s="1199"/>
      <c r="R118" s="1200">
        <v>0.2</v>
      </c>
      <c r="S118" s="1199"/>
      <c r="T118" s="1200">
        <v>0.2</v>
      </c>
      <c r="U118" s="1199"/>
      <c r="V118" s="1200">
        <v>0.2</v>
      </c>
      <c r="W118" s="1199"/>
      <c r="X118" s="1200">
        <v>0.2</v>
      </c>
      <c r="Y118" s="1199"/>
      <c r="Z118" s="1199"/>
      <c r="AA118" s="1081">
        <f t="shared" si="6"/>
        <v>0</v>
      </c>
      <c r="AB118" s="1201"/>
      <c r="AC118" s="1202"/>
      <c r="AD118" s="1202"/>
      <c r="AE118" s="1202"/>
      <c r="AF118" s="1202"/>
      <c r="AG118" s="1202"/>
      <c r="AH118" s="1202"/>
      <c r="AI118" s="1202"/>
      <c r="AJ118" s="1202"/>
      <c r="AK118" s="1202"/>
      <c r="AL118" s="1202"/>
      <c r="AM118" s="1202"/>
      <c r="AN118" s="1086">
        <f t="shared" si="7"/>
        <v>0</v>
      </c>
      <c r="AO118" s="1087" t="e">
        <f t="shared" si="8"/>
        <v>#DIV/0!</v>
      </c>
      <c r="AP118" s="1128" t="s">
        <v>2977</v>
      </c>
      <c r="AQ118" s="1193" t="s">
        <v>3213</v>
      </c>
      <c r="AR118" s="1194" t="s">
        <v>3265</v>
      </c>
      <c r="AS118" s="1195" t="s">
        <v>59</v>
      </c>
      <c r="AT118" s="1196">
        <v>0</v>
      </c>
    </row>
    <row r="119" spans="1:46" ht="66">
      <c r="A119" s="1183" t="s">
        <v>1055</v>
      </c>
      <c r="B119" s="1183"/>
      <c r="C119" s="1177"/>
      <c r="D119" s="1184" t="s">
        <v>3277</v>
      </c>
      <c r="E119" s="1197"/>
      <c r="F119" s="1198" t="s">
        <v>3278</v>
      </c>
      <c r="G119" s="1120">
        <v>2</v>
      </c>
      <c r="H119" s="1186" t="s">
        <v>75</v>
      </c>
      <c r="I119" s="1187" t="s">
        <v>959</v>
      </c>
      <c r="J119" s="1120" t="s">
        <v>70</v>
      </c>
      <c r="K119" s="1120" t="s">
        <v>29</v>
      </c>
      <c r="L119" s="1120" t="s">
        <v>30</v>
      </c>
      <c r="M119" s="1120" t="s">
        <v>43</v>
      </c>
      <c r="N119" s="1122">
        <v>1</v>
      </c>
      <c r="O119" s="1199"/>
      <c r="P119" s="1200">
        <v>0.25</v>
      </c>
      <c r="Q119" s="1200">
        <v>0.25</v>
      </c>
      <c r="R119" s="1200">
        <v>0.25</v>
      </c>
      <c r="S119" s="1200">
        <v>0.25</v>
      </c>
      <c r="T119" s="1199"/>
      <c r="U119" s="1200"/>
      <c r="V119" s="1199"/>
      <c r="W119" s="1199"/>
      <c r="X119" s="1200"/>
      <c r="Y119" s="1199"/>
      <c r="Z119" s="1199"/>
      <c r="AA119" s="1081">
        <f t="shared" si="6"/>
        <v>0</v>
      </c>
      <c r="AB119" s="1201"/>
      <c r="AC119" s="1202"/>
      <c r="AD119" s="1202"/>
      <c r="AE119" s="1202"/>
      <c r="AF119" s="1202"/>
      <c r="AG119" s="1202"/>
      <c r="AH119" s="1202"/>
      <c r="AI119" s="1202"/>
      <c r="AJ119" s="1202"/>
      <c r="AK119" s="1202"/>
      <c r="AL119" s="1202"/>
      <c r="AM119" s="1202"/>
      <c r="AN119" s="1086">
        <f t="shared" si="7"/>
        <v>0</v>
      </c>
      <c r="AO119" s="1087" t="e">
        <f t="shared" si="8"/>
        <v>#DIV/0!</v>
      </c>
      <c r="AP119" s="1128" t="s">
        <v>2977</v>
      </c>
      <c r="AQ119" s="1193" t="s">
        <v>3213</v>
      </c>
      <c r="AR119" s="1194" t="s">
        <v>3217</v>
      </c>
      <c r="AS119" s="1195" t="s">
        <v>105</v>
      </c>
      <c r="AT119" s="1196">
        <v>0</v>
      </c>
    </row>
    <row r="120" spans="1:46" ht="66">
      <c r="A120" s="1183" t="s">
        <v>1055</v>
      </c>
      <c r="B120" s="1183"/>
      <c r="C120" s="1177"/>
      <c r="D120" s="1184" t="s">
        <v>3279</v>
      </c>
      <c r="E120" s="1197"/>
      <c r="F120" s="1198" t="s">
        <v>3280</v>
      </c>
      <c r="G120" s="1120">
        <v>2</v>
      </c>
      <c r="H120" s="1186" t="s">
        <v>75</v>
      </c>
      <c r="I120" s="1187" t="s">
        <v>959</v>
      </c>
      <c r="J120" s="1120" t="s">
        <v>70</v>
      </c>
      <c r="K120" s="1120" t="s">
        <v>29</v>
      </c>
      <c r="L120" s="1120" t="s">
        <v>30</v>
      </c>
      <c r="M120" s="1120" t="s">
        <v>43</v>
      </c>
      <c r="N120" s="1122">
        <v>1</v>
      </c>
      <c r="O120" s="1199"/>
      <c r="P120" s="1200">
        <v>0.3</v>
      </c>
      <c r="Q120" s="1200">
        <v>0.3</v>
      </c>
      <c r="R120" s="1200">
        <v>0.4</v>
      </c>
      <c r="S120" s="1199"/>
      <c r="T120" s="1200"/>
      <c r="U120" s="1199"/>
      <c r="V120" s="1199"/>
      <c r="W120" s="1199"/>
      <c r="X120" s="1199"/>
      <c r="Y120" s="1199"/>
      <c r="Z120" s="1199"/>
      <c r="AA120" s="1081">
        <f t="shared" si="6"/>
        <v>0</v>
      </c>
      <c r="AB120" s="1201"/>
      <c r="AC120" s="1202"/>
      <c r="AD120" s="1202"/>
      <c r="AE120" s="1202"/>
      <c r="AF120" s="1202"/>
      <c r="AG120" s="1202"/>
      <c r="AH120" s="1202"/>
      <c r="AI120" s="1202"/>
      <c r="AJ120" s="1202"/>
      <c r="AK120" s="1202"/>
      <c r="AL120" s="1202"/>
      <c r="AM120" s="1202"/>
      <c r="AN120" s="1086">
        <f t="shared" si="7"/>
        <v>0</v>
      </c>
      <c r="AO120" s="1087" t="e">
        <f t="shared" si="8"/>
        <v>#DIV/0!</v>
      </c>
      <c r="AP120" s="1128" t="s">
        <v>2977</v>
      </c>
      <c r="AQ120" s="1193" t="s">
        <v>3213</v>
      </c>
      <c r="AR120" s="1194" t="s">
        <v>3281</v>
      </c>
      <c r="AS120" s="1195" t="s">
        <v>71</v>
      </c>
      <c r="AT120" s="1196">
        <v>0</v>
      </c>
    </row>
    <row r="121" spans="1:46" ht="51.75">
      <c r="A121" s="1183" t="s">
        <v>1055</v>
      </c>
      <c r="B121" s="1183"/>
      <c r="C121" s="1177"/>
      <c r="D121" s="1184" t="s">
        <v>3282</v>
      </c>
      <c r="E121" s="1197"/>
      <c r="F121" s="1205" t="s">
        <v>3283</v>
      </c>
      <c r="G121" s="1120">
        <v>2</v>
      </c>
      <c r="H121" s="1186" t="s">
        <v>75</v>
      </c>
      <c r="I121" s="1187" t="s">
        <v>959</v>
      </c>
      <c r="J121" s="1120" t="s">
        <v>70</v>
      </c>
      <c r="K121" s="1120" t="s">
        <v>29</v>
      </c>
      <c r="L121" s="1120" t="s">
        <v>30</v>
      </c>
      <c r="M121" s="1120" t="s">
        <v>37</v>
      </c>
      <c r="N121" s="1122">
        <v>1</v>
      </c>
      <c r="O121" s="1199"/>
      <c r="P121" s="1199"/>
      <c r="Q121" s="1199"/>
      <c r="R121" s="1199"/>
      <c r="S121" s="1199"/>
      <c r="T121" s="1199"/>
      <c r="U121" s="1199"/>
      <c r="V121" s="1200">
        <v>0.25</v>
      </c>
      <c r="W121" s="1200">
        <v>0.25</v>
      </c>
      <c r="X121" s="1200">
        <v>0.25</v>
      </c>
      <c r="Y121" s="1200">
        <v>0.25</v>
      </c>
      <c r="Z121" s="1199"/>
      <c r="AA121" s="1081">
        <f t="shared" si="6"/>
        <v>0</v>
      </c>
      <c r="AB121" s="1201"/>
      <c r="AC121" s="1202"/>
      <c r="AD121" s="1202"/>
      <c r="AE121" s="1202"/>
      <c r="AF121" s="1202"/>
      <c r="AG121" s="1202"/>
      <c r="AH121" s="1202"/>
      <c r="AI121" s="1202"/>
      <c r="AJ121" s="1202"/>
      <c r="AK121" s="1202"/>
      <c r="AL121" s="1202"/>
      <c r="AM121" s="1202"/>
      <c r="AN121" s="1086">
        <f t="shared" si="7"/>
        <v>0</v>
      </c>
      <c r="AO121" s="1087" t="e">
        <f t="shared" si="8"/>
        <v>#DIV/0!</v>
      </c>
      <c r="AP121" s="1128" t="s">
        <v>2977</v>
      </c>
      <c r="AQ121" s="1193" t="s">
        <v>3213</v>
      </c>
      <c r="AR121" s="1194" t="s">
        <v>3248</v>
      </c>
      <c r="AS121" s="1195" t="s">
        <v>89</v>
      </c>
      <c r="AT121" s="1196">
        <v>0</v>
      </c>
    </row>
    <row r="122" spans="1:46" ht="49.5">
      <c r="A122" s="1183" t="s">
        <v>1055</v>
      </c>
      <c r="B122" s="1183"/>
      <c r="C122" s="1177"/>
      <c r="D122" s="1184" t="s">
        <v>3284</v>
      </c>
      <c r="E122" s="1197"/>
      <c r="F122" s="1198" t="s">
        <v>3285</v>
      </c>
      <c r="G122" s="1121">
        <v>2</v>
      </c>
      <c r="H122" s="1186" t="s">
        <v>75</v>
      </c>
      <c r="I122" s="1187" t="s">
        <v>959</v>
      </c>
      <c r="J122" s="1120" t="s">
        <v>70</v>
      </c>
      <c r="K122" s="1120" t="s">
        <v>29</v>
      </c>
      <c r="L122" s="1120" t="s">
        <v>30</v>
      </c>
      <c r="M122" s="1120" t="s">
        <v>37</v>
      </c>
      <c r="N122" s="1122">
        <v>1</v>
      </c>
      <c r="O122" s="1199"/>
      <c r="P122" s="1199"/>
      <c r="Q122" s="1199"/>
      <c r="R122" s="1200">
        <v>0.3</v>
      </c>
      <c r="S122" s="1199"/>
      <c r="T122" s="1200"/>
      <c r="U122" s="1200"/>
      <c r="V122" s="1200">
        <v>0.3</v>
      </c>
      <c r="W122" s="1200"/>
      <c r="X122" s="1200"/>
      <c r="Y122" s="1199"/>
      <c r="Z122" s="1200">
        <v>0.4</v>
      </c>
      <c r="AA122" s="1081">
        <f t="shared" si="6"/>
        <v>0</v>
      </c>
      <c r="AB122" s="1201"/>
      <c r="AC122" s="1192"/>
      <c r="AD122" s="1192"/>
      <c r="AE122" s="1192"/>
      <c r="AF122" s="1192"/>
      <c r="AG122" s="1192"/>
      <c r="AH122" s="1192"/>
      <c r="AI122" s="1192"/>
      <c r="AJ122" s="1192"/>
      <c r="AK122" s="1192"/>
      <c r="AL122" s="1192"/>
      <c r="AM122" s="1192"/>
      <c r="AN122" s="1086">
        <f t="shared" si="7"/>
        <v>0</v>
      </c>
      <c r="AO122" s="1087" t="e">
        <f t="shared" si="8"/>
        <v>#DIV/0!</v>
      </c>
      <c r="AP122" s="1128" t="s">
        <v>2977</v>
      </c>
      <c r="AQ122" s="1193" t="s">
        <v>3213</v>
      </c>
      <c r="AR122" s="1194" t="s">
        <v>3223</v>
      </c>
      <c r="AS122" s="1195" t="s">
        <v>62</v>
      </c>
      <c r="AT122" s="1196">
        <v>0</v>
      </c>
    </row>
    <row r="123" spans="1:46" ht="99">
      <c r="A123" s="1183" t="s">
        <v>1055</v>
      </c>
      <c r="B123" s="1183"/>
      <c r="C123" s="1177"/>
      <c r="D123" s="1184" t="s">
        <v>3286</v>
      </c>
      <c r="E123" s="1197"/>
      <c r="F123" s="1198" t="s">
        <v>3287</v>
      </c>
      <c r="G123" s="1121">
        <v>2</v>
      </c>
      <c r="H123" s="1186" t="s">
        <v>75</v>
      </c>
      <c r="I123" s="1187" t="s">
        <v>959</v>
      </c>
      <c r="J123" s="1120" t="s">
        <v>70</v>
      </c>
      <c r="K123" s="1120" t="s">
        <v>29</v>
      </c>
      <c r="L123" s="1120" t="s">
        <v>30</v>
      </c>
      <c r="M123" s="1120" t="s">
        <v>43</v>
      </c>
      <c r="N123" s="1122">
        <v>1</v>
      </c>
      <c r="O123" s="1199"/>
      <c r="P123" s="1200">
        <v>0.15</v>
      </c>
      <c r="Q123" s="1200">
        <v>0.25</v>
      </c>
      <c r="R123" s="1200">
        <v>0.25</v>
      </c>
      <c r="S123" s="1200">
        <v>0.25</v>
      </c>
      <c r="T123" s="1200">
        <v>0.1</v>
      </c>
      <c r="U123" s="1200"/>
      <c r="V123" s="1200"/>
      <c r="W123" s="1200"/>
      <c r="X123" s="1200"/>
      <c r="Y123" s="1199"/>
      <c r="Z123" s="1200"/>
      <c r="AA123" s="1081">
        <f t="shared" si="6"/>
        <v>0</v>
      </c>
      <c r="AB123" s="1201"/>
      <c r="AC123" s="1192"/>
      <c r="AD123" s="1192"/>
      <c r="AE123" s="1192"/>
      <c r="AF123" s="1192"/>
      <c r="AG123" s="1192"/>
      <c r="AH123" s="1192"/>
      <c r="AI123" s="1192"/>
      <c r="AJ123" s="1192"/>
      <c r="AK123" s="1192"/>
      <c r="AL123" s="1192"/>
      <c r="AM123" s="1192"/>
      <c r="AN123" s="1086">
        <f t="shared" si="7"/>
        <v>0</v>
      </c>
      <c r="AO123" s="1087" t="e">
        <f t="shared" si="8"/>
        <v>#DIV/0!</v>
      </c>
      <c r="AP123" s="1128" t="s">
        <v>2977</v>
      </c>
      <c r="AQ123" s="1193" t="s">
        <v>3213</v>
      </c>
      <c r="AR123" s="1194" t="s">
        <v>3269</v>
      </c>
      <c r="AS123" s="1195" t="s">
        <v>87</v>
      </c>
      <c r="AT123" s="1196">
        <v>0</v>
      </c>
    </row>
    <row r="124" spans="1:46" ht="99">
      <c r="A124" s="1183" t="s">
        <v>1055</v>
      </c>
      <c r="B124" s="1183"/>
      <c r="C124" s="1177"/>
      <c r="D124" s="1184" t="s">
        <v>3288</v>
      </c>
      <c r="E124" s="1206"/>
      <c r="F124" s="1207" t="s">
        <v>3289</v>
      </c>
      <c r="G124" s="1120">
        <v>2</v>
      </c>
      <c r="H124" s="1186" t="s">
        <v>75</v>
      </c>
      <c r="I124" s="1187" t="s">
        <v>959</v>
      </c>
      <c r="J124" s="1120" t="s">
        <v>70</v>
      </c>
      <c r="K124" s="1120" t="s">
        <v>29</v>
      </c>
      <c r="L124" s="1120" t="s">
        <v>30</v>
      </c>
      <c r="M124" s="1120" t="s">
        <v>43</v>
      </c>
      <c r="N124" s="1122">
        <v>1</v>
      </c>
      <c r="O124" s="1199"/>
      <c r="P124" s="1199"/>
      <c r="Q124" s="1199"/>
      <c r="R124" s="1200">
        <v>0.5</v>
      </c>
      <c r="S124" s="1199"/>
      <c r="T124" s="1200">
        <v>0.5</v>
      </c>
      <c r="U124" s="1200"/>
      <c r="V124" s="1200"/>
      <c r="W124" s="1200"/>
      <c r="X124" s="1200"/>
      <c r="Y124" s="1199"/>
      <c r="Z124" s="1200"/>
      <c r="AA124" s="1081">
        <f t="shared" si="6"/>
        <v>0</v>
      </c>
      <c r="AB124" s="1201"/>
      <c r="AC124" s="1192"/>
      <c r="AD124" s="1192"/>
      <c r="AE124" s="1192"/>
      <c r="AF124" s="1192"/>
      <c r="AG124" s="1192"/>
      <c r="AH124" s="1192"/>
      <c r="AI124" s="1192"/>
      <c r="AJ124" s="1192"/>
      <c r="AK124" s="1192"/>
      <c r="AL124" s="1192"/>
      <c r="AM124" s="1192"/>
      <c r="AN124" s="1086">
        <f t="shared" si="7"/>
        <v>0</v>
      </c>
      <c r="AO124" s="1087" t="e">
        <f t="shared" si="8"/>
        <v>#DIV/0!</v>
      </c>
      <c r="AP124" s="1128" t="s">
        <v>2977</v>
      </c>
      <c r="AQ124" s="1193" t="s">
        <v>3213</v>
      </c>
      <c r="AR124" s="1194" t="s">
        <v>3248</v>
      </c>
      <c r="AS124" s="1195" t="s">
        <v>87</v>
      </c>
      <c r="AT124" s="1196">
        <v>0</v>
      </c>
    </row>
    <row r="125" spans="1:46" ht="99">
      <c r="A125" s="1183" t="s">
        <v>1055</v>
      </c>
      <c r="B125" s="1183"/>
      <c r="C125" s="1177"/>
      <c r="D125" s="1184" t="s">
        <v>3290</v>
      </c>
      <c r="E125" s="1206"/>
      <c r="F125" s="1207" t="s">
        <v>3291</v>
      </c>
      <c r="G125" s="1120">
        <v>2</v>
      </c>
      <c r="H125" s="1186" t="s">
        <v>75</v>
      </c>
      <c r="I125" s="1187" t="s">
        <v>959</v>
      </c>
      <c r="J125" s="1120" t="s">
        <v>70</v>
      </c>
      <c r="K125" s="1120" t="s">
        <v>29</v>
      </c>
      <c r="L125" s="1120" t="s">
        <v>30</v>
      </c>
      <c r="M125" s="1120" t="s">
        <v>43</v>
      </c>
      <c r="N125" s="1122">
        <v>1</v>
      </c>
      <c r="O125" s="1199"/>
      <c r="P125" s="1199"/>
      <c r="Q125" s="1199"/>
      <c r="R125" s="1200"/>
      <c r="S125" s="1200">
        <v>0.25</v>
      </c>
      <c r="T125" s="1200">
        <v>0.25</v>
      </c>
      <c r="U125" s="1200">
        <v>0.25</v>
      </c>
      <c r="V125" s="1200">
        <v>0.25</v>
      </c>
      <c r="W125" s="1200"/>
      <c r="X125" s="1200"/>
      <c r="Y125" s="1199"/>
      <c r="Z125" s="1200"/>
      <c r="AA125" s="1081">
        <f t="shared" si="6"/>
        <v>0</v>
      </c>
      <c r="AB125" s="1201"/>
      <c r="AC125" s="1192"/>
      <c r="AD125" s="1192"/>
      <c r="AE125" s="1192"/>
      <c r="AF125" s="1192"/>
      <c r="AG125" s="1192"/>
      <c r="AH125" s="1192"/>
      <c r="AI125" s="1192"/>
      <c r="AJ125" s="1192"/>
      <c r="AK125" s="1192"/>
      <c r="AL125" s="1192"/>
      <c r="AM125" s="1192"/>
      <c r="AN125" s="1086">
        <f t="shared" si="7"/>
        <v>0</v>
      </c>
      <c r="AO125" s="1087" t="e">
        <f t="shared" si="8"/>
        <v>#DIV/0!</v>
      </c>
      <c r="AP125" s="1128" t="s">
        <v>2977</v>
      </c>
      <c r="AQ125" s="1193" t="s">
        <v>3213</v>
      </c>
      <c r="AR125" s="1194" t="s">
        <v>3262</v>
      </c>
      <c r="AS125" s="1195" t="s">
        <v>87</v>
      </c>
      <c r="AT125" s="1196">
        <v>0</v>
      </c>
    </row>
    <row r="126" spans="1:46" ht="51.75">
      <c r="A126" s="1183" t="s">
        <v>1055</v>
      </c>
      <c r="B126" s="1183"/>
      <c r="C126" s="1177"/>
      <c r="D126" s="1208" t="s">
        <v>3292</v>
      </c>
      <c r="E126" s="1206"/>
      <c r="F126" s="1207" t="s">
        <v>3293</v>
      </c>
      <c r="G126" s="1120">
        <v>2</v>
      </c>
      <c r="H126" s="1186" t="s">
        <v>75</v>
      </c>
      <c r="I126" s="1187" t="s">
        <v>959</v>
      </c>
      <c r="J126" s="1120" t="s">
        <v>70</v>
      </c>
      <c r="K126" s="1120" t="s">
        <v>29</v>
      </c>
      <c r="L126" s="1120" t="s">
        <v>30</v>
      </c>
      <c r="M126" s="1120" t="s">
        <v>43</v>
      </c>
      <c r="N126" s="1122">
        <v>1</v>
      </c>
      <c r="O126" s="1199"/>
      <c r="P126" s="1209"/>
      <c r="Q126" s="1200">
        <v>0.25</v>
      </c>
      <c r="R126" s="1200">
        <v>0.25</v>
      </c>
      <c r="S126" s="1200">
        <v>0.5</v>
      </c>
      <c r="T126" s="1200"/>
      <c r="U126" s="1200"/>
      <c r="V126" s="1200"/>
      <c r="W126" s="1200"/>
      <c r="X126" s="1200"/>
      <c r="Y126" s="1199"/>
      <c r="Z126" s="1200"/>
      <c r="AA126" s="1081">
        <f t="shared" si="6"/>
        <v>0</v>
      </c>
      <c r="AB126" s="1201"/>
      <c r="AC126" s="1192"/>
      <c r="AD126" s="1192"/>
      <c r="AE126" s="1192"/>
      <c r="AF126" s="1192"/>
      <c r="AG126" s="1192"/>
      <c r="AH126" s="1192"/>
      <c r="AI126" s="1192"/>
      <c r="AJ126" s="1192"/>
      <c r="AK126" s="1192"/>
      <c r="AL126" s="1192"/>
      <c r="AM126" s="1192"/>
      <c r="AN126" s="1086">
        <f t="shared" si="7"/>
        <v>0</v>
      </c>
      <c r="AO126" s="1087" t="e">
        <f t="shared" si="8"/>
        <v>#DIV/0!</v>
      </c>
      <c r="AP126" s="1128" t="s">
        <v>2977</v>
      </c>
      <c r="AQ126" s="1193" t="s">
        <v>3213</v>
      </c>
      <c r="AR126" s="1194" t="s">
        <v>3294</v>
      </c>
      <c r="AS126" s="1195" t="s">
        <v>80</v>
      </c>
      <c r="AT126" s="1196">
        <v>0</v>
      </c>
    </row>
    <row r="127" spans="1:46" ht="66">
      <c r="A127" s="1183" t="s">
        <v>1055</v>
      </c>
      <c r="B127" s="1183"/>
      <c r="C127" s="1177"/>
      <c r="D127" s="1208" t="s">
        <v>3295</v>
      </c>
      <c r="E127" s="1206"/>
      <c r="F127" s="1207" t="s">
        <v>3296</v>
      </c>
      <c r="G127" s="1120">
        <v>2</v>
      </c>
      <c r="H127" s="1186" t="s">
        <v>75</v>
      </c>
      <c r="I127" s="1187" t="s">
        <v>959</v>
      </c>
      <c r="J127" s="1120" t="s">
        <v>70</v>
      </c>
      <c r="K127" s="1120" t="s">
        <v>29</v>
      </c>
      <c r="L127" s="1120" t="s">
        <v>30</v>
      </c>
      <c r="M127" s="1120" t="s">
        <v>43</v>
      </c>
      <c r="N127" s="1122">
        <v>1</v>
      </c>
      <c r="O127" s="1199"/>
      <c r="P127" s="1199"/>
      <c r="Q127" s="1199"/>
      <c r="R127" s="1200"/>
      <c r="S127" s="1199"/>
      <c r="T127" s="1200">
        <v>0.3</v>
      </c>
      <c r="U127" s="1200"/>
      <c r="V127" s="1200">
        <v>0.3</v>
      </c>
      <c r="W127" s="1200"/>
      <c r="X127" s="1200">
        <v>0.4</v>
      </c>
      <c r="Y127" s="1199"/>
      <c r="Z127" s="1200"/>
      <c r="AA127" s="1081">
        <f t="shared" si="6"/>
        <v>0</v>
      </c>
      <c r="AB127" s="1201"/>
      <c r="AC127" s="1192"/>
      <c r="AD127" s="1192"/>
      <c r="AE127" s="1192"/>
      <c r="AF127" s="1192"/>
      <c r="AG127" s="1192"/>
      <c r="AH127" s="1192"/>
      <c r="AI127" s="1192"/>
      <c r="AJ127" s="1192"/>
      <c r="AK127" s="1192"/>
      <c r="AL127" s="1192"/>
      <c r="AM127" s="1192"/>
      <c r="AN127" s="1086">
        <f t="shared" si="7"/>
        <v>0</v>
      </c>
      <c r="AO127" s="1087" t="e">
        <f t="shared" si="8"/>
        <v>#DIV/0!</v>
      </c>
      <c r="AP127" s="1128" t="s">
        <v>2977</v>
      </c>
      <c r="AQ127" s="1193" t="s">
        <v>3213</v>
      </c>
      <c r="AR127" s="1194" t="s">
        <v>3248</v>
      </c>
      <c r="AS127" s="1195" t="s">
        <v>80</v>
      </c>
      <c r="AT127" s="1196">
        <v>0</v>
      </c>
    </row>
    <row r="128" spans="1:46" ht="66">
      <c r="A128" s="1183" t="s">
        <v>1055</v>
      </c>
      <c r="B128" s="1183"/>
      <c r="C128" s="1177"/>
      <c r="D128" s="1208" t="s">
        <v>3297</v>
      </c>
      <c r="E128" s="1206"/>
      <c r="F128" s="1207" t="s">
        <v>3298</v>
      </c>
      <c r="G128" s="1120">
        <v>2</v>
      </c>
      <c r="H128" s="1186" t="s">
        <v>75</v>
      </c>
      <c r="I128" s="1187" t="s">
        <v>959</v>
      </c>
      <c r="J128" s="1120" t="s">
        <v>70</v>
      </c>
      <c r="K128" s="1120" t="s">
        <v>29</v>
      </c>
      <c r="L128" s="1120" t="s">
        <v>30</v>
      </c>
      <c r="M128" s="1120" t="s">
        <v>43</v>
      </c>
      <c r="N128" s="1122">
        <v>1</v>
      </c>
      <c r="O128" s="1200"/>
      <c r="P128" s="1200">
        <v>0.15</v>
      </c>
      <c r="Q128" s="1200">
        <v>0.15</v>
      </c>
      <c r="R128" s="1200">
        <v>0.15</v>
      </c>
      <c r="S128" s="1200">
        <v>0.15</v>
      </c>
      <c r="T128" s="1200">
        <v>0.15</v>
      </c>
      <c r="U128" s="1200">
        <v>0.25</v>
      </c>
      <c r="V128" s="1200"/>
      <c r="W128" s="1200"/>
      <c r="X128" s="1200"/>
      <c r="Y128" s="1199"/>
      <c r="Z128" s="1200"/>
      <c r="AA128" s="1081">
        <f t="shared" si="6"/>
        <v>0</v>
      </c>
      <c r="AB128" s="1210"/>
      <c r="AC128" s="1192"/>
      <c r="AD128" s="1192"/>
      <c r="AE128" s="1192"/>
      <c r="AF128" s="1192"/>
      <c r="AG128" s="1192"/>
      <c r="AH128" s="1192"/>
      <c r="AI128" s="1192"/>
      <c r="AJ128" s="1192"/>
      <c r="AK128" s="1192"/>
      <c r="AL128" s="1192"/>
      <c r="AM128" s="1192"/>
      <c r="AN128" s="1086">
        <f t="shared" si="7"/>
        <v>0</v>
      </c>
      <c r="AO128" s="1087" t="e">
        <f t="shared" si="8"/>
        <v>#DIV/0!</v>
      </c>
      <c r="AP128" s="1128" t="s">
        <v>2977</v>
      </c>
      <c r="AQ128" s="1193" t="s">
        <v>3213</v>
      </c>
      <c r="AR128" s="1194" t="s">
        <v>3265</v>
      </c>
      <c r="AS128" s="1195" t="s">
        <v>84</v>
      </c>
      <c r="AT128" s="1196">
        <v>0</v>
      </c>
    </row>
    <row r="129" spans="1:46" ht="69">
      <c r="A129" s="1183" t="s">
        <v>1055</v>
      </c>
      <c r="B129" s="1183"/>
      <c r="C129" s="1177"/>
      <c r="D129" s="1184" t="s">
        <v>3299</v>
      </c>
      <c r="E129" s="1197"/>
      <c r="F129" s="1198" t="s">
        <v>3300</v>
      </c>
      <c r="G129" s="1121">
        <v>2</v>
      </c>
      <c r="H129" s="1186" t="s">
        <v>75</v>
      </c>
      <c r="I129" s="1187" t="s">
        <v>959</v>
      </c>
      <c r="J129" s="1120" t="s">
        <v>70</v>
      </c>
      <c r="K129" s="1120" t="s">
        <v>29</v>
      </c>
      <c r="L129" s="1120" t="s">
        <v>30</v>
      </c>
      <c r="M129" s="1120" t="s">
        <v>43</v>
      </c>
      <c r="N129" s="1122">
        <v>1</v>
      </c>
      <c r="O129" s="1199"/>
      <c r="P129" s="1199"/>
      <c r="Q129" s="1199"/>
      <c r="R129" s="1199"/>
      <c r="S129" s="1200">
        <v>0.15</v>
      </c>
      <c r="T129" s="1200">
        <v>0.15</v>
      </c>
      <c r="U129" s="1200">
        <v>0.15</v>
      </c>
      <c r="V129" s="1200">
        <v>0.15</v>
      </c>
      <c r="W129" s="1200">
        <v>0.15</v>
      </c>
      <c r="X129" s="1200">
        <v>0.25</v>
      </c>
      <c r="Y129" s="1199"/>
      <c r="Z129" s="1200"/>
      <c r="AA129" s="1081">
        <f t="shared" si="6"/>
        <v>0</v>
      </c>
      <c r="AB129" s="1201"/>
      <c r="AC129" s="1192"/>
      <c r="AD129" s="1192"/>
      <c r="AE129" s="1192"/>
      <c r="AF129" s="1192"/>
      <c r="AG129" s="1192"/>
      <c r="AH129" s="1192"/>
      <c r="AI129" s="1192"/>
      <c r="AJ129" s="1192"/>
      <c r="AK129" s="1192"/>
      <c r="AL129" s="1192"/>
      <c r="AM129" s="1192"/>
      <c r="AN129" s="1086">
        <f t="shared" si="7"/>
        <v>0</v>
      </c>
      <c r="AO129" s="1087" t="e">
        <f t="shared" si="8"/>
        <v>#DIV/0!</v>
      </c>
      <c r="AP129" s="1128" t="s">
        <v>2977</v>
      </c>
      <c r="AQ129" s="1193" t="s">
        <v>3213</v>
      </c>
      <c r="AR129" s="1194" t="s">
        <v>3281</v>
      </c>
      <c r="AS129" s="1211" t="s">
        <v>112</v>
      </c>
      <c r="AT129" s="1196">
        <v>0</v>
      </c>
    </row>
    <row r="130" spans="1:46" ht="115.5">
      <c r="A130" s="1183" t="s">
        <v>1055</v>
      </c>
      <c r="B130" s="1183"/>
      <c r="C130" s="1177"/>
      <c r="D130" s="1208" t="s">
        <v>3301</v>
      </c>
      <c r="E130" s="1206"/>
      <c r="F130" s="1207" t="s">
        <v>3302</v>
      </c>
      <c r="G130" s="1120">
        <v>2</v>
      </c>
      <c r="H130" s="1186" t="s">
        <v>75</v>
      </c>
      <c r="I130" s="1187" t="s">
        <v>959</v>
      </c>
      <c r="J130" s="1120" t="s">
        <v>70</v>
      </c>
      <c r="K130" s="1120" t="s">
        <v>29</v>
      </c>
      <c r="L130" s="1120" t="s">
        <v>30</v>
      </c>
      <c r="M130" s="1120" t="s">
        <v>43</v>
      </c>
      <c r="N130" s="1122">
        <v>1</v>
      </c>
      <c r="O130" s="1199"/>
      <c r="P130" s="1200">
        <v>0.3</v>
      </c>
      <c r="Q130" s="1200">
        <v>0.3</v>
      </c>
      <c r="R130" s="1200">
        <v>0.4</v>
      </c>
      <c r="S130" s="1199"/>
      <c r="T130" s="1200"/>
      <c r="U130" s="1200"/>
      <c r="V130" s="1200"/>
      <c r="W130" s="1200"/>
      <c r="X130" s="1200"/>
      <c r="Y130" s="1199"/>
      <c r="Z130" s="1200"/>
      <c r="AA130" s="1081">
        <f t="shared" si="6"/>
        <v>0</v>
      </c>
      <c r="AB130" s="1201"/>
      <c r="AC130" s="1192"/>
      <c r="AD130" s="1192"/>
      <c r="AE130" s="1192"/>
      <c r="AF130" s="1192"/>
      <c r="AG130" s="1192"/>
      <c r="AH130" s="1192"/>
      <c r="AI130" s="1192"/>
      <c r="AJ130" s="1192"/>
      <c r="AK130" s="1192"/>
      <c r="AL130" s="1192"/>
      <c r="AM130" s="1192"/>
      <c r="AN130" s="1086">
        <f t="shared" si="7"/>
        <v>0</v>
      </c>
      <c r="AO130" s="1087" t="e">
        <f t="shared" si="8"/>
        <v>#DIV/0!</v>
      </c>
      <c r="AP130" s="1128" t="s">
        <v>2977</v>
      </c>
      <c r="AQ130" s="1193" t="s">
        <v>3213</v>
      </c>
      <c r="AR130" s="1194" t="s">
        <v>3303</v>
      </c>
      <c r="AS130" s="1195"/>
      <c r="AT130" s="1196">
        <v>0</v>
      </c>
    </row>
    <row r="131" spans="1:46" ht="82.5">
      <c r="A131" s="1183" t="s">
        <v>1055</v>
      </c>
      <c r="B131" s="1183"/>
      <c r="C131" s="1177"/>
      <c r="D131" s="1184" t="s">
        <v>3304</v>
      </c>
      <c r="E131" s="1197"/>
      <c r="F131" s="1198" t="s">
        <v>3305</v>
      </c>
      <c r="G131" s="1121">
        <v>2</v>
      </c>
      <c r="H131" s="1186" t="s">
        <v>75</v>
      </c>
      <c r="I131" s="1187" t="s">
        <v>959</v>
      </c>
      <c r="J131" s="1120" t="s">
        <v>70</v>
      </c>
      <c r="K131" s="1120" t="s">
        <v>29</v>
      </c>
      <c r="L131" s="1120" t="s">
        <v>30</v>
      </c>
      <c r="M131" s="1120" t="s">
        <v>43</v>
      </c>
      <c r="N131" s="1122">
        <v>1</v>
      </c>
      <c r="O131" s="1200">
        <v>0.25</v>
      </c>
      <c r="P131" s="1200">
        <v>0.75</v>
      </c>
      <c r="Q131" s="1199"/>
      <c r="R131" s="1200"/>
      <c r="S131" s="1199"/>
      <c r="T131" s="1200"/>
      <c r="U131" s="1200"/>
      <c r="V131" s="1200"/>
      <c r="W131" s="1200"/>
      <c r="X131" s="1200"/>
      <c r="Y131" s="1199"/>
      <c r="Z131" s="1200"/>
      <c r="AA131" s="1081">
        <f t="shared" si="6"/>
        <v>0.25</v>
      </c>
      <c r="AB131" s="1210"/>
      <c r="AC131" s="1192"/>
      <c r="AD131" s="1192"/>
      <c r="AE131" s="1192"/>
      <c r="AF131" s="1192"/>
      <c r="AG131" s="1192"/>
      <c r="AH131" s="1192"/>
      <c r="AI131" s="1192"/>
      <c r="AJ131" s="1192"/>
      <c r="AK131" s="1192"/>
      <c r="AL131" s="1192"/>
      <c r="AM131" s="1192"/>
      <c r="AN131" s="1086">
        <f t="shared" si="7"/>
        <v>0</v>
      </c>
      <c r="AO131" s="1087">
        <f t="shared" si="8"/>
        <v>0</v>
      </c>
      <c r="AP131" s="1128" t="s">
        <v>2977</v>
      </c>
      <c r="AQ131" s="1193" t="s">
        <v>3213</v>
      </c>
      <c r="AR131" s="1194" t="s">
        <v>3294</v>
      </c>
      <c r="AS131" s="1211" t="s">
        <v>116</v>
      </c>
      <c r="AT131" s="1196">
        <v>0</v>
      </c>
    </row>
    <row r="132" spans="1:46" ht="51.75">
      <c r="A132" s="1183" t="s">
        <v>1055</v>
      </c>
      <c r="B132" s="1183"/>
      <c r="C132" s="1177"/>
      <c r="D132" s="1208" t="s">
        <v>3306</v>
      </c>
      <c r="E132" s="1206"/>
      <c r="F132" s="1207" t="s">
        <v>3307</v>
      </c>
      <c r="G132" s="1120">
        <v>2</v>
      </c>
      <c r="H132" s="1186" t="s">
        <v>75</v>
      </c>
      <c r="I132" s="1187" t="s">
        <v>959</v>
      </c>
      <c r="J132" s="1120" t="s">
        <v>70</v>
      </c>
      <c r="K132" s="1120" t="s">
        <v>29</v>
      </c>
      <c r="L132" s="1120" t="s">
        <v>30</v>
      </c>
      <c r="M132" s="1120" t="s">
        <v>43</v>
      </c>
      <c r="N132" s="1122">
        <v>1</v>
      </c>
      <c r="O132" s="1199"/>
      <c r="P132" s="1200">
        <v>0.25</v>
      </c>
      <c r="Q132" s="1200">
        <v>0.35</v>
      </c>
      <c r="R132" s="1200">
        <v>0.4</v>
      </c>
      <c r="S132" s="1199"/>
      <c r="T132" s="1200"/>
      <c r="U132" s="1200"/>
      <c r="V132" s="1200"/>
      <c r="W132" s="1200"/>
      <c r="X132" s="1200"/>
      <c r="Y132" s="1199"/>
      <c r="Z132" s="1200"/>
      <c r="AA132" s="1081">
        <f t="shared" si="6"/>
        <v>0</v>
      </c>
      <c r="AB132" s="1201"/>
      <c r="AC132" s="1192"/>
      <c r="AD132" s="1192"/>
      <c r="AE132" s="1192"/>
      <c r="AF132" s="1192"/>
      <c r="AG132" s="1192"/>
      <c r="AH132" s="1192"/>
      <c r="AI132" s="1192"/>
      <c r="AJ132" s="1192"/>
      <c r="AK132" s="1192"/>
      <c r="AL132" s="1192"/>
      <c r="AM132" s="1192"/>
      <c r="AN132" s="1086">
        <f t="shared" si="7"/>
        <v>0</v>
      </c>
      <c r="AO132" s="1087" t="e">
        <f t="shared" si="8"/>
        <v>#DIV/0!</v>
      </c>
      <c r="AP132" s="1128" t="s">
        <v>2977</v>
      </c>
      <c r="AQ132" s="1193" t="s">
        <v>3213</v>
      </c>
      <c r="AR132" s="1194" t="s">
        <v>3262</v>
      </c>
      <c r="AS132" s="1211" t="s">
        <v>116</v>
      </c>
      <c r="AT132" s="1196">
        <v>0</v>
      </c>
    </row>
    <row r="133" spans="1:46" ht="82.5">
      <c r="A133" s="1183" t="s">
        <v>1055</v>
      </c>
      <c r="B133" s="1183"/>
      <c r="C133" s="1177"/>
      <c r="D133" s="1184" t="s">
        <v>3308</v>
      </c>
      <c r="E133" s="1197"/>
      <c r="F133" s="1198" t="s">
        <v>3309</v>
      </c>
      <c r="G133" s="1121">
        <v>2</v>
      </c>
      <c r="H133" s="1186" t="s">
        <v>75</v>
      </c>
      <c r="I133" s="1187" t="s">
        <v>959</v>
      </c>
      <c r="J133" s="1120" t="s">
        <v>70</v>
      </c>
      <c r="K133" s="1120" t="s">
        <v>29</v>
      </c>
      <c r="L133" s="1120" t="s">
        <v>30</v>
      </c>
      <c r="M133" s="1120" t="s">
        <v>43</v>
      </c>
      <c r="N133" s="1122">
        <v>1</v>
      </c>
      <c r="O133" s="1199"/>
      <c r="P133" s="1199"/>
      <c r="Q133" s="1199"/>
      <c r="R133" s="1200"/>
      <c r="S133" s="1199"/>
      <c r="T133" s="1200">
        <v>0.25</v>
      </c>
      <c r="U133" s="1200"/>
      <c r="V133" s="1200">
        <v>0.25</v>
      </c>
      <c r="W133" s="1200">
        <v>0.25</v>
      </c>
      <c r="X133" s="1200">
        <v>0.25</v>
      </c>
      <c r="Y133" s="1199"/>
      <c r="Z133" s="1200"/>
      <c r="AA133" s="1081">
        <f t="shared" si="6"/>
        <v>0</v>
      </c>
      <c r="AB133" s="1201"/>
      <c r="AC133" s="1192"/>
      <c r="AD133" s="1192"/>
      <c r="AE133" s="1192"/>
      <c r="AF133" s="1192"/>
      <c r="AG133" s="1192"/>
      <c r="AH133" s="1192"/>
      <c r="AI133" s="1192"/>
      <c r="AJ133" s="1192"/>
      <c r="AK133" s="1192"/>
      <c r="AL133" s="1192"/>
      <c r="AM133" s="1192"/>
      <c r="AN133" s="1086">
        <f t="shared" si="7"/>
        <v>0</v>
      </c>
      <c r="AO133" s="1087" t="e">
        <f t="shared" si="8"/>
        <v>#DIV/0!</v>
      </c>
      <c r="AP133" s="1128" t="s">
        <v>2977</v>
      </c>
      <c r="AQ133" s="1193" t="s">
        <v>3213</v>
      </c>
      <c r="AR133" s="1194" t="s">
        <v>3269</v>
      </c>
      <c r="AS133" s="1195" t="s">
        <v>71</v>
      </c>
      <c r="AT133" s="1196">
        <v>0</v>
      </c>
    </row>
    <row r="134" spans="1:46" ht="115.5">
      <c r="A134" s="1183" t="s">
        <v>1055</v>
      </c>
      <c r="B134" s="1183"/>
      <c r="C134" s="1177"/>
      <c r="D134" s="1208" t="s">
        <v>3310</v>
      </c>
      <c r="E134" s="1206"/>
      <c r="F134" s="1207" t="s">
        <v>3311</v>
      </c>
      <c r="G134" s="1120">
        <v>2</v>
      </c>
      <c r="H134" s="1186" t="s">
        <v>75</v>
      </c>
      <c r="I134" s="1187" t="s">
        <v>959</v>
      </c>
      <c r="J134" s="1120" t="s">
        <v>70</v>
      </c>
      <c r="K134" s="1120" t="s">
        <v>29</v>
      </c>
      <c r="L134" s="1120" t="s">
        <v>30</v>
      </c>
      <c r="M134" s="1120" t="s">
        <v>43</v>
      </c>
      <c r="N134" s="1122">
        <v>1</v>
      </c>
      <c r="O134" s="1199"/>
      <c r="P134" s="1199"/>
      <c r="Q134" s="1199"/>
      <c r="R134" s="1200">
        <v>0.25</v>
      </c>
      <c r="S134" s="1200">
        <v>0.25</v>
      </c>
      <c r="T134" s="1200">
        <v>0.25</v>
      </c>
      <c r="U134" s="1200">
        <v>0.25</v>
      </c>
      <c r="V134" s="1200"/>
      <c r="W134" s="1200"/>
      <c r="X134" s="1200"/>
      <c r="Y134" s="1199"/>
      <c r="Z134" s="1200"/>
      <c r="AA134" s="1081">
        <f t="shared" si="6"/>
        <v>0</v>
      </c>
      <c r="AB134" s="1201"/>
      <c r="AC134" s="1192"/>
      <c r="AD134" s="1192"/>
      <c r="AE134" s="1192"/>
      <c r="AF134" s="1192"/>
      <c r="AG134" s="1192"/>
      <c r="AH134" s="1192"/>
      <c r="AI134" s="1192"/>
      <c r="AJ134" s="1192"/>
      <c r="AK134" s="1192"/>
      <c r="AL134" s="1192"/>
      <c r="AM134" s="1192"/>
      <c r="AN134" s="1086">
        <f t="shared" si="7"/>
        <v>0</v>
      </c>
      <c r="AO134" s="1087" t="e">
        <f t="shared" si="8"/>
        <v>#DIV/0!</v>
      </c>
      <c r="AP134" s="1128" t="s">
        <v>2977</v>
      </c>
      <c r="AQ134" s="1193" t="s">
        <v>3213</v>
      </c>
      <c r="AR134" s="1194" t="s">
        <v>3228</v>
      </c>
      <c r="AS134" s="1195" t="s">
        <v>87</v>
      </c>
      <c r="AT134" s="1196">
        <v>0</v>
      </c>
    </row>
    <row r="135" spans="1:46" ht="66">
      <c r="A135" s="1183" t="s">
        <v>1055</v>
      </c>
      <c r="B135" s="1183"/>
      <c r="C135" s="1177"/>
      <c r="D135" s="1208" t="s">
        <v>3312</v>
      </c>
      <c r="E135" s="1206"/>
      <c r="F135" s="1207" t="s">
        <v>3313</v>
      </c>
      <c r="G135" s="1120">
        <v>2</v>
      </c>
      <c r="H135" s="1186" t="s">
        <v>75</v>
      </c>
      <c r="I135" s="1187" t="s">
        <v>959</v>
      </c>
      <c r="J135" s="1120" t="s">
        <v>70</v>
      </c>
      <c r="K135" s="1120" t="s">
        <v>29</v>
      </c>
      <c r="L135" s="1120" t="s">
        <v>30</v>
      </c>
      <c r="M135" s="1120" t="s">
        <v>43</v>
      </c>
      <c r="N135" s="1122">
        <v>1</v>
      </c>
      <c r="O135" s="1199"/>
      <c r="P135" s="1199"/>
      <c r="Q135" s="1199"/>
      <c r="R135" s="1200">
        <v>0.25</v>
      </c>
      <c r="S135" s="1200">
        <v>0.25</v>
      </c>
      <c r="T135" s="1200">
        <v>0.25</v>
      </c>
      <c r="U135" s="1200">
        <v>0.25</v>
      </c>
      <c r="V135" s="1200"/>
      <c r="W135" s="1200"/>
      <c r="X135" s="1200"/>
      <c r="Y135" s="1199"/>
      <c r="Z135" s="1200"/>
      <c r="AA135" s="1081">
        <f t="shared" si="6"/>
        <v>0</v>
      </c>
      <c r="AB135" s="1201"/>
      <c r="AC135" s="1192"/>
      <c r="AD135" s="1192"/>
      <c r="AE135" s="1192"/>
      <c r="AF135" s="1192"/>
      <c r="AG135" s="1192"/>
      <c r="AH135" s="1192"/>
      <c r="AI135" s="1192"/>
      <c r="AJ135" s="1192"/>
      <c r="AK135" s="1192"/>
      <c r="AL135" s="1192"/>
      <c r="AM135" s="1192"/>
      <c r="AN135" s="1086">
        <f t="shared" si="7"/>
        <v>0</v>
      </c>
      <c r="AO135" s="1087" t="e">
        <f t="shared" si="8"/>
        <v>#DIV/0!</v>
      </c>
      <c r="AP135" s="1128" t="s">
        <v>2977</v>
      </c>
      <c r="AQ135" s="1193" t="s">
        <v>3213</v>
      </c>
      <c r="AR135" s="1194" t="s">
        <v>3314</v>
      </c>
      <c r="AS135" s="1195" t="s">
        <v>87</v>
      </c>
      <c r="AT135" s="1196">
        <v>0</v>
      </c>
    </row>
    <row r="136" spans="1:46" ht="66">
      <c r="A136" s="1183" t="s">
        <v>1055</v>
      </c>
      <c r="B136" s="1183"/>
      <c r="C136" s="1177"/>
      <c r="D136" s="1184" t="s">
        <v>3315</v>
      </c>
      <c r="E136" s="1197"/>
      <c r="F136" s="1198" t="s">
        <v>3316</v>
      </c>
      <c r="G136" s="1121">
        <v>2</v>
      </c>
      <c r="H136" s="1186" t="s">
        <v>75</v>
      </c>
      <c r="I136" s="1187" t="s">
        <v>959</v>
      </c>
      <c r="J136" s="1120" t="s">
        <v>70</v>
      </c>
      <c r="K136" s="1120" t="s">
        <v>29</v>
      </c>
      <c r="L136" s="1120" t="s">
        <v>30</v>
      </c>
      <c r="M136" s="1120" t="s">
        <v>43</v>
      </c>
      <c r="N136" s="1122">
        <v>1</v>
      </c>
      <c r="O136" s="1199"/>
      <c r="P136" s="1199"/>
      <c r="Q136" s="1199"/>
      <c r="R136" s="1200"/>
      <c r="S136" s="1199"/>
      <c r="T136" s="1200">
        <v>0.5</v>
      </c>
      <c r="U136" s="1200"/>
      <c r="V136" s="1200"/>
      <c r="W136" s="1200"/>
      <c r="X136" s="1200"/>
      <c r="Y136" s="1199"/>
      <c r="Z136" s="1200">
        <v>0.5</v>
      </c>
      <c r="AA136" s="1081">
        <f t="shared" si="6"/>
        <v>0</v>
      </c>
      <c r="AB136" s="1201"/>
      <c r="AC136" s="1192"/>
      <c r="AD136" s="1192"/>
      <c r="AE136" s="1192"/>
      <c r="AF136" s="1192"/>
      <c r="AG136" s="1192"/>
      <c r="AH136" s="1192"/>
      <c r="AI136" s="1192"/>
      <c r="AJ136" s="1192"/>
      <c r="AK136" s="1192"/>
      <c r="AL136" s="1192"/>
      <c r="AM136" s="1192"/>
      <c r="AN136" s="1086">
        <f t="shared" si="7"/>
        <v>0</v>
      </c>
      <c r="AO136" s="1087" t="e">
        <f t="shared" si="8"/>
        <v>#DIV/0!</v>
      </c>
      <c r="AP136" s="1128" t="s">
        <v>2977</v>
      </c>
      <c r="AQ136" s="1193" t="s">
        <v>3213</v>
      </c>
      <c r="AR136" s="1194" t="s">
        <v>3214</v>
      </c>
      <c r="AS136" s="1195" t="s">
        <v>87</v>
      </c>
      <c r="AT136" s="1196">
        <v>0</v>
      </c>
    </row>
    <row r="137" spans="1:46" ht="99">
      <c r="A137" s="1183" t="s">
        <v>1055</v>
      </c>
      <c r="B137" s="1183"/>
      <c r="C137" s="1177"/>
      <c r="D137" s="1184" t="s">
        <v>3317</v>
      </c>
      <c r="E137" s="1197"/>
      <c r="F137" s="1198" t="s">
        <v>3318</v>
      </c>
      <c r="G137" s="1120">
        <v>2</v>
      </c>
      <c r="H137" s="1186" t="s">
        <v>75</v>
      </c>
      <c r="I137" s="1187" t="s">
        <v>959</v>
      </c>
      <c r="J137" s="1120" t="s">
        <v>70</v>
      </c>
      <c r="K137" s="1120" t="s">
        <v>29</v>
      </c>
      <c r="L137" s="1120" t="s">
        <v>30</v>
      </c>
      <c r="M137" s="1120" t="s">
        <v>43</v>
      </c>
      <c r="N137" s="1122">
        <v>1</v>
      </c>
      <c r="O137" s="1199"/>
      <c r="P137" s="1199"/>
      <c r="Q137" s="1200">
        <v>0.25</v>
      </c>
      <c r="R137" s="1200"/>
      <c r="S137" s="1199"/>
      <c r="T137" s="1200">
        <v>0.25</v>
      </c>
      <c r="U137" s="1200"/>
      <c r="V137" s="1200">
        <v>0.25</v>
      </c>
      <c r="W137" s="1200"/>
      <c r="X137" s="1200">
        <v>0.25</v>
      </c>
      <c r="Y137" s="1199"/>
      <c r="Z137" s="1200"/>
      <c r="AA137" s="1081">
        <f t="shared" ref="AA137:AA145" si="9">O137</f>
        <v>0</v>
      </c>
      <c r="AB137" s="1201"/>
      <c r="AC137" s="1192"/>
      <c r="AD137" s="1192"/>
      <c r="AE137" s="1192"/>
      <c r="AF137" s="1192"/>
      <c r="AG137" s="1192"/>
      <c r="AH137" s="1192"/>
      <c r="AI137" s="1192"/>
      <c r="AJ137" s="1192"/>
      <c r="AK137" s="1192"/>
      <c r="AL137" s="1192"/>
      <c r="AM137" s="1192"/>
      <c r="AN137" s="1086">
        <f t="shared" ref="AN137:AN145" si="10">AB137</f>
        <v>0</v>
      </c>
      <c r="AO137" s="1087" t="e">
        <f t="shared" ref="AO137:AO145" si="11">AN137/AA137</f>
        <v>#DIV/0!</v>
      </c>
      <c r="AP137" s="1128" t="s">
        <v>2977</v>
      </c>
      <c r="AQ137" s="1193" t="s">
        <v>3213</v>
      </c>
      <c r="AR137" s="1194" t="s">
        <v>3252</v>
      </c>
      <c r="AS137" s="1195" t="s">
        <v>87</v>
      </c>
      <c r="AT137" s="1196">
        <v>0</v>
      </c>
    </row>
    <row r="138" spans="1:46" ht="66">
      <c r="A138" s="1183" t="s">
        <v>1055</v>
      </c>
      <c r="B138" s="1198"/>
      <c r="C138" s="1177"/>
      <c r="D138" s="1184" t="s">
        <v>3319</v>
      </c>
      <c r="E138" s="1197"/>
      <c r="F138" s="1198" t="s">
        <v>3320</v>
      </c>
      <c r="G138" s="1121">
        <v>2</v>
      </c>
      <c r="H138" s="1186" t="s">
        <v>75</v>
      </c>
      <c r="I138" s="1187" t="s">
        <v>959</v>
      </c>
      <c r="J138" s="1120" t="s">
        <v>70</v>
      </c>
      <c r="K138" s="1120" t="s">
        <v>29</v>
      </c>
      <c r="L138" s="1120" t="s">
        <v>30</v>
      </c>
      <c r="M138" s="1120" t="s">
        <v>43</v>
      </c>
      <c r="N138" s="1122">
        <v>1</v>
      </c>
      <c r="O138" s="1199"/>
      <c r="P138" s="1199"/>
      <c r="Q138" s="1199"/>
      <c r="R138" s="1200"/>
      <c r="S138" s="1200">
        <v>0.25</v>
      </c>
      <c r="T138" s="1200">
        <v>0.25</v>
      </c>
      <c r="U138" s="1200"/>
      <c r="V138" s="1200">
        <v>0.25</v>
      </c>
      <c r="W138" s="1200"/>
      <c r="X138" s="1200">
        <v>0.25</v>
      </c>
      <c r="Y138" s="1199"/>
      <c r="Z138" s="1200"/>
      <c r="AA138" s="1081">
        <f t="shared" si="9"/>
        <v>0</v>
      </c>
      <c r="AB138" s="1201"/>
      <c r="AC138" s="1192"/>
      <c r="AD138" s="1192"/>
      <c r="AE138" s="1192"/>
      <c r="AF138" s="1192"/>
      <c r="AG138" s="1192"/>
      <c r="AH138" s="1192"/>
      <c r="AI138" s="1192"/>
      <c r="AJ138" s="1192"/>
      <c r="AK138" s="1192"/>
      <c r="AL138" s="1192"/>
      <c r="AM138" s="1192"/>
      <c r="AN138" s="1086">
        <f t="shared" si="10"/>
        <v>0</v>
      </c>
      <c r="AO138" s="1087" t="e">
        <f t="shared" si="11"/>
        <v>#DIV/0!</v>
      </c>
      <c r="AP138" s="1128" t="s">
        <v>2977</v>
      </c>
      <c r="AQ138" s="1193" t="s">
        <v>3213</v>
      </c>
      <c r="AR138" s="1194" t="s">
        <v>3303</v>
      </c>
      <c r="AS138" s="1211" t="s">
        <v>99</v>
      </c>
      <c r="AT138" s="1196">
        <v>0</v>
      </c>
    </row>
    <row r="139" spans="1:46" ht="51.75">
      <c r="A139" s="1183" t="s">
        <v>1055</v>
      </c>
      <c r="B139" s="1183"/>
      <c r="C139" s="1177"/>
      <c r="D139" s="1208" t="s">
        <v>3321</v>
      </c>
      <c r="E139" s="1206"/>
      <c r="F139" s="1207" t="s">
        <v>3322</v>
      </c>
      <c r="G139" s="1120">
        <v>2</v>
      </c>
      <c r="H139" s="1186" t="s">
        <v>75</v>
      </c>
      <c r="I139" s="1187" t="s">
        <v>959</v>
      </c>
      <c r="J139" s="1120" t="s">
        <v>70</v>
      </c>
      <c r="K139" s="1120" t="s">
        <v>29</v>
      </c>
      <c r="L139" s="1120" t="s">
        <v>30</v>
      </c>
      <c r="M139" s="1120" t="s">
        <v>43</v>
      </c>
      <c r="N139" s="1122">
        <v>1</v>
      </c>
      <c r="O139" s="1199"/>
      <c r="P139" s="1199"/>
      <c r="Q139" s="1199"/>
      <c r="R139" s="1200"/>
      <c r="S139" s="1199"/>
      <c r="T139" s="1200"/>
      <c r="U139" s="1200">
        <v>0.25</v>
      </c>
      <c r="V139" s="1200"/>
      <c r="W139" s="1200">
        <v>0.25</v>
      </c>
      <c r="X139" s="1200"/>
      <c r="Y139" s="1200">
        <v>0.5</v>
      </c>
      <c r="Z139" s="1200"/>
      <c r="AA139" s="1081">
        <f t="shared" si="9"/>
        <v>0</v>
      </c>
      <c r="AB139" s="1201"/>
      <c r="AC139" s="1192"/>
      <c r="AD139" s="1192"/>
      <c r="AE139" s="1192"/>
      <c r="AF139" s="1192"/>
      <c r="AG139" s="1192"/>
      <c r="AH139" s="1192"/>
      <c r="AI139" s="1192"/>
      <c r="AJ139" s="1192"/>
      <c r="AK139" s="1192"/>
      <c r="AL139" s="1192"/>
      <c r="AM139" s="1192"/>
      <c r="AN139" s="1086">
        <f t="shared" si="10"/>
        <v>0</v>
      </c>
      <c r="AO139" s="1087" t="e">
        <f t="shared" si="11"/>
        <v>#DIV/0!</v>
      </c>
      <c r="AP139" s="1128" t="s">
        <v>2977</v>
      </c>
      <c r="AQ139" s="1193" t="s">
        <v>3213</v>
      </c>
      <c r="AR139" s="1194" t="s">
        <v>3240</v>
      </c>
      <c r="AS139" s="1211" t="s">
        <v>99</v>
      </c>
      <c r="AT139" s="1196">
        <v>0</v>
      </c>
    </row>
    <row r="140" spans="1:46" ht="51.75">
      <c r="A140" s="1183" t="s">
        <v>1055</v>
      </c>
      <c r="B140" s="1183"/>
      <c r="C140" s="1177"/>
      <c r="D140" s="1184" t="s">
        <v>3323</v>
      </c>
      <c r="E140" s="1197"/>
      <c r="F140" s="1198" t="s">
        <v>2705</v>
      </c>
      <c r="G140" s="1121">
        <v>2</v>
      </c>
      <c r="H140" s="1186" t="s">
        <v>75</v>
      </c>
      <c r="I140" s="1187" t="s">
        <v>959</v>
      </c>
      <c r="J140" s="1120" t="s">
        <v>70</v>
      </c>
      <c r="K140" s="1120" t="s">
        <v>29</v>
      </c>
      <c r="L140" s="1120" t="s">
        <v>30</v>
      </c>
      <c r="M140" s="1120" t="s">
        <v>43</v>
      </c>
      <c r="N140" s="1122">
        <v>1</v>
      </c>
      <c r="O140" s="1199"/>
      <c r="P140" s="1199"/>
      <c r="Q140" s="1199"/>
      <c r="R140" s="1200"/>
      <c r="S140" s="1199"/>
      <c r="T140" s="1200"/>
      <c r="U140" s="1200">
        <v>0.25</v>
      </c>
      <c r="V140" s="1200">
        <v>0.25</v>
      </c>
      <c r="W140" s="1200">
        <v>0.25</v>
      </c>
      <c r="X140" s="1200">
        <v>0.25</v>
      </c>
      <c r="Y140" s="1199"/>
      <c r="Z140" s="1200"/>
      <c r="AA140" s="1081">
        <f t="shared" si="9"/>
        <v>0</v>
      </c>
      <c r="AB140" s="1201"/>
      <c r="AC140" s="1192"/>
      <c r="AD140" s="1192"/>
      <c r="AE140" s="1192"/>
      <c r="AF140" s="1192"/>
      <c r="AG140" s="1192"/>
      <c r="AH140" s="1192"/>
      <c r="AI140" s="1192"/>
      <c r="AJ140" s="1192"/>
      <c r="AK140" s="1192"/>
      <c r="AL140" s="1192"/>
      <c r="AM140" s="1192"/>
      <c r="AN140" s="1086">
        <f t="shared" si="10"/>
        <v>0</v>
      </c>
      <c r="AO140" s="1087" t="e">
        <f t="shared" si="11"/>
        <v>#DIV/0!</v>
      </c>
      <c r="AP140" s="1128" t="s">
        <v>2977</v>
      </c>
      <c r="AQ140" s="1193" t="s">
        <v>3213</v>
      </c>
      <c r="AR140" s="1194" t="s">
        <v>3257</v>
      </c>
      <c r="AS140" s="1211" t="s">
        <v>99</v>
      </c>
      <c r="AT140" s="1196">
        <v>0</v>
      </c>
    </row>
    <row r="141" spans="1:46" ht="51.75">
      <c r="A141" s="1183" t="s">
        <v>1055</v>
      </c>
      <c r="B141" s="1198"/>
      <c r="C141" s="1177"/>
      <c r="D141" s="1184" t="s">
        <v>3324</v>
      </c>
      <c r="E141" s="1197"/>
      <c r="F141" s="1198" t="s">
        <v>2707</v>
      </c>
      <c r="G141" s="1121">
        <v>2</v>
      </c>
      <c r="H141" s="1186" t="s">
        <v>75</v>
      </c>
      <c r="I141" s="1187" t="s">
        <v>959</v>
      </c>
      <c r="J141" s="1120" t="s">
        <v>70</v>
      </c>
      <c r="K141" s="1120" t="s">
        <v>29</v>
      </c>
      <c r="L141" s="1120" t="s">
        <v>30</v>
      </c>
      <c r="M141" s="1120" t="s">
        <v>43</v>
      </c>
      <c r="N141" s="1122">
        <v>1</v>
      </c>
      <c r="O141" s="1199"/>
      <c r="P141" s="1199"/>
      <c r="Q141" s="1199"/>
      <c r="R141" s="1200"/>
      <c r="S141" s="1199"/>
      <c r="T141" s="1200"/>
      <c r="U141" s="1200"/>
      <c r="V141" s="1200">
        <v>0.25</v>
      </c>
      <c r="W141" s="1200">
        <v>0.25</v>
      </c>
      <c r="X141" s="1200">
        <v>0.25</v>
      </c>
      <c r="Y141" s="1200">
        <v>0.25</v>
      </c>
      <c r="Z141" s="1200"/>
      <c r="AA141" s="1081">
        <f t="shared" si="9"/>
        <v>0</v>
      </c>
      <c r="AB141" s="1201"/>
      <c r="AC141" s="1192"/>
      <c r="AD141" s="1192"/>
      <c r="AE141" s="1192"/>
      <c r="AF141" s="1192"/>
      <c r="AG141" s="1192"/>
      <c r="AH141" s="1192"/>
      <c r="AI141" s="1192"/>
      <c r="AJ141" s="1192"/>
      <c r="AK141" s="1192"/>
      <c r="AL141" s="1192"/>
      <c r="AM141" s="1192"/>
      <c r="AN141" s="1086">
        <f t="shared" si="10"/>
        <v>0</v>
      </c>
      <c r="AO141" s="1087" t="e">
        <f t="shared" si="11"/>
        <v>#DIV/0!</v>
      </c>
      <c r="AP141" s="1128" t="s">
        <v>2977</v>
      </c>
      <c r="AQ141" s="1193" t="s">
        <v>3213</v>
      </c>
      <c r="AR141" s="1194" t="s">
        <v>3228</v>
      </c>
      <c r="AS141" s="1211" t="s">
        <v>99</v>
      </c>
      <c r="AT141" s="1196">
        <v>0</v>
      </c>
    </row>
    <row r="142" spans="1:46" ht="66">
      <c r="A142" s="1183" t="s">
        <v>1055</v>
      </c>
      <c r="B142" s="1198"/>
      <c r="C142" s="1177"/>
      <c r="D142" s="1184" t="s">
        <v>3325</v>
      </c>
      <c r="E142" s="1197"/>
      <c r="F142" s="1198" t="s">
        <v>3326</v>
      </c>
      <c r="G142" s="1121">
        <v>2</v>
      </c>
      <c r="H142" s="1186" t="s">
        <v>75</v>
      </c>
      <c r="I142" s="1187" t="s">
        <v>959</v>
      </c>
      <c r="J142" s="1120" t="s">
        <v>70</v>
      </c>
      <c r="K142" s="1120" t="s">
        <v>29</v>
      </c>
      <c r="L142" s="1120" t="s">
        <v>30</v>
      </c>
      <c r="M142" s="1120" t="s">
        <v>43</v>
      </c>
      <c r="N142" s="1122">
        <v>1</v>
      </c>
      <c r="O142" s="1199"/>
      <c r="P142" s="1200">
        <v>0.25</v>
      </c>
      <c r="Q142" s="1199"/>
      <c r="R142" s="1200">
        <v>0.25</v>
      </c>
      <c r="S142" s="1199"/>
      <c r="T142" s="1200">
        <v>0.5</v>
      </c>
      <c r="U142" s="1200"/>
      <c r="V142" s="1200"/>
      <c r="W142" s="1200"/>
      <c r="X142" s="1200"/>
      <c r="Y142" s="1199"/>
      <c r="Z142" s="1200"/>
      <c r="AA142" s="1081">
        <f t="shared" si="9"/>
        <v>0</v>
      </c>
      <c r="AB142" s="1201"/>
      <c r="AC142" s="1192"/>
      <c r="AD142" s="1192"/>
      <c r="AE142" s="1192"/>
      <c r="AF142" s="1192"/>
      <c r="AG142" s="1192"/>
      <c r="AH142" s="1192"/>
      <c r="AI142" s="1192"/>
      <c r="AJ142" s="1192"/>
      <c r="AK142" s="1192"/>
      <c r="AL142" s="1192"/>
      <c r="AM142" s="1192"/>
      <c r="AN142" s="1086">
        <f t="shared" si="10"/>
        <v>0</v>
      </c>
      <c r="AO142" s="1087" t="e">
        <f t="shared" si="11"/>
        <v>#DIV/0!</v>
      </c>
      <c r="AP142" s="1128" t="s">
        <v>2977</v>
      </c>
      <c r="AQ142" s="1193" t="s">
        <v>3213</v>
      </c>
      <c r="AR142" s="1194" t="s">
        <v>3240</v>
      </c>
      <c r="AS142" s="1211" t="s">
        <v>99</v>
      </c>
      <c r="AT142" s="1196">
        <v>0</v>
      </c>
    </row>
    <row r="143" spans="1:46" ht="51.75">
      <c r="A143" s="1183" t="s">
        <v>1055</v>
      </c>
      <c r="B143" s="1198"/>
      <c r="C143" s="1177"/>
      <c r="D143" s="1184" t="s">
        <v>3327</v>
      </c>
      <c r="E143" s="1197"/>
      <c r="F143" s="1198" t="s">
        <v>3328</v>
      </c>
      <c r="G143" s="1120">
        <v>2</v>
      </c>
      <c r="H143" s="1186" t="s">
        <v>75</v>
      </c>
      <c r="I143" s="1187" t="s">
        <v>959</v>
      </c>
      <c r="J143" s="1120" t="s">
        <v>70</v>
      </c>
      <c r="K143" s="1120" t="s">
        <v>29</v>
      </c>
      <c r="L143" s="1120" t="s">
        <v>30</v>
      </c>
      <c r="M143" s="1120" t="s">
        <v>43</v>
      </c>
      <c r="N143" s="1122">
        <v>1</v>
      </c>
      <c r="O143" s="1199"/>
      <c r="P143" s="1199"/>
      <c r="Q143" s="1199"/>
      <c r="R143" s="1200">
        <v>0.15</v>
      </c>
      <c r="S143" s="1200">
        <v>0.15</v>
      </c>
      <c r="T143" s="1200">
        <v>0.15</v>
      </c>
      <c r="U143" s="1200">
        <v>0.15</v>
      </c>
      <c r="V143" s="1200">
        <v>0.2</v>
      </c>
      <c r="W143" s="1200">
        <v>0.2</v>
      </c>
      <c r="X143" s="1200"/>
      <c r="Y143" s="1199"/>
      <c r="Z143" s="1200"/>
      <c r="AA143" s="1081">
        <f t="shared" si="9"/>
        <v>0</v>
      </c>
      <c r="AB143" s="1201"/>
      <c r="AC143" s="1192"/>
      <c r="AD143" s="1192"/>
      <c r="AE143" s="1192"/>
      <c r="AF143" s="1192"/>
      <c r="AG143" s="1192"/>
      <c r="AH143" s="1192"/>
      <c r="AI143" s="1192"/>
      <c r="AJ143" s="1192"/>
      <c r="AK143" s="1192"/>
      <c r="AL143" s="1192"/>
      <c r="AM143" s="1192"/>
      <c r="AN143" s="1086">
        <f t="shared" si="10"/>
        <v>0</v>
      </c>
      <c r="AO143" s="1087" t="e">
        <f t="shared" si="11"/>
        <v>#DIV/0!</v>
      </c>
      <c r="AP143" s="1128" t="s">
        <v>2977</v>
      </c>
      <c r="AQ143" s="1193" t="s">
        <v>3213</v>
      </c>
      <c r="AR143" s="1194" t="s">
        <v>3329</v>
      </c>
      <c r="AS143" s="1211" t="s">
        <v>99</v>
      </c>
      <c r="AT143" s="1196">
        <v>0</v>
      </c>
    </row>
    <row r="144" spans="1:46" ht="49.5">
      <c r="A144" s="1183" t="s">
        <v>1055</v>
      </c>
      <c r="B144" s="1183"/>
      <c r="C144" s="1177"/>
      <c r="D144" s="1184" t="s">
        <v>3330</v>
      </c>
      <c r="E144" s="1197"/>
      <c r="F144" s="1198" t="s">
        <v>3331</v>
      </c>
      <c r="G144" s="1121">
        <v>2</v>
      </c>
      <c r="H144" s="1186" t="s">
        <v>75</v>
      </c>
      <c r="I144" s="1187" t="s">
        <v>959</v>
      </c>
      <c r="J144" s="1120" t="s">
        <v>70</v>
      </c>
      <c r="K144" s="1120" t="s">
        <v>29</v>
      </c>
      <c r="L144" s="1120" t="s">
        <v>30</v>
      </c>
      <c r="M144" s="1120" t="s">
        <v>43</v>
      </c>
      <c r="N144" s="1122">
        <v>1</v>
      </c>
      <c r="O144" s="1199"/>
      <c r="P144" s="1200">
        <v>0.25</v>
      </c>
      <c r="Q144" s="1200">
        <v>0.25</v>
      </c>
      <c r="R144" s="1200">
        <v>0.25</v>
      </c>
      <c r="S144" s="1200">
        <v>0.25</v>
      </c>
      <c r="T144" s="1200"/>
      <c r="U144" s="1200"/>
      <c r="V144" s="1200"/>
      <c r="W144" s="1200"/>
      <c r="X144" s="1200"/>
      <c r="Y144" s="1199"/>
      <c r="Z144" s="1200"/>
      <c r="AA144" s="1081">
        <f t="shared" si="9"/>
        <v>0</v>
      </c>
      <c r="AB144" s="1201"/>
      <c r="AC144" s="1192"/>
      <c r="AD144" s="1192"/>
      <c r="AE144" s="1192"/>
      <c r="AF144" s="1192"/>
      <c r="AG144" s="1192"/>
      <c r="AH144" s="1192"/>
      <c r="AI144" s="1192"/>
      <c r="AJ144" s="1192"/>
      <c r="AK144" s="1192"/>
      <c r="AL144" s="1192"/>
      <c r="AM144" s="1192"/>
      <c r="AN144" s="1086">
        <f t="shared" si="10"/>
        <v>0</v>
      </c>
      <c r="AO144" s="1087" t="e">
        <f t="shared" si="11"/>
        <v>#DIV/0!</v>
      </c>
      <c r="AP144" s="1128" t="s">
        <v>2977</v>
      </c>
      <c r="AQ144" s="1193" t="s">
        <v>3213</v>
      </c>
      <c r="AR144" s="1194" t="s">
        <v>3274</v>
      </c>
      <c r="AS144" s="1211" t="s">
        <v>99</v>
      </c>
      <c r="AT144" s="1196">
        <v>0</v>
      </c>
    </row>
    <row r="145" spans="1:46" ht="49.5">
      <c r="A145" s="1183" t="s">
        <v>1055</v>
      </c>
      <c r="B145" s="1183"/>
      <c r="C145" s="1177"/>
      <c r="D145" s="1184" t="s">
        <v>3332</v>
      </c>
      <c r="E145" s="1197"/>
      <c r="F145" s="1198" t="s">
        <v>2717</v>
      </c>
      <c r="G145" s="1120">
        <v>2</v>
      </c>
      <c r="H145" s="1186" t="s">
        <v>75</v>
      </c>
      <c r="I145" s="1187" t="s">
        <v>959</v>
      </c>
      <c r="J145" s="1120" t="s">
        <v>70</v>
      </c>
      <c r="K145" s="1120" t="s">
        <v>29</v>
      </c>
      <c r="L145" s="1120" t="s">
        <v>30</v>
      </c>
      <c r="M145" s="1120" t="s">
        <v>43</v>
      </c>
      <c r="N145" s="1122">
        <v>1</v>
      </c>
      <c r="O145" s="1199"/>
      <c r="P145" s="1200">
        <v>0.25</v>
      </c>
      <c r="Q145" s="1200">
        <v>0.25</v>
      </c>
      <c r="R145" s="1200">
        <v>0.25</v>
      </c>
      <c r="S145" s="1200">
        <v>0.25</v>
      </c>
      <c r="T145" s="1200"/>
      <c r="U145" s="1200"/>
      <c r="V145" s="1200"/>
      <c r="W145" s="1200"/>
      <c r="X145" s="1200"/>
      <c r="Y145" s="1199"/>
      <c r="Z145" s="1200"/>
      <c r="AA145" s="1081">
        <f t="shared" si="9"/>
        <v>0</v>
      </c>
      <c r="AB145" s="1201"/>
      <c r="AC145" s="1192"/>
      <c r="AD145" s="1192"/>
      <c r="AE145" s="1192"/>
      <c r="AF145" s="1192"/>
      <c r="AG145" s="1192"/>
      <c r="AH145" s="1192"/>
      <c r="AI145" s="1192"/>
      <c r="AJ145" s="1192"/>
      <c r="AK145" s="1192"/>
      <c r="AL145" s="1192"/>
      <c r="AM145" s="1192"/>
      <c r="AN145" s="1086">
        <f t="shared" si="10"/>
        <v>0</v>
      </c>
      <c r="AO145" s="1087" t="e">
        <f t="shared" si="11"/>
        <v>#DIV/0!</v>
      </c>
      <c r="AP145" s="1128" t="s">
        <v>2977</v>
      </c>
      <c r="AQ145" s="1193" t="s">
        <v>3213</v>
      </c>
      <c r="AR145" s="1194" t="s">
        <v>3220</v>
      </c>
      <c r="AS145" s="1211" t="s">
        <v>99</v>
      </c>
      <c r="AT145" s="1196">
        <v>0</v>
      </c>
    </row>
  </sheetData>
  <sheetProtection algorithmName="SHA-512" hashValue="wVfWKAyTWHVubUx8Dt8abyskld4zn4lTq2CZP8MdJ9o4kaOUfkSspD4EIb446FEat5N2HoLoAYBViNnojbgNCA==" saltValue="ZpuEg4ovZLjK7n9cmOJZMw==" spinCount="100000" sheet="1" objects="1" scenarios="1" autoFilter="0"/>
  <autoFilter ref="A7:BB145"/>
  <mergeCells count="28">
    <mergeCell ref="L6:L7"/>
    <mergeCell ref="A6:A7"/>
    <mergeCell ref="B6:B7"/>
    <mergeCell ref="C6:C7"/>
    <mergeCell ref="D6:D7"/>
    <mergeCell ref="E6:E7"/>
    <mergeCell ref="F6:F7"/>
    <mergeCell ref="AP6:AP7"/>
    <mergeCell ref="AQ6:AQ7"/>
    <mergeCell ref="AR6:AR7"/>
    <mergeCell ref="AS6:AS7"/>
    <mergeCell ref="AT6:AT7"/>
    <mergeCell ref="C8:C9"/>
    <mergeCell ref="D8:D9"/>
    <mergeCell ref="C10:C13"/>
    <mergeCell ref="D11:D13"/>
    <mergeCell ref="AO6:AO7"/>
    <mergeCell ref="M6:M7"/>
    <mergeCell ref="N6:N7"/>
    <mergeCell ref="O6:Z6"/>
    <mergeCell ref="AA6:AA7"/>
    <mergeCell ref="AB6:AM6"/>
    <mergeCell ref="AN6:AN7"/>
    <mergeCell ref="G6:G7"/>
    <mergeCell ref="H6:H7"/>
    <mergeCell ref="I6:I7"/>
    <mergeCell ref="J6:J7"/>
    <mergeCell ref="K6:K7"/>
  </mergeCells>
  <pageMargins left="0.19685039370078741" right="0.19685039370078741" top="0.19685039370078741" bottom="0.19685039370078741" header="0.31496062992125984" footer="0.31496062992125984"/>
  <pageSetup scale="20" orientation="landscape" r:id="rId1"/>
  <drawing r:id="rId2"/>
  <legacyDrawing r:id="rId3"/>
  <extLst>
    <ext xmlns:x14="http://schemas.microsoft.com/office/spreadsheetml/2009/9/main" uri="{CCE6A557-97BC-4b89-ADB6-D9C93CAAB3DF}">
      <x14:dataValidations xmlns:xm="http://schemas.microsoft.com/office/excel/2006/main" count="9">
        <x14:dataValidation type="list" allowBlank="1" showInputMessage="1" showErrorMessage="1">
          <x14:formula1>
            <xm:f>'C:\Users\dlunad\Documents\[B. Planilla Plan Operativo Anual 2020 - DTI AREA POLONIA.xlsx]Hoja1'!#REF!</xm:f>
          </x14:formula1>
          <xm:sqref>G82:H94 L93 J82:K94 M82:M94 L82:L83 L85 AS82:AS83 AS85:AS94</xm:sqref>
        </x14:dataValidation>
        <x14:dataValidation type="list" allowBlank="1" showInputMessage="1" showErrorMessage="1">
          <x14:formula1>
            <xm:f>'C:\Users\dlunad\Documents\[Planilla Plan Operativo Anual 2020 - Infraestructura TI.xlsx]Hoja1'!#REF!</xm:f>
          </x14:formula1>
          <xm:sqref>AS84 H32:H34 H8:H30 G8:G34 AS8:AS34 J8:M34</xm:sqref>
        </x14:dataValidation>
        <x14:dataValidation type="list" allowBlank="1" showInputMessage="1" showErrorMessage="1">
          <x14:formula1>
            <xm:f>'C:\Users\dlunad\Documents\[01-Plan Operativo Anual 2020 - Sistemas.xlsx]Hoja1'!#REF!</xm:f>
          </x14:formula1>
          <xm:sqref>G96:H145 K96:M145 J96:J108 J113:J114 J116:J145 AS96:AS145 J35:M44 G35:H44 AS35:AS44</xm:sqref>
        </x14:dataValidation>
        <x14:dataValidation type="list" allowBlank="1" showInputMessage="1" showErrorMessage="1">
          <x14:formula1>
            <xm:f>'D:\PLANIFICACION Y PRESUPUESTO 2020\[Plan Operativo 2020 - DCE - copia.xlsx]Hoja1'!#REF!</xm:f>
          </x14:formula1>
          <xm:sqref>J95:M95 G95:H95 AS95 J81:M81 G81:H81 AS81 AS45 G45:H45 J45:M45</xm:sqref>
        </x14:dataValidation>
        <x14:dataValidation type="list" allowBlank="1" showInputMessage="1" showErrorMessage="1">
          <x14:formula1>
            <xm:f>'\\ENSQBO\Planificacion y Control de Gestion (500GB)\3- GERENCIA PLANIFICACION Y PRESUPUESTOS\PC\PE2019\POA 2019\POA´s\Desarrollo\8. DTI\[Planilla Plan Operativo Anual 2019 - DTI - Comunicaciones.xlsx]Hoja1'!#REF!</xm:f>
          </x14:formula1>
          <xm:sqref>AS70:AS75 AS78:AS80 G68:H80 AS68 J68:J80 L68:M80 K68:K76 K80</xm:sqref>
        </x14:dataValidation>
        <x14:dataValidation type="list" allowBlank="1" showInputMessage="1" showErrorMessage="1">
          <x14:formula1>
            <xm:f>'[Copia de Plan Operativo Anual 2020 - DTI final.xlsx]Hoja1'!#REF!</xm:f>
          </x14:formula1>
          <xm:sqref>AS69 AS56:AS67 G56:H67 J56:M67</xm:sqref>
        </x14:dataValidation>
        <x14:dataValidation type="list" allowBlank="1" showInputMessage="1" showErrorMessage="1">
          <x14:formula1>
            <xm:f>'C:\Users\dlunad\Documents\[Seguridad TI B. Planilla Plan Operativo Anual 2020 - DTI.xlsx]Hoja1'!#REF!</xm:f>
          </x14:formula1>
          <xm:sqref>AS46:AS54 J46:K54 M46:M54</xm:sqref>
        </x14:dataValidation>
        <x14:dataValidation type="list" allowBlank="1" showInputMessage="1" showErrorMessage="1">
          <x14:formula1>
            <xm:f>'C:\Users\LtejadaR\AppData\Local\Microsoft\Windows\INetCache\Content.Outlook\7T7E8TV7\[Copia de Planilla Plan Operativo Anual 2019 - DTI (002).xlsx]Hoja1'!#REF!</xm:f>
          </x14:formula1>
          <xm:sqref>G46:H54</xm:sqref>
        </x14:dataValidation>
        <x14:dataValidation type="list" allowBlank="1" showInputMessage="1" showErrorMessage="1">
          <x14:formula1>
            <xm:f>'[SoporteB. Planilla Plan Operativo Anual 2020 - DTI.xlsx]Hoja1'!#REF!</xm:f>
          </x14:formula1>
          <xm:sqref>G55:H55 AS55 J55:K55 M55</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A30"/>
  <sheetViews>
    <sheetView showGridLines="0" zoomScale="50" zoomScaleNormal="50" zoomScaleSheetLayoutView="50" workbookViewId="0">
      <selection activeCell="D10" sqref="D10"/>
    </sheetView>
  </sheetViews>
  <sheetFormatPr baseColWidth="10" defaultColWidth="11.42578125" defaultRowHeight="16.5"/>
  <cols>
    <col min="1" max="1" width="33.7109375" style="157" customWidth="1"/>
    <col min="2" max="2" width="32.42578125" style="157" customWidth="1"/>
    <col min="3" max="3" width="40" style="157" customWidth="1"/>
    <col min="4" max="4" width="55.5703125" style="157" customWidth="1"/>
    <col min="5" max="5" width="31.5703125" style="157" customWidth="1"/>
    <col min="6" max="6" width="71.42578125" style="157" customWidth="1"/>
    <col min="7" max="7" width="24.85546875" style="161" customWidth="1"/>
    <col min="8" max="8" width="62.85546875" style="157" customWidth="1"/>
    <col min="9" max="9" width="46.42578125" style="157" customWidth="1"/>
    <col min="10" max="10" width="26.42578125" style="157" bestFit="1" customWidth="1"/>
    <col min="11" max="11" width="25.85546875" style="157" bestFit="1" customWidth="1"/>
    <col min="12" max="12" width="19.85546875" style="157" bestFit="1" customWidth="1"/>
    <col min="13" max="13" width="27.5703125" style="157" customWidth="1"/>
    <col min="14" max="14" width="19.28515625" style="157" customWidth="1"/>
    <col min="15" max="16" width="10.5703125" style="157" bestFit="1" customWidth="1"/>
    <col min="17" max="17" width="10.140625" style="157" bestFit="1" customWidth="1"/>
    <col min="18" max="18" width="9.85546875" style="157" bestFit="1" customWidth="1"/>
    <col min="19" max="19" width="10.85546875" style="157" bestFit="1" customWidth="1"/>
    <col min="20" max="20" width="10.140625" style="157" bestFit="1" customWidth="1"/>
    <col min="21" max="21" width="9.42578125" style="157" bestFit="1" customWidth="1"/>
    <col min="22" max="22" width="10.85546875" style="157" bestFit="1" customWidth="1"/>
    <col min="23" max="23" width="12.28515625" style="157" bestFit="1" customWidth="1"/>
    <col min="24" max="24" width="10.140625" style="157" bestFit="1" customWidth="1"/>
    <col min="25" max="25" width="10.5703125" style="157" bestFit="1" customWidth="1"/>
    <col min="26" max="26" width="9.42578125" style="157" bestFit="1" customWidth="1"/>
    <col min="27" max="27" width="14.85546875" style="157" customWidth="1"/>
    <col min="28" max="39" width="9.42578125" style="157" hidden="1" customWidth="1"/>
    <col min="40" max="41" width="14.85546875" style="157" hidden="1" customWidth="1"/>
    <col min="42" max="42" width="26.28515625" style="157" customWidth="1"/>
    <col min="43" max="43" width="28.85546875" style="157" customWidth="1"/>
    <col min="44" max="45" width="28.5703125" style="157" customWidth="1"/>
    <col min="46" max="46" width="22.7109375" style="1075" customWidth="1"/>
    <col min="47" max="53" width="11.42578125" style="160"/>
    <col min="54" max="54" width="5" style="157" customWidth="1"/>
    <col min="55" max="16384" width="11.42578125" style="157"/>
  </cols>
  <sheetData>
    <row r="1" spans="1:53" ht="26.25" customHeight="1"/>
    <row r="2" spans="1:53" ht="45.75">
      <c r="C2" s="386" t="s">
        <v>121</v>
      </c>
      <c r="D2" s="158"/>
      <c r="E2" s="158"/>
      <c r="F2" s="158"/>
      <c r="G2" s="159"/>
      <c r="H2" s="158"/>
      <c r="I2" s="158"/>
      <c r="J2" s="158"/>
      <c r="K2" s="158"/>
      <c r="L2" s="158"/>
      <c r="M2" s="158"/>
      <c r="N2" s="158"/>
      <c r="O2" s="158"/>
      <c r="P2" s="158"/>
      <c r="Q2" s="158"/>
      <c r="R2" s="158"/>
      <c r="S2" s="158"/>
      <c r="T2" s="158"/>
      <c r="U2" s="158"/>
      <c r="V2" s="158"/>
      <c r="W2" s="158"/>
      <c r="X2" s="158"/>
      <c r="Y2" s="158"/>
      <c r="Z2" s="158"/>
      <c r="AA2" s="158"/>
      <c r="AB2" s="158"/>
      <c r="AC2" s="158"/>
      <c r="AD2" s="158"/>
      <c r="AE2" s="158"/>
      <c r="AF2" s="158"/>
      <c r="AG2" s="158"/>
      <c r="AH2" s="158"/>
      <c r="AI2" s="158"/>
      <c r="AJ2" s="158"/>
      <c r="AK2" s="158"/>
      <c r="AL2" s="158"/>
      <c r="AM2" s="158"/>
      <c r="AN2" s="158"/>
      <c r="AO2" s="158"/>
      <c r="AP2" s="158"/>
      <c r="AQ2" s="158"/>
    </row>
    <row r="3" spans="1:53" ht="24" customHeight="1">
      <c r="C3" s="387" t="s">
        <v>3358</v>
      </c>
    </row>
    <row r="6" spans="1:53" s="165" customFormat="1" ht="29.25" customHeight="1">
      <c r="A6" s="1226" t="s">
        <v>631</v>
      </c>
      <c r="B6" s="1226" t="s">
        <v>120</v>
      </c>
      <c r="C6" s="1226" t="s">
        <v>0</v>
      </c>
      <c r="D6" s="1226" t="s">
        <v>1</v>
      </c>
      <c r="E6" s="1226" t="s">
        <v>2</v>
      </c>
      <c r="F6" s="1226" t="s">
        <v>3</v>
      </c>
      <c r="G6" s="1226" t="s">
        <v>4</v>
      </c>
      <c r="H6" s="1226" t="s">
        <v>5</v>
      </c>
      <c r="I6" s="1226" t="s">
        <v>6</v>
      </c>
      <c r="J6" s="1226" t="s">
        <v>7</v>
      </c>
      <c r="K6" s="1226" t="s">
        <v>8</v>
      </c>
      <c r="L6" s="1226" t="s">
        <v>9</v>
      </c>
      <c r="M6" s="1226" t="s">
        <v>10</v>
      </c>
      <c r="N6" s="1226" t="s">
        <v>119</v>
      </c>
      <c r="O6" s="1226" t="s">
        <v>11</v>
      </c>
      <c r="P6" s="1226"/>
      <c r="Q6" s="1226"/>
      <c r="R6" s="1226"/>
      <c r="S6" s="1226"/>
      <c r="T6" s="1226"/>
      <c r="U6" s="1226"/>
      <c r="V6" s="1226"/>
      <c r="W6" s="1226"/>
      <c r="X6" s="1226"/>
      <c r="Y6" s="1226"/>
      <c r="Z6" s="1226"/>
      <c r="AA6" s="1227" t="s">
        <v>628</v>
      </c>
      <c r="AB6" s="1226" t="s">
        <v>618</v>
      </c>
      <c r="AC6" s="1226"/>
      <c r="AD6" s="1226"/>
      <c r="AE6" s="1226"/>
      <c r="AF6" s="1226"/>
      <c r="AG6" s="1226"/>
      <c r="AH6" s="1226"/>
      <c r="AI6" s="1226"/>
      <c r="AJ6" s="1226"/>
      <c r="AK6" s="1226"/>
      <c r="AL6" s="1226"/>
      <c r="AM6" s="1226"/>
      <c r="AN6" s="1227" t="s">
        <v>630</v>
      </c>
      <c r="AO6" s="1227" t="s">
        <v>629</v>
      </c>
      <c r="AP6" s="1226" t="s">
        <v>12</v>
      </c>
      <c r="AQ6" s="1226" t="s">
        <v>13</v>
      </c>
      <c r="AR6" s="1226" t="s">
        <v>14</v>
      </c>
      <c r="AS6" s="1226" t="s">
        <v>15</v>
      </c>
      <c r="AT6" s="1226" t="s">
        <v>16</v>
      </c>
      <c r="AU6" s="300"/>
      <c r="AV6" s="300"/>
      <c r="AW6" s="300"/>
      <c r="AX6" s="300"/>
      <c r="AY6" s="300"/>
      <c r="AZ6" s="300"/>
      <c r="BA6" s="300"/>
    </row>
    <row r="7" spans="1:53" s="165" customFormat="1" ht="45.75" customHeight="1">
      <c r="A7" s="1226"/>
      <c r="B7" s="1226"/>
      <c r="C7" s="1226"/>
      <c r="D7" s="1226"/>
      <c r="E7" s="1226"/>
      <c r="F7" s="1226"/>
      <c r="G7" s="1226"/>
      <c r="H7" s="1226"/>
      <c r="I7" s="1226"/>
      <c r="J7" s="1226"/>
      <c r="K7" s="1226"/>
      <c r="L7" s="1226"/>
      <c r="M7" s="1226"/>
      <c r="N7" s="1226"/>
      <c r="O7" s="231" t="s">
        <v>17</v>
      </c>
      <c r="P7" s="231" t="s">
        <v>18</v>
      </c>
      <c r="Q7" s="231" t="s">
        <v>19</v>
      </c>
      <c r="R7" s="231" t="s">
        <v>20</v>
      </c>
      <c r="S7" s="231" t="s">
        <v>21</v>
      </c>
      <c r="T7" s="231" t="s">
        <v>22</v>
      </c>
      <c r="U7" s="231" t="s">
        <v>23</v>
      </c>
      <c r="V7" s="231" t="s">
        <v>24</v>
      </c>
      <c r="W7" s="231" t="s">
        <v>25</v>
      </c>
      <c r="X7" s="231" t="s">
        <v>26</v>
      </c>
      <c r="Y7" s="231" t="s">
        <v>27</v>
      </c>
      <c r="Z7" s="231" t="s">
        <v>28</v>
      </c>
      <c r="AA7" s="1228"/>
      <c r="AB7" s="231" t="s">
        <v>17</v>
      </c>
      <c r="AC7" s="231" t="s">
        <v>18</v>
      </c>
      <c r="AD7" s="231" t="s">
        <v>19</v>
      </c>
      <c r="AE7" s="231" t="s">
        <v>20</v>
      </c>
      <c r="AF7" s="231" t="s">
        <v>21</v>
      </c>
      <c r="AG7" s="231" t="s">
        <v>22</v>
      </c>
      <c r="AH7" s="231" t="s">
        <v>23</v>
      </c>
      <c r="AI7" s="231" t="s">
        <v>24</v>
      </c>
      <c r="AJ7" s="231" t="s">
        <v>25</v>
      </c>
      <c r="AK7" s="231" t="s">
        <v>26</v>
      </c>
      <c r="AL7" s="231" t="s">
        <v>27</v>
      </c>
      <c r="AM7" s="231" t="s">
        <v>28</v>
      </c>
      <c r="AN7" s="1228"/>
      <c r="AO7" s="1228"/>
      <c r="AP7" s="1226"/>
      <c r="AQ7" s="1226"/>
      <c r="AR7" s="1226"/>
      <c r="AS7" s="1226"/>
      <c r="AT7" s="1226"/>
      <c r="AU7" s="300"/>
      <c r="AV7" s="300"/>
      <c r="AW7" s="300"/>
      <c r="AX7" s="300"/>
      <c r="AY7" s="300"/>
      <c r="AZ7" s="300"/>
      <c r="BA7" s="300"/>
    </row>
    <row r="8" spans="1:53" s="1220" customFormat="1" ht="101.25">
      <c r="A8" s="1406" t="s">
        <v>506</v>
      </c>
      <c r="B8" s="1405" t="s">
        <v>3333</v>
      </c>
      <c r="C8" s="598"/>
      <c r="D8" s="599" t="s">
        <v>3334</v>
      </c>
      <c r="E8" s="599"/>
      <c r="F8" s="599" t="s">
        <v>3335</v>
      </c>
      <c r="G8" s="821">
        <v>3</v>
      </c>
      <c r="H8" s="599" t="s">
        <v>75</v>
      </c>
      <c r="I8" s="599" t="s">
        <v>3336</v>
      </c>
      <c r="J8" s="793" t="s">
        <v>70</v>
      </c>
      <c r="K8" s="793" t="s">
        <v>29</v>
      </c>
      <c r="L8" s="793" t="s">
        <v>42</v>
      </c>
      <c r="M8" s="776" t="s">
        <v>43</v>
      </c>
      <c r="N8" s="601">
        <f>+AVERAGE(O8:Z8)</f>
        <v>1</v>
      </c>
      <c r="O8" s="963">
        <v>1</v>
      </c>
      <c r="P8" s="963">
        <v>1</v>
      </c>
      <c r="Q8" s="963">
        <v>1</v>
      </c>
      <c r="R8" s="963">
        <v>1</v>
      </c>
      <c r="S8" s="963">
        <v>1</v>
      </c>
      <c r="T8" s="963">
        <v>1</v>
      </c>
      <c r="U8" s="963">
        <v>1</v>
      </c>
      <c r="V8" s="963">
        <v>1</v>
      </c>
      <c r="W8" s="963">
        <v>1</v>
      </c>
      <c r="X8" s="963">
        <v>1</v>
      </c>
      <c r="Y8" s="963">
        <v>1</v>
      </c>
      <c r="Z8" s="963">
        <v>1</v>
      </c>
      <c r="AA8" s="601">
        <f>O8</f>
        <v>1</v>
      </c>
      <c r="AB8" s="1013"/>
      <c r="AC8" s="1216"/>
      <c r="AD8" s="1216"/>
      <c r="AE8" s="1216"/>
      <c r="AF8" s="1216"/>
      <c r="AG8" s="1216"/>
      <c r="AH8" s="1216"/>
      <c r="AI8" s="1216"/>
      <c r="AJ8" s="1216"/>
      <c r="AK8" s="1216"/>
      <c r="AL8" s="1216"/>
      <c r="AM8" s="1216"/>
      <c r="AN8" s="605">
        <f>AB8</f>
        <v>0</v>
      </c>
      <c r="AO8" s="1217">
        <f>AN8/AA8</f>
        <v>0</v>
      </c>
      <c r="AP8" s="1218" t="s">
        <v>3337</v>
      </c>
      <c r="AQ8" s="260" t="s">
        <v>3338</v>
      </c>
      <c r="AR8" s="260" t="s">
        <v>3339</v>
      </c>
      <c r="AS8" s="800"/>
      <c r="AT8" s="741" t="s">
        <v>1224</v>
      </c>
      <c r="AU8" s="1219"/>
      <c r="AV8" s="1219"/>
      <c r="AW8" s="1219"/>
      <c r="AX8" s="1219"/>
      <c r="AY8" s="1219"/>
      <c r="AZ8" s="1219"/>
      <c r="BA8" s="1219"/>
    </row>
    <row r="9" spans="1:53" s="1220" customFormat="1" ht="60.75">
      <c r="A9" s="1406"/>
      <c r="B9" s="1405"/>
      <c r="C9" s="598"/>
      <c r="D9" s="600" t="s">
        <v>3340</v>
      </c>
      <c r="E9" s="600"/>
      <c r="F9" s="600" t="s">
        <v>3341</v>
      </c>
      <c r="G9" s="821">
        <v>1</v>
      </c>
      <c r="H9" s="600" t="s">
        <v>75</v>
      </c>
      <c r="I9" s="600" t="s">
        <v>3342</v>
      </c>
      <c r="J9" s="428" t="s">
        <v>36</v>
      </c>
      <c r="K9" s="120" t="s">
        <v>29</v>
      </c>
      <c r="L9" s="120" t="s">
        <v>42</v>
      </c>
      <c r="M9" s="120" t="s">
        <v>43</v>
      </c>
      <c r="N9" s="591">
        <f>SUM(O9:Z9)</f>
        <v>12</v>
      </c>
      <c r="O9" s="592">
        <v>1</v>
      </c>
      <c r="P9" s="592">
        <v>1</v>
      </c>
      <c r="Q9" s="592">
        <v>1</v>
      </c>
      <c r="R9" s="592">
        <v>1</v>
      </c>
      <c r="S9" s="592">
        <v>1</v>
      </c>
      <c r="T9" s="592">
        <v>1</v>
      </c>
      <c r="U9" s="592">
        <v>1</v>
      </c>
      <c r="V9" s="592">
        <v>1</v>
      </c>
      <c r="W9" s="592">
        <v>1</v>
      </c>
      <c r="X9" s="592">
        <v>1</v>
      </c>
      <c r="Y9" s="592">
        <v>1</v>
      </c>
      <c r="Z9" s="592">
        <v>1</v>
      </c>
      <c r="AA9" s="591">
        <f t="shared" ref="AA9:AA14" si="0">O9</f>
        <v>1</v>
      </c>
      <c r="AB9" s="593"/>
      <c r="AC9" s="798"/>
      <c r="AD9" s="798"/>
      <c r="AE9" s="798"/>
      <c r="AF9" s="798"/>
      <c r="AG9" s="798"/>
      <c r="AH9" s="798"/>
      <c r="AI9" s="798"/>
      <c r="AJ9" s="798"/>
      <c r="AK9" s="798"/>
      <c r="AL9" s="798"/>
      <c r="AM9" s="798"/>
      <c r="AN9" s="605">
        <f>AB9</f>
        <v>0</v>
      </c>
      <c r="AO9" s="1217">
        <f t="shared" ref="AO9:AO14" si="1">AN9/AA9</f>
        <v>0</v>
      </c>
      <c r="AP9" s="799" t="s">
        <v>3343</v>
      </c>
      <c r="AQ9" s="249" t="s">
        <v>3338</v>
      </c>
      <c r="AR9" s="249" t="s">
        <v>3339</v>
      </c>
      <c r="AS9" s="800"/>
      <c r="AT9" s="399" t="s">
        <v>1224</v>
      </c>
      <c r="AU9" s="1219"/>
      <c r="AV9" s="1219"/>
      <c r="AW9" s="1219"/>
      <c r="AX9" s="1219"/>
      <c r="AY9" s="1219"/>
      <c r="AZ9" s="1219"/>
      <c r="BA9" s="1219"/>
    </row>
    <row r="10" spans="1:53" s="1220" customFormat="1" ht="101.25">
      <c r="A10" s="1406" t="s">
        <v>537</v>
      </c>
      <c r="B10" s="1430"/>
      <c r="C10" s="598"/>
      <c r="D10" s="600" t="s">
        <v>3344</v>
      </c>
      <c r="E10" s="600"/>
      <c r="F10" s="600" t="s">
        <v>3345</v>
      </c>
      <c r="G10" s="821">
        <v>1</v>
      </c>
      <c r="H10" s="600" t="s">
        <v>54</v>
      </c>
      <c r="I10" s="600" t="s">
        <v>3346</v>
      </c>
      <c r="J10" s="428" t="s">
        <v>40</v>
      </c>
      <c r="K10" s="120" t="s">
        <v>41</v>
      </c>
      <c r="L10" s="120" t="s">
        <v>42</v>
      </c>
      <c r="M10" s="120" t="s">
        <v>43</v>
      </c>
      <c r="N10" s="1221">
        <f t="shared" ref="N10:N13" si="2">+AVERAGE(O10:Z10)</f>
        <v>15</v>
      </c>
      <c r="O10" s="592">
        <v>15</v>
      </c>
      <c r="P10" s="592">
        <v>15</v>
      </c>
      <c r="Q10" s="592">
        <v>15</v>
      </c>
      <c r="R10" s="592">
        <v>15</v>
      </c>
      <c r="S10" s="592">
        <v>15</v>
      </c>
      <c r="T10" s="592">
        <v>15</v>
      </c>
      <c r="U10" s="592">
        <v>15</v>
      </c>
      <c r="V10" s="592">
        <v>15</v>
      </c>
      <c r="W10" s="592">
        <v>15</v>
      </c>
      <c r="X10" s="592">
        <v>15</v>
      </c>
      <c r="Y10" s="592">
        <v>15</v>
      </c>
      <c r="Z10" s="592">
        <v>15</v>
      </c>
      <c r="AA10" s="1221">
        <f t="shared" si="0"/>
        <v>15</v>
      </c>
      <c r="AB10" s="593"/>
      <c r="AC10" s="798"/>
      <c r="AD10" s="798"/>
      <c r="AE10" s="798"/>
      <c r="AF10" s="798"/>
      <c r="AG10" s="798"/>
      <c r="AH10" s="798"/>
      <c r="AI10" s="798"/>
      <c r="AJ10" s="798"/>
      <c r="AK10" s="798"/>
      <c r="AL10" s="798"/>
      <c r="AM10" s="798"/>
      <c r="AN10" s="605">
        <f t="shared" ref="AN10:AN14" si="3">AB10</f>
        <v>0</v>
      </c>
      <c r="AO10" s="1217">
        <f t="shared" si="1"/>
        <v>0</v>
      </c>
      <c r="AP10" s="799" t="s">
        <v>3347</v>
      </c>
      <c r="AQ10" s="249" t="s">
        <v>3338</v>
      </c>
      <c r="AR10" s="249" t="s">
        <v>3339</v>
      </c>
      <c r="AS10" s="800"/>
      <c r="AT10" s="399" t="s">
        <v>1224</v>
      </c>
      <c r="AU10" s="1219"/>
      <c r="AV10" s="1219"/>
      <c r="AW10" s="1219"/>
      <c r="AX10" s="1219"/>
      <c r="AY10" s="1219"/>
      <c r="AZ10" s="1219"/>
      <c r="BA10" s="1219"/>
    </row>
    <row r="11" spans="1:53" s="1220" customFormat="1" ht="129" customHeight="1">
      <c r="A11" s="1406"/>
      <c r="B11" s="1430"/>
      <c r="C11" s="598"/>
      <c r="D11" s="600" t="s">
        <v>3348</v>
      </c>
      <c r="E11" s="600"/>
      <c r="F11" s="600" t="s">
        <v>3349</v>
      </c>
      <c r="G11" s="821">
        <v>1</v>
      </c>
      <c r="H11" s="600" t="s">
        <v>54</v>
      </c>
      <c r="I11" s="600" t="s">
        <v>3346</v>
      </c>
      <c r="J11" s="428" t="s">
        <v>40</v>
      </c>
      <c r="K11" s="120" t="s">
        <v>41</v>
      </c>
      <c r="L11" s="120" t="s">
        <v>42</v>
      </c>
      <c r="M11" s="120" t="s">
        <v>43</v>
      </c>
      <c r="N11" s="1221">
        <f t="shared" si="2"/>
        <v>25</v>
      </c>
      <c r="O11" s="592">
        <v>25</v>
      </c>
      <c r="P11" s="592">
        <v>25</v>
      </c>
      <c r="Q11" s="592">
        <v>25</v>
      </c>
      <c r="R11" s="592">
        <v>25</v>
      </c>
      <c r="S11" s="592">
        <v>25</v>
      </c>
      <c r="T11" s="592">
        <v>25</v>
      </c>
      <c r="U11" s="592">
        <v>25</v>
      </c>
      <c r="V11" s="592">
        <v>25</v>
      </c>
      <c r="W11" s="592">
        <v>25</v>
      </c>
      <c r="X11" s="592">
        <v>25</v>
      </c>
      <c r="Y11" s="592">
        <v>25</v>
      </c>
      <c r="Z11" s="592">
        <v>25</v>
      </c>
      <c r="AA11" s="1221">
        <f t="shared" si="0"/>
        <v>25</v>
      </c>
      <c r="AB11" s="593"/>
      <c r="AC11" s="798"/>
      <c r="AD11" s="798"/>
      <c r="AE11" s="798"/>
      <c r="AF11" s="798"/>
      <c r="AG11" s="798"/>
      <c r="AH11" s="798"/>
      <c r="AI11" s="798"/>
      <c r="AJ11" s="798"/>
      <c r="AK11" s="798"/>
      <c r="AL11" s="798"/>
      <c r="AM11" s="798"/>
      <c r="AN11" s="605">
        <f t="shared" si="3"/>
        <v>0</v>
      </c>
      <c r="AO11" s="1217">
        <f t="shared" si="1"/>
        <v>0</v>
      </c>
      <c r="AP11" s="799" t="s">
        <v>3347</v>
      </c>
      <c r="AQ11" s="249" t="s">
        <v>3338</v>
      </c>
      <c r="AR11" s="249" t="s">
        <v>3339</v>
      </c>
      <c r="AS11" s="800"/>
      <c r="AT11" s="399" t="s">
        <v>1224</v>
      </c>
      <c r="AU11" s="1219"/>
      <c r="AV11" s="1219"/>
      <c r="AW11" s="1219"/>
      <c r="AX11" s="1219"/>
      <c r="AY11" s="1219"/>
      <c r="AZ11" s="1219"/>
      <c r="BA11" s="1219"/>
    </row>
    <row r="12" spans="1:53" s="1220" customFormat="1" ht="101.25">
      <c r="A12" s="1406"/>
      <c r="B12" s="1430"/>
      <c r="C12" s="572"/>
      <c r="D12" s="600" t="s">
        <v>3350</v>
      </c>
      <c r="E12" s="600"/>
      <c r="F12" s="600" t="s">
        <v>3351</v>
      </c>
      <c r="G12" s="821">
        <v>1</v>
      </c>
      <c r="H12" s="600" t="s">
        <v>75</v>
      </c>
      <c r="I12" s="600" t="s">
        <v>3346</v>
      </c>
      <c r="J12" s="428" t="s">
        <v>40</v>
      </c>
      <c r="K12" s="120" t="s">
        <v>41</v>
      </c>
      <c r="L12" s="120" t="s">
        <v>42</v>
      </c>
      <c r="M12" s="120" t="s">
        <v>43</v>
      </c>
      <c r="N12" s="1221">
        <f t="shared" si="2"/>
        <v>15</v>
      </c>
      <c r="O12" s="419">
        <v>15</v>
      </c>
      <c r="P12" s="419">
        <v>15</v>
      </c>
      <c r="Q12" s="419">
        <v>15</v>
      </c>
      <c r="R12" s="419">
        <v>15</v>
      </c>
      <c r="S12" s="419">
        <v>15</v>
      </c>
      <c r="T12" s="419">
        <v>15</v>
      </c>
      <c r="U12" s="419">
        <v>15</v>
      </c>
      <c r="V12" s="419">
        <v>15</v>
      </c>
      <c r="W12" s="419">
        <v>15</v>
      </c>
      <c r="X12" s="419">
        <v>15</v>
      </c>
      <c r="Y12" s="419">
        <v>15</v>
      </c>
      <c r="Z12" s="419">
        <v>15</v>
      </c>
      <c r="AA12" s="1221">
        <f t="shared" si="0"/>
        <v>15</v>
      </c>
      <c r="AB12" s="421"/>
      <c r="AC12" s="1029"/>
      <c r="AD12" s="1029"/>
      <c r="AE12" s="1029"/>
      <c r="AF12" s="1029"/>
      <c r="AG12" s="1029"/>
      <c r="AH12" s="1029"/>
      <c r="AI12" s="1029"/>
      <c r="AJ12" s="1029"/>
      <c r="AK12" s="1029"/>
      <c r="AL12" s="1029"/>
      <c r="AM12" s="1029"/>
      <c r="AN12" s="605">
        <f t="shared" si="3"/>
        <v>0</v>
      </c>
      <c r="AO12" s="1217">
        <f t="shared" si="1"/>
        <v>0</v>
      </c>
      <c r="AP12" s="799" t="s">
        <v>3347</v>
      </c>
      <c r="AQ12" s="249" t="s">
        <v>3338</v>
      </c>
      <c r="AR12" s="249" t="s">
        <v>3339</v>
      </c>
      <c r="AS12" s="800"/>
      <c r="AT12" s="398" t="s">
        <v>1224</v>
      </c>
    </row>
    <row r="13" spans="1:53" s="1220" customFormat="1" ht="147" customHeight="1">
      <c r="A13" s="1406"/>
      <c r="B13" s="1431"/>
      <c r="C13" s="572"/>
      <c r="D13" s="600" t="s">
        <v>3352</v>
      </c>
      <c r="E13" s="600"/>
      <c r="F13" s="600" t="s">
        <v>3353</v>
      </c>
      <c r="G13" s="821">
        <v>1</v>
      </c>
      <c r="H13" s="600" t="s">
        <v>54</v>
      </c>
      <c r="I13" s="600" t="s">
        <v>3346</v>
      </c>
      <c r="J13" s="428" t="s">
        <v>40</v>
      </c>
      <c r="K13" s="120" t="s">
        <v>41</v>
      </c>
      <c r="L13" s="120" t="s">
        <v>42</v>
      </c>
      <c r="M13" s="120" t="s">
        <v>43</v>
      </c>
      <c r="N13" s="1221">
        <f t="shared" si="2"/>
        <v>15</v>
      </c>
      <c r="O13" s="419">
        <v>15</v>
      </c>
      <c r="P13" s="419">
        <v>15</v>
      </c>
      <c r="Q13" s="419">
        <v>15</v>
      </c>
      <c r="R13" s="419">
        <v>15</v>
      </c>
      <c r="S13" s="419">
        <v>15</v>
      </c>
      <c r="T13" s="419">
        <v>15</v>
      </c>
      <c r="U13" s="419">
        <v>15</v>
      </c>
      <c r="V13" s="419">
        <v>15</v>
      </c>
      <c r="W13" s="419">
        <v>15</v>
      </c>
      <c r="X13" s="419">
        <v>15</v>
      </c>
      <c r="Y13" s="419">
        <v>15</v>
      </c>
      <c r="Z13" s="419">
        <v>15</v>
      </c>
      <c r="AA13" s="1221">
        <f t="shared" si="0"/>
        <v>15</v>
      </c>
      <c r="AB13" s="421"/>
      <c r="AC13" s="1222"/>
      <c r="AD13" s="1222"/>
      <c r="AE13" s="1222"/>
      <c r="AF13" s="1222"/>
      <c r="AG13" s="1222"/>
      <c r="AH13" s="1222"/>
      <c r="AI13" s="1222"/>
      <c r="AJ13" s="1222"/>
      <c r="AK13" s="1222"/>
      <c r="AL13" s="1222"/>
      <c r="AM13" s="1222"/>
      <c r="AN13" s="605">
        <f t="shared" si="3"/>
        <v>0</v>
      </c>
      <c r="AO13" s="1217">
        <f t="shared" si="1"/>
        <v>0</v>
      </c>
      <c r="AP13" s="1223" t="s">
        <v>3347</v>
      </c>
      <c r="AQ13" s="249" t="s">
        <v>3338</v>
      </c>
      <c r="AR13" s="249" t="s">
        <v>3339</v>
      </c>
      <c r="AS13" s="800"/>
      <c r="AT13" s="398" t="s">
        <v>1224</v>
      </c>
    </row>
    <row r="14" spans="1:53" s="430" customFormat="1" ht="93.75" customHeight="1">
      <c r="A14" s="1406"/>
      <c r="B14" s="1224" t="s">
        <v>3354</v>
      </c>
      <c r="C14" s="572"/>
      <c r="D14" s="600" t="s">
        <v>3355</v>
      </c>
      <c r="E14" s="243"/>
      <c r="F14" s="243" t="s">
        <v>3356</v>
      </c>
      <c r="G14" s="821">
        <v>3</v>
      </c>
      <c r="H14" s="742" t="s">
        <v>75</v>
      </c>
      <c r="I14" s="600" t="s">
        <v>290</v>
      </c>
      <c r="J14" s="821" t="s">
        <v>36</v>
      </c>
      <c r="K14" s="254" t="s">
        <v>29</v>
      </c>
      <c r="L14" s="821" t="s">
        <v>30</v>
      </c>
      <c r="M14" s="821" t="s">
        <v>37</v>
      </c>
      <c r="N14" s="591">
        <f>SUM(O14:Z14)</f>
        <v>12</v>
      </c>
      <c r="O14" s="419">
        <v>1</v>
      </c>
      <c r="P14" s="419">
        <v>1</v>
      </c>
      <c r="Q14" s="419">
        <v>1</v>
      </c>
      <c r="R14" s="419">
        <v>1</v>
      </c>
      <c r="S14" s="419">
        <v>1</v>
      </c>
      <c r="T14" s="419">
        <v>1</v>
      </c>
      <c r="U14" s="419">
        <v>1</v>
      </c>
      <c r="V14" s="419">
        <v>1</v>
      </c>
      <c r="W14" s="419">
        <v>1</v>
      </c>
      <c r="X14" s="419">
        <v>1</v>
      </c>
      <c r="Y14" s="419">
        <v>1</v>
      </c>
      <c r="Z14" s="419">
        <v>1</v>
      </c>
      <c r="AA14" s="591">
        <f t="shared" si="0"/>
        <v>1</v>
      </c>
      <c r="AB14" s="421"/>
      <c r="AC14" s="422"/>
      <c r="AD14" s="422"/>
      <c r="AE14" s="422"/>
      <c r="AF14" s="422"/>
      <c r="AG14" s="422"/>
      <c r="AH14" s="422"/>
      <c r="AI14" s="422"/>
      <c r="AJ14" s="422"/>
      <c r="AK14" s="422"/>
      <c r="AL14" s="422"/>
      <c r="AM14" s="422"/>
      <c r="AN14" s="605">
        <f t="shared" si="3"/>
        <v>0</v>
      </c>
      <c r="AO14" s="1217">
        <f t="shared" si="1"/>
        <v>0</v>
      </c>
      <c r="AP14" s="249" t="s">
        <v>3343</v>
      </c>
      <c r="AQ14" s="249" t="s">
        <v>3338</v>
      </c>
      <c r="AR14" s="398" t="s">
        <v>3357</v>
      </c>
      <c r="AS14" s="800"/>
      <c r="AT14" s="398" t="s">
        <v>1224</v>
      </c>
    </row>
    <row r="15" spans="1:53">
      <c r="AT15" s="161"/>
      <c r="AU15" s="157"/>
      <c r="AV15" s="157"/>
      <c r="AW15" s="157"/>
      <c r="AX15" s="157"/>
      <c r="AY15" s="157"/>
      <c r="AZ15" s="157"/>
      <c r="BA15" s="157"/>
    </row>
    <row r="16" spans="1:53">
      <c r="AT16" s="161"/>
      <c r="AU16" s="157"/>
      <c r="AV16" s="157"/>
      <c r="AW16" s="157"/>
      <c r="AX16" s="157"/>
      <c r="AY16" s="157"/>
      <c r="AZ16" s="157"/>
      <c r="BA16" s="157"/>
    </row>
    <row r="17" spans="46:53">
      <c r="AT17" s="161"/>
      <c r="AU17" s="157"/>
      <c r="AV17" s="157"/>
      <c r="AW17" s="157"/>
      <c r="AX17" s="157"/>
      <c r="AY17" s="157"/>
      <c r="AZ17" s="157"/>
      <c r="BA17" s="157"/>
    </row>
    <row r="19" spans="46:53">
      <c r="AT19" s="161"/>
      <c r="AU19" s="157"/>
      <c r="AV19" s="157"/>
      <c r="AW19" s="157"/>
      <c r="AX19" s="157"/>
      <c r="AY19" s="157"/>
      <c r="AZ19" s="157"/>
      <c r="BA19" s="157"/>
    </row>
    <row r="20" spans="46:53">
      <c r="AT20" s="161"/>
      <c r="AU20" s="157"/>
      <c r="AV20" s="157"/>
      <c r="AW20" s="157"/>
      <c r="AX20" s="157"/>
      <c r="AY20" s="157"/>
      <c r="AZ20" s="157"/>
      <c r="BA20" s="157"/>
    </row>
    <row r="21" spans="46:53">
      <c r="AT21" s="161"/>
      <c r="AU21" s="157"/>
      <c r="AV21" s="157"/>
      <c r="AW21" s="157"/>
      <c r="AX21" s="157"/>
      <c r="AY21" s="157"/>
      <c r="AZ21" s="157"/>
      <c r="BA21" s="157"/>
    </row>
    <row r="22" spans="46:53">
      <c r="AT22" s="161"/>
      <c r="AU22" s="157"/>
      <c r="AV22" s="157"/>
      <c r="AW22" s="157"/>
      <c r="AX22" s="157"/>
      <c r="AY22" s="157"/>
      <c r="AZ22" s="157"/>
      <c r="BA22" s="157"/>
    </row>
    <row r="30" spans="46:53">
      <c r="AT30" s="161"/>
      <c r="AU30" s="157"/>
      <c r="AV30" s="157"/>
      <c r="AW30" s="157"/>
      <c r="AX30" s="157"/>
      <c r="AY30" s="157"/>
      <c r="AZ30" s="157"/>
      <c r="BA30" s="157"/>
    </row>
  </sheetData>
  <sheetProtection algorithmName="SHA-512" hashValue="aGvmSvhxafEwNL1StHscxu8057p1KypPo9v9Cj5INEX90SPOQomhaTCC5386OBsiLiMdSah8bIraK+OST7MUaA==" saltValue="9NMjoMlzJKtnqrACisxP3g==" spinCount="100000" sheet="1" objects="1" scenarios="1" autoFilter="0"/>
  <mergeCells count="27">
    <mergeCell ref="F6:F7"/>
    <mergeCell ref="AQ6:AQ7"/>
    <mergeCell ref="AR6:AR7"/>
    <mergeCell ref="AS6:AS7"/>
    <mergeCell ref="AT6:AT7"/>
    <mergeCell ref="M6:M7"/>
    <mergeCell ref="N6:N7"/>
    <mergeCell ref="O6:Z6"/>
    <mergeCell ref="AA6:AA7"/>
    <mergeCell ref="AB6:AM6"/>
    <mergeCell ref="AN6:AN7"/>
    <mergeCell ref="A8:A9"/>
    <mergeCell ref="B8:B13"/>
    <mergeCell ref="A10:A14"/>
    <mergeCell ref="AO6:AO7"/>
    <mergeCell ref="AP6:AP7"/>
    <mergeCell ref="G6:G7"/>
    <mergeCell ref="H6:H7"/>
    <mergeCell ref="I6:I7"/>
    <mergeCell ref="J6:J7"/>
    <mergeCell ref="K6:K7"/>
    <mergeCell ref="L6:L7"/>
    <mergeCell ref="A6:A7"/>
    <mergeCell ref="B6:B7"/>
    <mergeCell ref="C6:C7"/>
    <mergeCell ref="D6:D7"/>
    <mergeCell ref="E6:E7"/>
  </mergeCells>
  <pageMargins left="0.19685039370078741" right="0.19685039370078741" top="0.19685039370078741" bottom="0.19685039370078741" header="0.31496062992125984" footer="0.31496062992125984"/>
  <pageSetup scale="20" orientation="landscape" r:id="rId1"/>
  <drawing r:id="rId2"/>
  <extLst>
    <ext xmlns:x14="http://schemas.microsoft.com/office/spreadsheetml/2009/9/main" uri="{CCE6A557-97BC-4b89-ADB6-D9C93CAAB3DF}">
      <x14:dataValidations xmlns:xm="http://schemas.microsoft.com/office/excel/2006/main" count="8">
        <x14:dataValidation type="list" allowBlank="1" showInputMessage="1" showErrorMessage="1">
          <x14:formula1>
            <xm:f>'C:\Users\eperezc\Desktop\[Plan Operativo 2019 - OAI.xlsx]Hoja1'!#REF!</xm:f>
          </x14:formula1>
          <xm:sqref>H8:H13 K8:M13 J10:J13</xm:sqref>
        </x14:dataValidation>
        <x14:dataValidation type="list" allowBlank="1" showInputMessage="1" showErrorMessage="1">
          <x14:formula1>
            <xm:f>'P:\2-Gerencia de Planificacion y Presupuesto\3- GERENCIA PLANIFICACION Y PRESUPUESTOS\PLANES OPERATIVOS 2020 - EDENORTE\OAI\[Plan Operativo Anual 2020 - OAI.xlsx]Hoja1'!#REF!</xm:f>
          </x14:formula1>
          <xm:sqref>J14</xm:sqref>
        </x14:dataValidation>
        <x14:dataValidation type="list" allowBlank="1" showInputMessage="1" showErrorMessage="1">
          <x14:formula1>
            <xm:f>'P:\2-Gerencia de Planificacion y Presupuesto\3- GERENCIA PLANIFICACION Y PRESUPUESTOS\PLANES OPERATIVOS 2020 - EDENORTE\OAI\[Plan Operativo Anual 2020 - OAI.xlsx]Hoja1'!#REF!</xm:f>
          </x14:formula1>
          <xm:sqref>AS8:AS14</xm:sqref>
        </x14:dataValidation>
        <x14:dataValidation type="list" allowBlank="1" showInputMessage="1" showErrorMessage="1">
          <x14:formula1>
            <xm:f>'P:\2-Gerencia de Planificacion y Presupuesto\3- GERENCIA PLANIFICACION Y PRESUPUESTOS\PLANES OPERATIVOS 2020 - EDENORTE\OAI\[Plan Operativo Anual 2020 - OAI.xlsx]Hoja1'!#REF!</xm:f>
          </x14:formula1>
          <xm:sqref>M14</xm:sqref>
        </x14:dataValidation>
        <x14:dataValidation type="list" allowBlank="1" showInputMessage="1" showErrorMessage="1">
          <x14:formula1>
            <xm:f>'P:\2-Gerencia de Planificacion y Presupuesto\3- GERENCIA PLANIFICACION Y PRESUPUESTOS\PLANES OPERATIVOS 2020 - EDENORTE\OAI\[Plan Operativo Anual 2020 - OAI.xlsx]Hoja1'!#REF!</xm:f>
          </x14:formula1>
          <xm:sqref>L14</xm:sqref>
        </x14:dataValidation>
        <x14:dataValidation type="list" allowBlank="1" showInputMessage="1" showErrorMessage="1">
          <x14:formula1>
            <xm:f>'P:\2-Gerencia de Planificacion y Presupuesto\3- GERENCIA PLANIFICACION Y PRESUPUESTOS\PLANES OPERATIVOS 2020 - EDENORTE\OAI\[Plan Operativo Anual 2020 - OAI.xlsx]Hoja1'!#REF!</xm:f>
          </x14:formula1>
          <xm:sqref>K14</xm:sqref>
        </x14:dataValidation>
        <x14:dataValidation type="list" allowBlank="1" showInputMessage="1" showErrorMessage="1">
          <x14:formula1>
            <xm:f>'P:\2-Gerencia de Planificacion y Presupuesto\3- GERENCIA PLANIFICACION Y PRESUPUESTOS\PLANES OPERATIVOS 2020 - EDENORTE\OAI\[Plan Operativo Anual 2020 - OAI.xlsx]Hoja1'!#REF!</xm:f>
          </x14:formula1>
          <xm:sqref>H14</xm:sqref>
        </x14:dataValidation>
        <x14:dataValidation type="list" allowBlank="1" showInputMessage="1" showErrorMessage="1">
          <x14:formula1>
            <xm:f>'P:\2-Gerencia de Planificacion y Presupuesto\3- GERENCIA PLANIFICACION Y PRESUPUESTOS\PLANES OPERATIVOS 2020 - EDENORTE\OAI\[Plan Operativo Anual 2020 - OAI.xlsx]Hoja1'!#REF!</xm:f>
          </x14:formula1>
          <xm:sqref>G8:G14</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K54"/>
  <sheetViews>
    <sheetView workbookViewId="0">
      <selection sqref="A1:XFD1048576"/>
    </sheetView>
  </sheetViews>
  <sheetFormatPr baseColWidth="10" defaultColWidth="11.42578125" defaultRowHeight="15"/>
  <cols>
    <col min="1" max="1" width="25.85546875" style="1" bestFit="1" customWidth="1"/>
    <col min="2" max="3" width="43" style="2" customWidth="1"/>
    <col min="4" max="4" width="11.42578125" style="1"/>
    <col min="5" max="5" width="11.42578125" style="3"/>
    <col min="6" max="6" width="11.42578125" style="1"/>
    <col min="7" max="7" width="12.5703125" style="1" bestFit="1" customWidth="1"/>
    <col min="8" max="10" width="11.42578125" style="1"/>
    <col min="11" max="11" width="11.42578125" style="4"/>
    <col min="12" max="16384" width="11.42578125" style="1"/>
  </cols>
  <sheetData>
    <row r="3" spans="1:11">
      <c r="A3" s="1" t="s">
        <v>4</v>
      </c>
      <c r="B3" s="2" t="s">
        <v>31</v>
      </c>
      <c r="C3" s="2" t="s">
        <v>7</v>
      </c>
      <c r="E3" s="3" t="s">
        <v>32</v>
      </c>
      <c r="G3" s="1" t="s">
        <v>9</v>
      </c>
      <c r="I3" s="1" t="s">
        <v>33</v>
      </c>
      <c r="K3" s="4" t="s">
        <v>34</v>
      </c>
    </row>
    <row r="4" spans="1:11" ht="36">
      <c r="A4" s="5">
        <v>1</v>
      </c>
      <c r="B4" s="6" t="s">
        <v>35</v>
      </c>
      <c r="C4" s="6" t="s">
        <v>36</v>
      </c>
      <c r="E4" s="7" t="s">
        <v>29</v>
      </c>
      <c r="G4" s="8" t="s">
        <v>30</v>
      </c>
      <c r="I4" s="1" t="s">
        <v>37</v>
      </c>
      <c r="K4" s="4" t="s">
        <v>38</v>
      </c>
    </row>
    <row r="5" spans="1:11" ht="36">
      <c r="A5" s="5">
        <v>2</v>
      </c>
      <c r="B5" s="6" t="s">
        <v>39</v>
      </c>
      <c r="C5" s="6" t="s">
        <v>40</v>
      </c>
      <c r="E5" s="7" t="s">
        <v>41</v>
      </c>
      <c r="G5" s="8" t="s">
        <v>42</v>
      </c>
      <c r="I5" s="1" t="s">
        <v>43</v>
      </c>
      <c r="K5" s="4" t="s">
        <v>44</v>
      </c>
    </row>
    <row r="6" spans="1:11" ht="33.75">
      <c r="A6" s="5">
        <v>3</v>
      </c>
      <c r="B6" s="6" t="s">
        <v>45</v>
      </c>
      <c r="C6" s="6" t="s">
        <v>46</v>
      </c>
      <c r="K6" s="4" t="s">
        <v>47</v>
      </c>
    </row>
    <row r="7" spans="1:11" ht="45">
      <c r="B7" s="6" t="s">
        <v>48</v>
      </c>
      <c r="C7" s="6" t="s">
        <v>49</v>
      </c>
      <c r="K7" s="4" t="s">
        <v>50</v>
      </c>
    </row>
    <row r="8" spans="1:11" ht="33.75">
      <c r="B8" s="6" t="s">
        <v>51</v>
      </c>
      <c r="C8" s="6" t="s">
        <v>52</v>
      </c>
      <c r="K8" s="9" t="s">
        <v>53</v>
      </c>
    </row>
    <row r="9" spans="1:11" ht="33.75">
      <c r="B9" s="6" t="s">
        <v>54</v>
      </c>
      <c r="C9" s="6" t="s">
        <v>55</v>
      </c>
      <c r="K9" s="9" t="s">
        <v>56</v>
      </c>
    </row>
    <row r="10" spans="1:11" ht="22.5">
      <c r="B10" s="6" t="s">
        <v>57</v>
      </c>
      <c r="C10" s="6" t="s">
        <v>58</v>
      </c>
      <c r="K10" s="9" t="s">
        <v>59</v>
      </c>
    </row>
    <row r="11" spans="1:11" ht="33.75">
      <c r="B11" s="6" t="s">
        <v>60</v>
      </c>
      <c r="C11" s="6" t="s">
        <v>61</v>
      </c>
      <c r="K11" s="9" t="s">
        <v>62</v>
      </c>
    </row>
    <row r="12" spans="1:11" ht="22.5">
      <c r="B12" s="6" t="s">
        <v>63</v>
      </c>
      <c r="C12" s="6" t="s">
        <v>64</v>
      </c>
      <c r="K12" s="9" t="s">
        <v>65</v>
      </c>
    </row>
    <row r="13" spans="1:11" ht="33.75">
      <c r="B13" s="6" t="s">
        <v>66</v>
      </c>
      <c r="C13" s="6" t="s">
        <v>67</v>
      </c>
      <c r="K13" s="9" t="s">
        <v>68</v>
      </c>
    </row>
    <row r="14" spans="1:11" ht="33.75">
      <c r="B14" s="6" t="s">
        <v>69</v>
      </c>
      <c r="C14" s="6" t="s">
        <v>70</v>
      </c>
      <c r="K14" s="9" t="s">
        <v>71</v>
      </c>
    </row>
    <row r="15" spans="1:11" ht="45">
      <c r="B15" s="6" t="s">
        <v>72</v>
      </c>
      <c r="C15" s="6" t="s">
        <v>73</v>
      </c>
      <c r="K15" s="9" t="s">
        <v>74</v>
      </c>
    </row>
    <row r="16" spans="1:11" ht="22.5">
      <c r="B16" s="6" t="s">
        <v>75</v>
      </c>
      <c r="C16" s="6"/>
      <c r="K16" s="9" t="s">
        <v>76</v>
      </c>
    </row>
    <row r="17" spans="2:11" ht="33.75">
      <c r="B17" s="6" t="s">
        <v>77</v>
      </c>
      <c r="C17" s="6"/>
      <c r="K17" s="9" t="s">
        <v>78</v>
      </c>
    </row>
    <row r="18" spans="2:11" ht="33.75">
      <c r="B18" s="6" t="s">
        <v>79</v>
      </c>
      <c r="C18" s="6"/>
      <c r="K18" s="9" t="s">
        <v>80</v>
      </c>
    </row>
    <row r="19" spans="2:11" ht="22.5">
      <c r="B19" s="6" t="s">
        <v>81</v>
      </c>
      <c r="C19" s="6"/>
      <c r="K19" s="9" t="s">
        <v>82</v>
      </c>
    </row>
    <row r="20" spans="2:11" ht="22.5">
      <c r="B20" s="6" t="s">
        <v>83</v>
      </c>
      <c r="C20" s="6"/>
      <c r="K20" s="9" t="s">
        <v>84</v>
      </c>
    </row>
    <row r="21" spans="2:11">
      <c r="K21" s="9" t="s">
        <v>85</v>
      </c>
    </row>
    <row r="22" spans="2:11">
      <c r="K22" s="9" t="s">
        <v>86</v>
      </c>
    </row>
    <row r="23" spans="2:11">
      <c r="K23" s="9" t="s">
        <v>87</v>
      </c>
    </row>
    <row r="24" spans="2:11">
      <c r="K24" s="9" t="s">
        <v>88</v>
      </c>
    </row>
    <row r="25" spans="2:11">
      <c r="K25" s="9" t="s">
        <v>89</v>
      </c>
    </row>
    <row r="26" spans="2:11">
      <c r="K26" s="9" t="s">
        <v>90</v>
      </c>
    </row>
    <row r="27" spans="2:11">
      <c r="K27" s="9" t="s">
        <v>91</v>
      </c>
    </row>
    <row r="28" spans="2:11">
      <c r="K28" s="9" t="s">
        <v>92</v>
      </c>
    </row>
    <row r="29" spans="2:11">
      <c r="K29" s="9" t="s">
        <v>93</v>
      </c>
    </row>
    <row r="30" spans="2:11">
      <c r="K30" s="9" t="s">
        <v>94</v>
      </c>
    </row>
    <row r="31" spans="2:11">
      <c r="K31" s="9" t="s">
        <v>95</v>
      </c>
    </row>
    <row r="32" spans="2:11">
      <c r="K32" s="9" t="s">
        <v>96</v>
      </c>
    </row>
    <row r="33" spans="11:11">
      <c r="K33" s="9" t="s">
        <v>97</v>
      </c>
    </row>
    <row r="34" spans="11:11">
      <c r="K34" s="4" t="s">
        <v>98</v>
      </c>
    </row>
    <row r="35" spans="11:11">
      <c r="K35" s="4" t="s">
        <v>99</v>
      </c>
    </row>
    <row r="36" spans="11:11">
      <c r="K36" s="4" t="s">
        <v>100</v>
      </c>
    </row>
    <row r="37" spans="11:11">
      <c r="K37" s="9" t="s">
        <v>101</v>
      </c>
    </row>
    <row r="38" spans="11:11">
      <c r="K38" s="9" t="s">
        <v>102</v>
      </c>
    </row>
    <row r="39" spans="11:11">
      <c r="K39" s="9" t="s">
        <v>103</v>
      </c>
    </row>
    <row r="40" spans="11:11">
      <c r="K40" s="9" t="s">
        <v>104</v>
      </c>
    </row>
    <row r="41" spans="11:11">
      <c r="K41" s="4" t="s">
        <v>105</v>
      </c>
    </row>
    <row r="42" spans="11:11">
      <c r="K42" s="9" t="s">
        <v>106</v>
      </c>
    </row>
    <row r="43" spans="11:11">
      <c r="K43" s="9" t="s">
        <v>107</v>
      </c>
    </row>
    <row r="44" spans="11:11">
      <c r="K44" s="9" t="s">
        <v>108</v>
      </c>
    </row>
    <row r="45" spans="11:11">
      <c r="K45" s="9" t="s">
        <v>109</v>
      </c>
    </row>
    <row r="46" spans="11:11">
      <c r="K46" s="4" t="s">
        <v>110</v>
      </c>
    </row>
    <row r="47" spans="11:11">
      <c r="K47" s="4" t="s">
        <v>111</v>
      </c>
    </row>
    <row r="48" spans="11:11">
      <c r="K48" s="4" t="s">
        <v>112</v>
      </c>
    </row>
    <row r="49" spans="11:11">
      <c r="K49" s="4" t="s">
        <v>113</v>
      </c>
    </row>
    <row r="50" spans="11:11">
      <c r="K50" s="4" t="s">
        <v>114</v>
      </c>
    </row>
    <row r="51" spans="11:11">
      <c r="K51" s="4" t="s">
        <v>115</v>
      </c>
    </row>
    <row r="52" spans="11:11">
      <c r="K52" s="4" t="s">
        <v>116</v>
      </c>
    </row>
    <row r="53" spans="11:11">
      <c r="K53" s="9" t="s">
        <v>117</v>
      </c>
    </row>
    <row r="54" spans="11:11">
      <c r="K54" s="4" t="s">
        <v>118</v>
      </c>
    </row>
  </sheetData>
  <sortState ref="C4:C15">
    <sortCondition ref="C4"/>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AT151"/>
  <sheetViews>
    <sheetView showGridLines="0" zoomScale="60" zoomScaleNormal="60" zoomScaleSheetLayoutView="50" workbookViewId="0">
      <selection activeCell="B3" sqref="B3:C3"/>
    </sheetView>
  </sheetViews>
  <sheetFormatPr baseColWidth="10" defaultColWidth="11.42578125" defaultRowHeight="16.5"/>
  <cols>
    <col min="1" max="2" width="32.42578125" style="157" customWidth="1"/>
    <col min="3" max="3" width="41.28515625" style="157" customWidth="1"/>
    <col min="4" max="4" width="97" style="157" customWidth="1"/>
    <col min="5" max="6" width="35.85546875" style="157" hidden="1" customWidth="1"/>
    <col min="7" max="7" width="16.140625" style="161" customWidth="1"/>
    <col min="8" max="8" width="59.42578125" style="157" hidden="1" customWidth="1"/>
    <col min="9" max="9" width="35.42578125" style="157" hidden="1" customWidth="1"/>
    <col min="10" max="11" width="29" style="157" customWidth="1"/>
    <col min="12" max="12" width="29" style="157" hidden="1" customWidth="1"/>
    <col min="13" max="13" width="26.7109375" style="157" hidden="1" customWidth="1"/>
    <col min="14" max="14" width="17.42578125" style="157" hidden="1" customWidth="1"/>
    <col min="15" max="26" width="11" style="157" customWidth="1"/>
    <col min="27" max="27" width="15.85546875" style="161" customWidth="1"/>
    <col min="28" max="39" width="12" style="157" hidden="1" customWidth="1"/>
    <col min="40" max="40" width="16.42578125" style="161" hidden="1" customWidth="1"/>
    <col min="41" max="41" width="15.7109375" style="161" hidden="1" customWidth="1"/>
    <col min="42" max="42" width="26.28515625" style="157" customWidth="1"/>
    <col min="43" max="43" width="22.42578125" style="157" customWidth="1"/>
    <col min="44" max="44" width="28.5703125" style="157" customWidth="1"/>
    <col min="45" max="45" width="38.140625" style="157" customWidth="1"/>
    <col min="46" max="46" width="22.7109375" style="160" customWidth="1"/>
    <col min="47" max="16384" width="11.42578125" style="157"/>
  </cols>
  <sheetData>
    <row r="2" spans="1:46" ht="45.75">
      <c r="B2" s="1237" t="s">
        <v>121</v>
      </c>
      <c r="C2" s="1237"/>
      <c r="D2" s="158"/>
      <c r="E2" s="158"/>
      <c r="F2" s="158"/>
      <c r="G2" s="159"/>
      <c r="H2" s="158"/>
      <c r="I2" s="158"/>
      <c r="J2" s="158"/>
      <c r="K2" s="158"/>
      <c r="L2" s="158"/>
      <c r="M2" s="158"/>
      <c r="N2" s="158"/>
      <c r="O2" s="158"/>
      <c r="P2" s="158"/>
      <c r="Q2" s="158"/>
      <c r="R2" s="158"/>
      <c r="S2" s="158"/>
      <c r="T2" s="158"/>
      <c r="U2" s="158"/>
      <c r="V2" s="158"/>
      <c r="W2" s="158"/>
      <c r="X2" s="158"/>
      <c r="Y2" s="158"/>
      <c r="Z2" s="158"/>
      <c r="AA2" s="159"/>
      <c r="AB2" s="158"/>
      <c r="AC2" s="158"/>
      <c r="AD2" s="158"/>
      <c r="AE2" s="158"/>
      <c r="AF2" s="158"/>
      <c r="AG2" s="158"/>
      <c r="AH2" s="158"/>
      <c r="AI2" s="158"/>
      <c r="AJ2" s="158"/>
      <c r="AK2" s="158"/>
      <c r="AL2" s="158"/>
      <c r="AM2" s="158"/>
      <c r="AN2" s="159"/>
      <c r="AO2" s="159"/>
      <c r="AP2" s="158"/>
      <c r="AQ2" s="158"/>
    </row>
    <row r="3" spans="1:46" ht="23.25">
      <c r="B3" s="1238" t="s">
        <v>3372</v>
      </c>
      <c r="C3" s="1238"/>
    </row>
    <row r="5" spans="1:46">
      <c r="B5" s="162"/>
      <c r="C5" s="162"/>
      <c r="D5" s="162"/>
      <c r="E5" s="162"/>
      <c r="F5" s="162"/>
      <c r="G5" s="163"/>
      <c r="H5" s="162"/>
      <c r="I5" s="162"/>
      <c r="J5" s="162"/>
      <c r="K5" s="162"/>
      <c r="L5" s="162"/>
      <c r="M5" s="162"/>
      <c r="N5" s="162"/>
      <c r="O5" s="162"/>
      <c r="P5" s="162"/>
      <c r="Q5" s="162"/>
      <c r="R5" s="162"/>
      <c r="S5" s="162"/>
      <c r="T5" s="162"/>
      <c r="U5" s="162"/>
      <c r="V5" s="162"/>
      <c r="W5" s="162"/>
      <c r="X5" s="162"/>
      <c r="Y5" s="162"/>
      <c r="Z5" s="162"/>
      <c r="AA5" s="163"/>
      <c r="AB5" s="162"/>
      <c r="AC5" s="162"/>
      <c r="AD5" s="162"/>
      <c r="AE5" s="162"/>
      <c r="AF5" s="162"/>
      <c r="AG5" s="162"/>
      <c r="AH5" s="162"/>
      <c r="AI5" s="162"/>
      <c r="AJ5" s="162"/>
      <c r="AK5" s="162"/>
      <c r="AL5" s="162"/>
      <c r="AM5" s="162"/>
      <c r="AN5" s="163"/>
      <c r="AO5" s="163"/>
      <c r="AP5" s="162"/>
      <c r="AQ5" s="162"/>
      <c r="AR5" s="162"/>
      <c r="AS5" s="162"/>
      <c r="AT5" s="164"/>
    </row>
    <row r="6" spans="1:46" s="165" customFormat="1" ht="23.25">
      <c r="A6" s="1227" t="s">
        <v>500</v>
      </c>
      <c r="B6" s="1227" t="s">
        <v>120</v>
      </c>
      <c r="C6" s="1227" t="s">
        <v>0</v>
      </c>
      <c r="D6" s="1227" t="s">
        <v>1</v>
      </c>
      <c r="E6" s="1227" t="s">
        <v>2</v>
      </c>
      <c r="F6" s="1227" t="s">
        <v>3</v>
      </c>
      <c r="G6" s="1227" t="s">
        <v>4</v>
      </c>
      <c r="H6" s="1227" t="s">
        <v>5</v>
      </c>
      <c r="I6" s="1227" t="s">
        <v>6</v>
      </c>
      <c r="J6" s="1227" t="s">
        <v>7</v>
      </c>
      <c r="K6" s="1227" t="s">
        <v>8</v>
      </c>
      <c r="L6" s="1227" t="s">
        <v>9</v>
      </c>
      <c r="M6" s="1227" t="s">
        <v>10</v>
      </c>
      <c r="N6" s="1235" t="s">
        <v>119</v>
      </c>
      <c r="O6" s="1226" t="s">
        <v>11</v>
      </c>
      <c r="P6" s="1226"/>
      <c r="Q6" s="1226"/>
      <c r="R6" s="1226"/>
      <c r="S6" s="1226"/>
      <c r="T6" s="1226"/>
      <c r="U6" s="1226"/>
      <c r="V6" s="1226"/>
      <c r="W6" s="1226"/>
      <c r="X6" s="1226"/>
      <c r="Y6" s="1226"/>
      <c r="Z6" s="1226"/>
      <c r="AA6" s="1227" t="s">
        <v>628</v>
      </c>
      <c r="AB6" s="1226" t="s">
        <v>618</v>
      </c>
      <c r="AC6" s="1226"/>
      <c r="AD6" s="1226"/>
      <c r="AE6" s="1226"/>
      <c r="AF6" s="1226"/>
      <c r="AG6" s="1226"/>
      <c r="AH6" s="1226"/>
      <c r="AI6" s="1226"/>
      <c r="AJ6" s="1226"/>
      <c r="AK6" s="1226"/>
      <c r="AL6" s="1226"/>
      <c r="AM6" s="1226"/>
      <c r="AN6" s="1227" t="s">
        <v>630</v>
      </c>
      <c r="AO6" s="1227" t="s">
        <v>629</v>
      </c>
      <c r="AP6" s="1227" t="s">
        <v>12</v>
      </c>
      <c r="AQ6" s="1227" t="s">
        <v>13</v>
      </c>
      <c r="AR6" s="1227" t="s">
        <v>14</v>
      </c>
      <c r="AS6" s="1227" t="s">
        <v>15</v>
      </c>
      <c r="AT6" s="1227" t="s">
        <v>16</v>
      </c>
    </row>
    <row r="7" spans="1:46" s="165" customFormat="1" ht="24" thickBot="1">
      <c r="A7" s="1234"/>
      <c r="B7" s="1234"/>
      <c r="C7" s="1234"/>
      <c r="D7" s="1234"/>
      <c r="E7" s="1234"/>
      <c r="F7" s="1234"/>
      <c r="G7" s="1234"/>
      <c r="H7" s="1234"/>
      <c r="I7" s="1234"/>
      <c r="J7" s="1234"/>
      <c r="K7" s="1234"/>
      <c r="L7" s="1234"/>
      <c r="M7" s="1234"/>
      <c r="N7" s="1236"/>
      <c r="O7" s="166" t="s">
        <v>17</v>
      </c>
      <c r="P7" s="166" t="s">
        <v>18</v>
      </c>
      <c r="Q7" s="166" t="s">
        <v>19</v>
      </c>
      <c r="R7" s="166" t="s">
        <v>20</v>
      </c>
      <c r="S7" s="166" t="s">
        <v>21</v>
      </c>
      <c r="T7" s="166" t="s">
        <v>22</v>
      </c>
      <c r="U7" s="166" t="s">
        <v>23</v>
      </c>
      <c r="V7" s="166" t="s">
        <v>24</v>
      </c>
      <c r="W7" s="166" t="s">
        <v>25</v>
      </c>
      <c r="X7" s="166" t="s">
        <v>26</v>
      </c>
      <c r="Y7" s="166" t="s">
        <v>27</v>
      </c>
      <c r="Z7" s="166" t="s">
        <v>28</v>
      </c>
      <c r="AA7" s="1228"/>
      <c r="AB7" s="166" t="s">
        <v>17</v>
      </c>
      <c r="AC7" s="166" t="s">
        <v>18</v>
      </c>
      <c r="AD7" s="166" t="s">
        <v>19</v>
      </c>
      <c r="AE7" s="166" t="s">
        <v>20</v>
      </c>
      <c r="AF7" s="166" t="s">
        <v>21</v>
      </c>
      <c r="AG7" s="166" t="s">
        <v>22</v>
      </c>
      <c r="AH7" s="166" t="s">
        <v>23</v>
      </c>
      <c r="AI7" s="166" t="s">
        <v>24</v>
      </c>
      <c r="AJ7" s="166" t="s">
        <v>25</v>
      </c>
      <c r="AK7" s="166" t="s">
        <v>26</v>
      </c>
      <c r="AL7" s="166" t="s">
        <v>27</v>
      </c>
      <c r="AM7" s="166" t="s">
        <v>28</v>
      </c>
      <c r="AN7" s="1228"/>
      <c r="AO7" s="1228"/>
      <c r="AP7" s="1234"/>
      <c r="AQ7" s="1234"/>
      <c r="AR7" s="1234"/>
      <c r="AS7" s="1234"/>
      <c r="AT7" s="1234"/>
    </row>
    <row r="8" spans="1:46" ht="24" customHeight="1" thickTop="1">
      <c r="A8" s="1231" t="s">
        <v>520</v>
      </c>
      <c r="B8" s="196" t="s">
        <v>236</v>
      </c>
      <c r="C8" s="196"/>
      <c r="D8" s="197" t="s">
        <v>237</v>
      </c>
      <c r="E8" s="197" t="s">
        <v>123</v>
      </c>
      <c r="F8" s="197" t="s">
        <v>124</v>
      </c>
      <c r="G8" s="198">
        <v>3</v>
      </c>
      <c r="H8" s="199" t="s">
        <v>72</v>
      </c>
      <c r="I8" s="197" t="s">
        <v>122</v>
      </c>
      <c r="J8" s="199" t="s">
        <v>36</v>
      </c>
      <c r="K8" s="199" t="s">
        <v>29</v>
      </c>
      <c r="L8" s="199" t="s">
        <v>30</v>
      </c>
      <c r="M8" s="199" t="s">
        <v>43</v>
      </c>
      <c r="N8" s="200">
        <f>SUM(N9:N13)</f>
        <v>49154</v>
      </c>
      <c r="O8" s="200">
        <f>SUM(O9:O13)</f>
        <v>4026</v>
      </c>
      <c r="P8" s="200">
        <f t="shared" ref="P8:AM8" si="0">SUM(P9:P13)</f>
        <v>3516</v>
      </c>
      <c r="Q8" s="200">
        <f t="shared" si="0"/>
        <v>4161</v>
      </c>
      <c r="R8" s="200">
        <f t="shared" si="0"/>
        <v>4126</v>
      </c>
      <c r="S8" s="200">
        <f t="shared" si="0"/>
        <v>4196</v>
      </c>
      <c r="T8" s="200">
        <f t="shared" si="0"/>
        <v>4107</v>
      </c>
      <c r="U8" s="200">
        <f t="shared" si="0"/>
        <v>4204</v>
      </c>
      <c r="V8" s="200">
        <f t="shared" si="0"/>
        <v>4193</v>
      </c>
      <c r="W8" s="200">
        <f t="shared" si="0"/>
        <v>4026</v>
      </c>
      <c r="X8" s="200">
        <f t="shared" si="0"/>
        <v>4283</v>
      </c>
      <c r="Y8" s="200">
        <f t="shared" si="0"/>
        <v>4033</v>
      </c>
      <c r="Z8" s="200">
        <f t="shared" si="0"/>
        <v>4283</v>
      </c>
      <c r="AA8" s="201">
        <f>O8</f>
        <v>4026</v>
      </c>
      <c r="AB8" s="169">
        <f t="shared" si="0"/>
        <v>0</v>
      </c>
      <c r="AC8" s="169">
        <f t="shared" si="0"/>
        <v>0</v>
      </c>
      <c r="AD8" s="169">
        <f t="shared" si="0"/>
        <v>0</v>
      </c>
      <c r="AE8" s="169">
        <f t="shared" si="0"/>
        <v>0</v>
      </c>
      <c r="AF8" s="169">
        <f t="shared" si="0"/>
        <v>0</v>
      </c>
      <c r="AG8" s="169">
        <f t="shared" si="0"/>
        <v>0</v>
      </c>
      <c r="AH8" s="169">
        <f t="shared" si="0"/>
        <v>0</v>
      </c>
      <c r="AI8" s="169">
        <f t="shared" si="0"/>
        <v>0</v>
      </c>
      <c r="AJ8" s="169">
        <f t="shared" si="0"/>
        <v>0</v>
      </c>
      <c r="AK8" s="169">
        <f t="shared" si="0"/>
        <v>0</v>
      </c>
      <c r="AL8" s="169">
        <f t="shared" si="0"/>
        <v>0</v>
      </c>
      <c r="AM8" s="169">
        <f t="shared" si="0"/>
        <v>0</v>
      </c>
      <c r="AN8" s="170">
        <f>AB8</f>
        <v>0</v>
      </c>
      <c r="AO8" s="171">
        <f>AN8/AA8</f>
        <v>0</v>
      </c>
      <c r="AP8" s="167" t="s">
        <v>202</v>
      </c>
      <c r="AQ8" s="167" t="s">
        <v>203</v>
      </c>
      <c r="AR8" s="167" t="s">
        <v>204</v>
      </c>
      <c r="AS8" s="168"/>
      <c r="AT8" s="167">
        <v>0</v>
      </c>
    </row>
    <row r="9" spans="1:46" ht="23.25">
      <c r="A9" s="1232"/>
      <c r="B9" s="202" t="s">
        <v>236</v>
      </c>
      <c r="C9" s="202"/>
      <c r="D9" s="203" t="s">
        <v>237</v>
      </c>
      <c r="E9" s="204" t="s">
        <v>123</v>
      </c>
      <c r="F9" s="204" t="s">
        <v>124</v>
      </c>
      <c r="G9" s="205">
        <v>3</v>
      </c>
      <c r="H9" s="206" t="s">
        <v>72</v>
      </c>
      <c r="I9" s="204" t="s">
        <v>122</v>
      </c>
      <c r="J9" s="206" t="s">
        <v>36</v>
      </c>
      <c r="K9" s="206" t="s">
        <v>29</v>
      </c>
      <c r="L9" s="206" t="s">
        <v>30</v>
      </c>
      <c r="M9" s="206" t="s">
        <v>43</v>
      </c>
      <c r="N9" s="207">
        <v>18000</v>
      </c>
      <c r="O9" s="208">
        <v>1500</v>
      </c>
      <c r="P9" s="208">
        <v>1000</v>
      </c>
      <c r="Q9" s="208">
        <v>1600</v>
      </c>
      <c r="R9" s="208">
        <v>1600</v>
      </c>
      <c r="S9" s="208">
        <v>1600</v>
      </c>
      <c r="T9" s="208">
        <v>1500</v>
      </c>
      <c r="U9" s="208">
        <v>1600</v>
      </c>
      <c r="V9" s="208">
        <v>1600</v>
      </c>
      <c r="W9" s="208">
        <v>1500</v>
      </c>
      <c r="X9" s="208">
        <v>1500</v>
      </c>
      <c r="Y9" s="208">
        <v>1500</v>
      </c>
      <c r="Z9" s="208">
        <v>1500</v>
      </c>
      <c r="AA9" s="209">
        <f>O9</f>
        <v>1500</v>
      </c>
      <c r="AB9" s="175"/>
      <c r="AC9" s="177"/>
      <c r="AD9" s="177"/>
      <c r="AE9" s="177"/>
      <c r="AF9" s="177"/>
      <c r="AG9" s="177"/>
      <c r="AH9" s="177"/>
      <c r="AI9" s="177"/>
      <c r="AJ9" s="177"/>
      <c r="AK9" s="177"/>
      <c r="AL9" s="177"/>
      <c r="AM9" s="177"/>
      <c r="AN9" s="176">
        <f>AB9</f>
        <v>0</v>
      </c>
      <c r="AO9" s="178">
        <f>AN9/AA9</f>
        <v>0</v>
      </c>
      <c r="AP9" s="173" t="s">
        <v>202</v>
      </c>
      <c r="AQ9" s="172" t="s">
        <v>205</v>
      </c>
      <c r="AR9" s="173" t="s">
        <v>206</v>
      </c>
      <c r="AS9" s="174"/>
      <c r="AT9" s="173">
        <v>0</v>
      </c>
    </row>
    <row r="10" spans="1:46" ht="23.25">
      <c r="A10" s="1232"/>
      <c r="B10" s="202" t="s">
        <v>236</v>
      </c>
      <c r="C10" s="202"/>
      <c r="D10" s="203" t="s">
        <v>237</v>
      </c>
      <c r="E10" s="204" t="s">
        <v>123</v>
      </c>
      <c r="F10" s="204" t="s">
        <v>124</v>
      </c>
      <c r="G10" s="205">
        <v>3</v>
      </c>
      <c r="H10" s="206" t="s">
        <v>72</v>
      </c>
      <c r="I10" s="204" t="s">
        <v>122</v>
      </c>
      <c r="J10" s="206" t="s">
        <v>36</v>
      </c>
      <c r="K10" s="206" t="s">
        <v>29</v>
      </c>
      <c r="L10" s="206" t="s">
        <v>30</v>
      </c>
      <c r="M10" s="206" t="s">
        <v>43</v>
      </c>
      <c r="N10" s="207">
        <v>5004</v>
      </c>
      <c r="O10" s="208">
        <v>410</v>
      </c>
      <c r="P10" s="208">
        <v>400</v>
      </c>
      <c r="Q10" s="208">
        <v>441</v>
      </c>
      <c r="R10" s="208">
        <v>410</v>
      </c>
      <c r="S10" s="208">
        <v>410</v>
      </c>
      <c r="T10" s="208">
        <v>431</v>
      </c>
      <c r="U10" s="208">
        <v>424</v>
      </c>
      <c r="V10" s="208">
        <v>417</v>
      </c>
      <c r="W10" s="208">
        <v>410</v>
      </c>
      <c r="X10" s="208">
        <v>417</v>
      </c>
      <c r="Y10" s="208">
        <v>417</v>
      </c>
      <c r="Z10" s="208">
        <v>417</v>
      </c>
      <c r="AA10" s="209">
        <f t="shared" ref="AA10:AA13" si="1">O10</f>
        <v>410</v>
      </c>
      <c r="AB10" s="175"/>
      <c r="AC10" s="177"/>
      <c r="AD10" s="177"/>
      <c r="AE10" s="177"/>
      <c r="AF10" s="177"/>
      <c r="AG10" s="177"/>
      <c r="AH10" s="177"/>
      <c r="AI10" s="177"/>
      <c r="AJ10" s="177"/>
      <c r="AK10" s="177"/>
      <c r="AL10" s="177"/>
      <c r="AM10" s="177"/>
      <c r="AN10" s="176">
        <f t="shared" ref="AN10:AN13" si="2">AB10</f>
        <v>0</v>
      </c>
      <c r="AO10" s="178">
        <f t="shared" ref="AO10:AO13" si="3">AN10/AA10</f>
        <v>0</v>
      </c>
      <c r="AP10" s="173" t="s">
        <v>202</v>
      </c>
      <c r="AQ10" s="172" t="s">
        <v>207</v>
      </c>
      <c r="AR10" s="173" t="s">
        <v>208</v>
      </c>
      <c r="AS10" s="174"/>
      <c r="AT10" s="173">
        <v>0</v>
      </c>
    </row>
    <row r="11" spans="1:46" ht="23.25">
      <c r="A11" s="1232"/>
      <c r="B11" s="202" t="s">
        <v>236</v>
      </c>
      <c r="C11" s="202"/>
      <c r="D11" s="203" t="s">
        <v>237</v>
      </c>
      <c r="E11" s="204" t="s">
        <v>123</v>
      </c>
      <c r="F11" s="204" t="s">
        <v>124</v>
      </c>
      <c r="G11" s="205">
        <v>3</v>
      </c>
      <c r="H11" s="206" t="s">
        <v>72</v>
      </c>
      <c r="I11" s="204" t="s">
        <v>122</v>
      </c>
      <c r="J11" s="206" t="s">
        <v>36</v>
      </c>
      <c r="K11" s="206" t="s">
        <v>29</v>
      </c>
      <c r="L11" s="206" t="s">
        <v>30</v>
      </c>
      <c r="M11" s="206" t="s">
        <v>43</v>
      </c>
      <c r="N11" s="207">
        <v>8000</v>
      </c>
      <c r="O11" s="208">
        <v>666</v>
      </c>
      <c r="P11" s="208">
        <v>666</v>
      </c>
      <c r="Q11" s="208">
        <v>670</v>
      </c>
      <c r="R11" s="208">
        <v>666</v>
      </c>
      <c r="S11" s="208">
        <v>666</v>
      </c>
      <c r="T11" s="208">
        <v>666</v>
      </c>
      <c r="U11" s="208">
        <v>670</v>
      </c>
      <c r="V11" s="208">
        <v>666</v>
      </c>
      <c r="W11" s="208">
        <v>666</v>
      </c>
      <c r="X11" s="208">
        <v>666</v>
      </c>
      <c r="Y11" s="208">
        <v>666</v>
      </c>
      <c r="Z11" s="208">
        <v>666</v>
      </c>
      <c r="AA11" s="209">
        <f t="shared" si="1"/>
        <v>666</v>
      </c>
      <c r="AB11" s="175"/>
      <c r="AC11" s="177"/>
      <c r="AD11" s="177"/>
      <c r="AE11" s="177"/>
      <c r="AF11" s="177"/>
      <c r="AG11" s="177"/>
      <c r="AH11" s="177"/>
      <c r="AI11" s="177"/>
      <c r="AJ11" s="177"/>
      <c r="AK11" s="177"/>
      <c r="AL11" s="177"/>
      <c r="AM11" s="177"/>
      <c r="AN11" s="176">
        <f t="shared" si="2"/>
        <v>0</v>
      </c>
      <c r="AO11" s="178">
        <f t="shared" si="3"/>
        <v>0</v>
      </c>
      <c r="AP11" s="173" t="s">
        <v>202</v>
      </c>
      <c r="AQ11" s="172" t="s">
        <v>209</v>
      </c>
      <c r="AR11" s="173" t="s">
        <v>210</v>
      </c>
      <c r="AS11" s="174"/>
      <c r="AT11" s="173">
        <v>0</v>
      </c>
    </row>
    <row r="12" spans="1:46" ht="23.25">
      <c r="A12" s="1232"/>
      <c r="B12" s="202" t="s">
        <v>236</v>
      </c>
      <c r="C12" s="202"/>
      <c r="D12" s="203" t="s">
        <v>237</v>
      </c>
      <c r="E12" s="204" t="s">
        <v>123</v>
      </c>
      <c r="F12" s="204" t="s">
        <v>124</v>
      </c>
      <c r="G12" s="205">
        <v>3</v>
      </c>
      <c r="H12" s="206" t="s">
        <v>72</v>
      </c>
      <c r="I12" s="204" t="s">
        <v>122</v>
      </c>
      <c r="J12" s="206" t="s">
        <v>36</v>
      </c>
      <c r="K12" s="206" t="s">
        <v>29</v>
      </c>
      <c r="L12" s="206" t="s">
        <v>30</v>
      </c>
      <c r="M12" s="206" t="s">
        <v>43</v>
      </c>
      <c r="N12" s="207">
        <v>12750</v>
      </c>
      <c r="O12" s="208">
        <v>1000</v>
      </c>
      <c r="P12" s="208">
        <v>1000</v>
      </c>
      <c r="Q12" s="208">
        <v>1000</v>
      </c>
      <c r="R12" s="208">
        <v>1000</v>
      </c>
      <c r="S12" s="208">
        <v>1070</v>
      </c>
      <c r="T12" s="208">
        <v>1060</v>
      </c>
      <c r="U12" s="208">
        <v>1060</v>
      </c>
      <c r="V12" s="208">
        <v>1060</v>
      </c>
      <c r="W12" s="208">
        <v>1000</v>
      </c>
      <c r="X12" s="208">
        <v>1250</v>
      </c>
      <c r="Y12" s="208">
        <v>1000</v>
      </c>
      <c r="Z12" s="208">
        <v>1250</v>
      </c>
      <c r="AA12" s="209">
        <f t="shared" si="1"/>
        <v>1000</v>
      </c>
      <c r="AB12" s="175"/>
      <c r="AC12" s="177"/>
      <c r="AD12" s="177"/>
      <c r="AE12" s="177"/>
      <c r="AF12" s="177"/>
      <c r="AG12" s="177"/>
      <c r="AH12" s="177"/>
      <c r="AI12" s="177"/>
      <c r="AJ12" s="177"/>
      <c r="AK12" s="177"/>
      <c r="AL12" s="177"/>
      <c r="AM12" s="177"/>
      <c r="AN12" s="176">
        <f t="shared" si="2"/>
        <v>0</v>
      </c>
      <c r="AO12" s="178">
        <f t="shared" si="3"/>
        <v>0</v>
      </c>
      <c r="AP12" s="173" t="s">
        <v>202</v>
      </c>
      <c r="AQ12" s="172" t="s">
        <v>211</v>
      </c>
      <c r="AR12" s="173" t="s">
        <v>212</v>
      </c>
      <c r="AS12" s="174"/>
      <c r="AT12" s="173">
        <v>0</v>
      </c>
    </row>
    <row r="13" spans="1:46" ht="23.25">
      <c r="A13" s="1233"/>
      <c r="B13" s="202" t="s">
        <v>236</v>
      </c>
      <c r="C13" s="202"/>
      <c r="D13" s="203" t="s">
        <v>237</v>
      </c>
      <c r="E13" s="204" t="s">
        <v>123</v>
      </c>
      <c r="F13" s="204" t="s">
        <v>124</v>
      </c>
      <c r="G13" s="205">
        <v>3</v>
      </c>
      <c r="H13" s="206" t="s">
        <v>72</v>
      </c>
      <c r="I13" s="204" t="s">
        <v>122</v>
      </c>
      <c r="J13" s="206" t="s">
        <v>36</v>
      </c>
      <c r="K13" s="206" t="s">
        <v>29</v>
      </c>
      <c r="L13" s="206" t="s">
        <v>30</v>
      </c>
      <c r="M13" s="206" t="s">
        <v>43</v>
      </c>
      <c r="N13" s="207">
        <v>5400</v>
      </c>
      <c r="O13" s="208">
        <v>450</v>
      </c>
      <c r="P13" s="208">
        <v>450</v>
      </c>
      <c r="Q13" s="208">
        <v>450</v>
      </c>
      <c r="R13" s="208">
        <v>450</v>
      </c>
      <c r="S13" s="208">
        <v>450</v>
      </c>
      <c r="T13" s="208">
        <v>450</v>
      </c>
      <c r="U13" s="208">
        <v>450</v>
      </c>
      <c r="V13" s="208">
        <v>450</v>
      </c>
      <c r="W13" s="208">
        <v>450</v>
      </c>
      <c r="X13" s="208">
        <v>450</v>
      </c>
      <c r="Y13" s="208">
        <v>450</v>
      </c>
      <c r="Z13" s="208">
        <v>450</v>
      </c>
      <c r="AA13" s="209">
        <f t="shared" si="1"/>
        <v>450</v>
      </c>
      <c r="AB13" s="175"/>
      <c r="AC13" s="177"/>
      <c r="AD13" s="177"/>
      <c r="AE13" s="177"/>
      <c r="AF13" s="177"/>
      <c r="AG13" s="177"/>
      <c r="AH13" s="177"/>
      <c r="AI13" s="177"/>
      <c r="AJ13" s="177"/>
      <c r="AK13" s="177"/>
      <c r="AL13" s="177"/>
      <c r="AM13" s="177"/>
      <c r="AN13" s="176">
        <f t="shared" si="2"/>
        <v>0</v>
      </c>
      <c r="AO13" s="178">
        <f t="shared" si="3"/>
        <v>0</v>
      </c>
      <c r="AP13" s="173" t="s">
        <v>202</v>
      </c>
      <c r="AQ13" s="172" t="s">
        <v>213</v>
      </c>
      <c r="AR13" s="173" t="s">
        <v>214</v>
      </c>
      <c r="AS13" s="174"/>
      <c r="AT13" s="173">
        <v>0</v>
      </c>
    </row>
    <row r="14" spans="1:46" ht="24" customHeight="1">
      <c r="A14" s="1231" t="s">
        <v>520</v>
      </c>
      <c r="B14" s="196" t="s">
        <v>236</v>
      </c>
      <c r="C14" s="196"/>
      <c r="D14" s="210" t="s">
        <v>125</v>
      </c>
      <c r="E14" s="197" t="s">
        <v>126</v>
      </c>
      <c r="F14" s="197" t="s">
        <v>127</v>
      </c>
      <c r="G14" s="198">
        <v>2</v>
      </c>
      <c r="H14" s="199" t="s">
        <v>35</v>
      </c>
      <c r="I14" s="197" t="s">
        <v>444</v>
      </c>
      <c r="J14" s="199" t="s">
        <v>70</v>
      </c>
      <c r="K14" s="199" t="s">
        <v>29</v>
      </c>
      <c r="L14" s="199" t="s">
        <v>30</v>
      </c>
      <c r="M14" s="199" t="s">
        <v>43</v>
      </c>
      <c r="N14" s="211">
        <f>AVERAGE(N15:N19)</f>
        <v>0.9</v>
      </c>
      <c r="O14" s="211">
        <f>AVERAGE(O15:O19)</f>
        <v>0.9</v>
      </c>
      <c r="P14" s="211">
        <f t="shared" ref="P14:AM14" si="4">AVERAGE(P15:P19)</f>
        <v>0.9</v>
      </c>
      <c r="Q14" s="211">
        <f t="shared" si="4"/>
        <v>0.9</v>
      </c>
      <c r="R14" s="211">
        <f t="shared" si="4"/>
        <v>0.9</v>
      </c>
      <c r="S14" s="211">
        <f t="shared" si="4"/>
        <v>0.9</v>
      </c>
      <c r="T14" s="211">
        <f t="shared" si="4"/>
        <v>0.9</v>
      </c>
      <c r="U14" s="211">
        <f t="shared" si="4"/>
        <v>0.9</v>
      </c>
      <c r="V14" s="211">
        <f t="shared" si="4"/>
        <v>0.9</v>
      </c>
      <c r="W14" s="211">
        <f t="shared" si="4"/>
        <v>0.9</v>
      </c>
      <c r="X14" s="211">
        <f t="shared" si="4"/>
        <v>0.9</v>
      </c>
      <c r="Y14" s="211">
        <f t="shared" si="4"/>
        <v>0.9</v>
      </c>
      <c r="Z14" s="211">
        <f t="shared" si="4"/>
        <v>0.9</v>
      </c>
      <c r="AA14" s="212">
        <f>O14</f>
        <v>0.9</v>
      </c>
      <c r="AB14" s="180" t="e">
        <f t="shared" si="4"/>
        <v>#DIV/0!</v>
      </c>
      <c r="AC14" s="180" t="e">
        <f t="shared" si="4"/>
        <v>#DIV/0!</v>
      </c>
      <c r="AD14" s="180" t="e">
        <f t="shared" si="4"/>
        <v>#DIV/0!</v>
      </c>
      <c r="AE14" s="180" t="e">
        <f t="shared" si="4"/>
        <v>#DIV/0!</v>
      </c>
      <c r="AF14" s="180" t="e">
        <f t="shared" si="4"/>
        <v>#DIV/0!</v>
      </c>
      <c r="AG14" s="180" t="e">
        <f t="shared" si="4"/>
        <v>#DIV/0!</v>
      </c>
      <c r="AH14" s="180" t="e">
        <f t="shared" si="4"/>
        <v>#DIV/0!</v>
      </c>
      <c r="AI14" s="180" t="e">
        <f t="shared" si="4"/>
        <v>#DIV/0!</v>
      </c>
      <c r="AJ14" s="180" t="e">
        <f t="shared" si="4"/>
        <v>#DIV/0!</v>
      </c>
      <c r="AK14" s="180" t="e">
        <f t="shared" si="4"/>
        <v>#DIV/0!</v>
      </c>
      <c r="AL14" s="180" t="e">
        <f t="shared" si="4"/>
        <v>#DIV/0!</v>
      </c>
      <c r="AM14" s="180" t="e">
        <f t="shared" si="4"/>
        <v>#DIV/0!</v>
      </c>
      <c r="AN14" s="181" t="e">
        <f>AB14</f>
        <v>#DIV/0!</v>
      </c>
      <c r="AO14" s="171" t="e">
        <f>AN14/AA14</f>
        <v>#DIV/0!</v>
      </c>
      <c r="AP14" s="167" t="s">
        <v>202</v>
      </c>
      <c r="AQ14" s="179" t="s">
        <v>203</v>
      </c>
      <c r="AR14" s="167" t="s">
        <v>204</v>
      </c>
      <c r="AS14" s="168"/>
      <c r="AT14" s="167">
        <v>0</v>
      </c>
    </row>
    <row r="15" spans="1:46" ht="23.25">
      <c r="A15" s="1232"/>
      <c r="B15" s="202" t="s">
        <v>236</v>
      </c>
      <c r="C15" s="202"/>
      <c r="D15" s="213" t="s">
        <v>125</v>
      </c>
      <c r="E15" s="204" t="s">
        <v>126</v>
      </c>
      <c r="F15" s="204" t="s">
        <v>127</v>
      </c>
      <c r="G15" s="205">
        <v>2</v>
      </c>
      <c r="H15" s="206" t="s">
        <v>35</v>
      </c>
      <c r="I15" s="204" t="s">
        <v>444</v>
      </c>
      <c r="J15" s="206" t="s">
        <v>70</v>
      </c>
      <c r="K15" s="206" t="s">
        <v>29</v>
      </c>
      <c r="L15" s="206" t="s">
        <v>30</v>
      </c>
      <c r="M15" s="206" t="s">
        <v>43</v>
      </c>
      <c r="N15" s="214">
        <v>0.9</v>
      </c>
      <c r="O15" s="215">
        <v>0.9</v>
      </c>
      <c r="P15" s="215">
        <v>0.9</v>
      </c>
      <c r="Q15" s="215">
        <v>0.9</v>
      </c>
      <c r="R15" s="215">
        <v>0.9</v>
      </c>
      <c r="S15" s="215">
        <v>0.9</v>
      </c>
      <c r="T15" s="215">
        <v>0.9</v>
      </c>
      <c r="U15" s="215">
        <v>0.9</v>
      </c>
      <c r="V15" s="215">
        <v>0.9</v>
      </c>
      <c r="W15" s="215">
        <v>0.9</v>
      </c>
      <c r="X15" s="215">
        <v>0.9</v>
      </c>
      <c r="Y15" s="215">
        <v>0.9</v>
      </c>
      <c r="Z15" s="215">
        <v>0.9</v>
      </c>
      <c r="AA15" s="216">
        <f>O15</f>
        <v>0.9</v>
      </c>
      <c r="AB15" s="183"/>
      <c r="AC15" s="185"/>
      <c r="AD15" s="185"/>
      <c r="AE15" s="185"/>
      <c r="AF15" s="185"/>
      <c r="AG15" s="185"/>
      <c r="AH15" s="185"/>
      <c r="AI15" s="185"/>
      <c r="AJ15" s="185"/>
      <c r="AK15" s="185"/>
      <c r="AL15" s="185"/>
      <c r="AM15" s="185"/>
      <c r="AN15" s="184">
        <f>AB15</f>
        <v>0</v>
      </c>
      <c r="AO15" s="178">
        <f>AN15/AA15</f>
        <v>0</v>
      </c>
      <c r="AP15" s="173" t="s">
        <v>202</v>
      </c>
      <c r="AQ15" s="182" t="s">
        <v>205</v>
      </c>
      <c r="AR15" s="173" t="s">
        <v>206</v>
      </c>
      <c r="AS15" s="174"/>
      <c r="AT15" s="173">
        <v>0</v>
      </c>
    </row>
    <row r="16" spans="1:46" ht="23.25">
      <c r="A16" s="1232"/>
      <c r="B16" s="202" t="s">
        <v>236</v>
      </c>
      <c r="C16" s="202"/>
      <c r="D16" s="213" t="s">
        <v>125</v>
      </c>
      <c r="E16" s="204" t="s">
        <v>126</v>
      </c>
      <c r="F16" s="204" t="s">
        <v>127</v>
      </c>
      <c r="G16" s="205">
        <v>2</v>
      </c>
      <c r="H16" s="206" t="s">
        <v>35</v>
      </c>
      <c r="I16" s="204" t="s">
        <v>444</v>
      </c>
      <c r="J16" s="206" t="s">
        <v>70</v>
      </c>
      <c r="K16" s="206" t="s">
        <v>29</v>
      </c>
      <c r="L16" s="206" t="s">
        <v>30</v>
      </c>
      <c r="M16" s="206" t="s">
        <v>43</v>
      </c>
      <c r="N16" s="214">
        <v>0.9</v>
      </c>
      <c r="O16" s="215">
        <v>0.9</v>
      </c>
      <c r="P16" s="215">
        <v>0.9</v>
      </c>
      <c r="Q16" s="215">
        <v>0.9</v>
      </c>
      <c r="R16" s="215">
        <v>0.9</v>
      </c>
      <c r="S16" s="215">
        <v>0.9</v>
      </c>
      <c r="T16" s="215">
        <v>0.9</v>
      </c>
      <c r="U16" s="215">
        <v>0.9</v>
      </c>
      <c r="V16" s="215">
        <v>0.9</v>
      </c>
      <c r="W16" s="215">
        <v>0.9</v>
      </c>
      <c r="X16" s="215">
        <v>0.9</v>
      </c>
      <c r="Y16" s="215">
        <v>0.9</v>
      </c>
      <c r="Z16" s="215">
        <v>0.9</v>
      </c>
      <c r="AA16" s="216">
        <f t="shared" ref="AA16:AA19" si="5">O16</f>
        <v>0.9</v>
      </c>
      <c r="AB16" s="183"/>
      <c r="AC16" s="185"/>
      <c r="AD16" s="185"/>
      <c r="AE16" s="185"/>
      <c r="AF16" s="185"/>
      <c r="AG16" s="185"/>
      <c r="AH16" s="185"/>
      <c r="AI16" s="185"/>
      <c r="AJ16" s="185"/>
      <c r="AK16" s="185"/>
      <c r="AL16" s="185"/>
      <c r="AM16" s="185"/>
      <c r="AN16" s="184">
        <f t="shared" ref="AN16:AN19" si="6">AB16</f>
        <v>0</v>
      </c>
      <c r="AO16" s="178">
        <f t="shared" ref="AO16:AO19" si="7">AN16/AA16</f>
        <v>0</v>
      </c>
      <c r="AP16" s="173" t="s">
        <v>202</v>
      </c>
      <c r="AQ16" s="182" t="s">
        <v>207</v>
      </c>
      <c r="AR16" s="173" t="s">
        <v>208</v>
      </c>
      <c r="AS16" s="174"/>
      <c r="AT16" s="173">
        <v>0</v>
      </c>
    </row>
    <row r="17" spans="1:46" ht="23.25">
      <c r="A17" s="1232"/>
      <c r="B17" s="202" t="s">
        <v>236</v>
      </c>
      <c r="C17" s="202"/>
      <c r="D17" s="213" t="s">
        <v>125</v>
      </c>
      <c r="E17" s="204" t="s">
        <v>126</v>
      </c>
      <c r="F17" s="204" t="s">
        <v>127</v>
      </c>
      <c r="G17" s="205">
        <v>2</v>
      </c>
      <c r="H17" s="206" t="s">
        <v>35</v>
      </c>
      <c r="I17" s="204" t="s">
        <v>444</v>
      </c>
      <c r="J17" s="206" t="s">
        <v>70</v>
      </c>
      <c r="K17" s="206" t="s">
        <v>29</v>
      </c>
      <c r="L17" s="206" t="s">
        <v>30</v>
      </c>
      <c r="M17" s="206" t="s">
        <v>43</v>
      </c>
      <c r="N17" s="214">
        <v>0.9</v>
      </c>
      <c r="O17" s="215">
        <v>0.9</v>
      </c>
      <c r="P17" s="215">
        <v>0.9</v>
      </c>
      <c r="Q17" s="215">
        <v>0.9</v>
      </c>
      <c r="R17" s="215">
        <v>0.9</v>
      </c>
      <c r="S17" s="215">
        <v>0.9</v>
      </c>
      <c r="T17" s="215">
        <v>0.9</v>
      </c>
      <c r="U17" s="215">
        <v>0.9</v>
      </c>
      <c r="V17" s="215">
        <v>0.9</v>
      </c>
      <c r="W17" s="215">
        <v>0.9</v>
      </c>
      <c r="X17" s="215">
        <v>0.9</v>
      </c>
      <c r="Y17" s="215">
        <v>0.9</v>
      </c>
      <c r="Z17" s="215">
        <v>0.9</v>
      </c>
      <c r="AA17" s="216">
        <f t="shared" si="5"/>
        <v>0.9</v>
      </c>
      <c r="AB17" s="183"/>
      <c r="AC17" s="185"/>
      <c r="AD17" s="185"/>
      <c r="AE17" s="185"/>
      <c r="AF17" s="185"/>
      <c r="AG17" s="185"/>
      <c r="AH17" s="185"/>
      <c r="AI17" s="185"/>
      <c r="AJ17" s="185"/>
      <c r="AK17" s="185"/>
      <c r="AL17" s="185"/>
      <c r="AM17" s="185"/>
      <c r="AN17" s="184">
        <f t="shared" si="6"/>
        <v>0</v>
      </c>
      <c r="AO17" s="178">
        <f t="shared" si="7"/>
        <v>0</v>
      </c>
      <c r="AP17" s="173" t="s">
        <v>215</v>
      </c>
      <c r="AQ17" s="182" t="s">
        <v>209</v>
      </c>
      <c r="AR17" s="173" t="s">
        <v>210</v>
      </c>
      <c r="AS17" s="174"/>
      <c r="AT17" s="173">
        <v>0</v>
      </c>
    </row>
    <row r="18" spans="1:46" ht="23.25">
      <c r="A18" s="1232"/>
      <c r="B18" s="202" t="s">
        <v>236</v>
      </c>
      <c r="C18" s="202"/>
      <c r="D18" s="213" t="s">
        <v>125</v>
      </c>
      <c r="E18" s="204" t="s">
        <v>126</v>
      </c>
      <c r="F18" s="204" t="s">
        <v>127</v>
      </c>
      <c r="G18" s="205">
        <v>2</v>
      </c>
      <c r="H18" s="206" t="s">
        <v>35</v>
      </c>
      <c r="I18" s="204" t="s">
        <v>444</v>
      </c>
      <c r="J18" s="206" t="s">
        <v>70</v>
      </c>
      <c r="K18" s="206" t="s">
        <v>29</v>
      </c>
      <c r="L18" s="206" t="s">
        <v>30</v>
      </c>
      <c r="M18" s="206" t="s">
        <v>43</v>
      </c>
      <c r="N18" s="214">
        <v>0.9</v>
      </c>
      <c r="O18" s="215">
        <v>0.9</v>
      </c>
      <c r="P18" s="215">
        <v>0.9</v>
      </c>
      <c r="Q18" s="215">
        <v>0.9</v>
      </c>
      <c r="R18" s="215">
        <v>0.9</v>
      </c>
      <c r="S18" s="215">
        <v>0.9</v>
      </c>
      <c r="T18" s="215">
        <v>0.9</v>
      </c>
      <c r="U18" s="215">
        <v>0.9</v>
      </c>
      <c r="V18" s="215">
        <v>0.9</v>
      </c>
      <c r="W18" s="215">
        <v>0.9</v>
      </c>
      <c r="X18" s="215">
        <v>0.9</v>
      </c>
      <c r="Y18" s="215">
        <v>0.9</v>
      </c>
      <c r="Z18" s="215">
        <v>0.9</v>
      </c>
      <c r="AA18" s="216">
        <f t="shared" si="5"/>
        <v>0.9</v>
      </c>
      <c r="AB18" s="183"/>
      <c r="AC18" s="185"/>
      <c r="AD18" s="185"/>
      <c r="AE18" s="185"/>
      <c r="AF18" s="185"/>
      <c r="AG18" s="185"/>
      <c r="AH18" s="185"/>
      <c r="AI18" s="185"/>
      <c r="AJ18" s="185"/>
      <c r="AK18" s="185"/>
      <c r="AL18" s="185"/>
      <c r="AM18" s="185"/>
      <c r="AN18" s="184">
        <f t="shared" si="6"/>
        <v>0</v>
      </c>
      <c r="AO18" s="178">
        <f t="shared" si="7"/>
        <v>0</v>
      </c>
      <c r="AP18" s="173" t="s">
        <v>216</v>
      </c>
      <c r="AQ18" s="182" t="s">
        <v>211</v>
      </c>
      <c r="AR18" s="173" t="s">
        <v>212</v>
      </c>
      <c r="AS18" s="174"/>
      <c r="AT18" s="173">
        <v>0</v>
      </c>
    </row>
    <row r="19" spans="1:46" ht="23.25">
      <c r="A19" s="1233"/>
      <c r="B19" s="202" t="s">
        <v>236</v>
      </c>
      <c r="C19" s="202"/>
      <c r="D19" s="213" t="s">
        <v>125</v>
      </c>
      <c r="E19" s="204" t="s">
        <v>126</v>
      </c>
      <c r="F19" s="204" t="s">
        <v>127</v>
      </c>
      <c r="G19" s="205">
        <v>2</v>
      </c>
      <c r="H19" s="206" t="s">
        <v>35</v>
      </c>
      <c r="I19" s="204" t="s">
        <v>444</v>
      </c>
      <c r="J19" s="206" t="s">
        <v>70</v>
      </c>
      <c r="K19" s="206" t="s">
        <v>29</v>
      </c>
      <c r="L19" s="206" t="s">
        <v>30</v>
      </c>
      <c r="M19" s="206" t="s">
        <v>43</v>
      </c>
      <c r="N19" s="214">
        <v>0.9</v>
      </c>
      <c r="O19" s="215">
        <v>0.9</v>
      </c>
      <c r="P19" s="215">
        <v>0.9</v>
      </c>
      <c r="Q19" s="215">
        <v>0.9</v>
      </c>
      <c r="R19" s="215">
        <v>0.9</v>
      </c>
      <c r="S19" s="215">
        <v>0.9</v>
      </c>
      <c r="T19" s="215">
        <v>0.9</v>
      </c>
      <c r="U19" s="215">
        <v>0.9</v>
      </c>
      <c r="V19" s="215">
        <v>0.9</v>
      </c>
      <c r="W19" s="215">
        <v>0.9</v>
      </c>
      <c r="X19" s="215">
        <v>0.9</v>
      </c>
      <c r="Y19" s="215">
        <v>0.9</v>
      </c>
      <c r="Z19" s="215">
        <v>0.9</v>
      </c>
      <c r="AA19" s="216">
        <f t="shared" si="5"/>
        <v>0.9</v>
      </c>
      <c r="AB19" s="183"/>
      <c r="AC19" s="185"/>
      <c r="AD19" s="185"/>
      <c r="AE19" s="185"/>
      <c r="AF19" s="185"/>
      <c r="AG19" s="185"/>
      <c r="AH19" s="185"/>
      <c r="AI19" s="185"/>
      <c r="AJ19" s="185"/>
      <c r="AK19" s="185"/>
      <c r="AL19" s="185"/>
      <c r="AM19" s="185"/>
      <c r="AN19" s="184">
        <f t="shared" si="6"/>
        <v>0</v>
      </c>
      <c r="AO19" s="178">
        <f t="shared" si="7"/>
        <v>0</v>
      </c>
      <c r="AP19" s="173" t="s">
        <v>202</v>
      </c>
      <c r="AQ19" s="182" t="s">
        <v>213</v>
      </c>
      <c r="AR19" s="173" t="s">
        <v>214</v>
      </c>
      <c r="AS19" s="174"/>
      <c r="AT19" s="173">
        <v>0</v>
      </c>
    </row>
    <row r="20" spans="1:46" ht="23.25">
      <c r="A20" s="1231" t="s">
        <v>507</v>
      </c>
      <c r="B20" s="196" t="s">
        <v>217</v>
      </c>
      <c r="C20" s="196"/>
      <c r="D20" s="197" t="s">
        <v>128</v>
      </c>
      <c r="E20" s="197" t="s">
        <v>129</v>
      </c>
      <c r="F20" s="197" t="s">
        <v>445</v>
      </c>
      <c r="G20" s="198">
        <v>3</v>
      </c>
      <c r="H20" s="199" t="s">
        <v>72</v>
      </c>
      <c r="I20" s="197" t="s">
        <v>122</v>
      </c>
      <c r="J20" s="199" t="s">
        <v>36</v>
      </c>
      <c r="K20" s="199" t="s">
        <v>29</v>
      </c>
      <c r="L20" s="199" t="s">
        <v>30</v>
      </c>
      <c r="M20" s="199" t="s">
        <v>43</v>
      </c>
      <c r="N20" s="200">
        <f>SUM(N21:N25)</f>
        <v>31825</v>
      </c>
      <c r="O20" s="200">
        <f>SUM(O21:O25)</f>
        <v>2672</v>
      </c>
      <c r="P20" s="200">
        <f t="shared" ref="P20" si="8">SUM(P21:P25)</f>
        <v>2590</v>
      </c>
      <c r="Q20" s="200">
        <f t="shared" ref="Q20" si="9">SUM(Q21:Q25)</f>
        <v>2673</v>
      </c>
      <c r="R20" s="200">
        <f t="shared" ref="R20" si="10">SUM(R21:R25)</f>
        <v>2637</v>
      </c>
      <c r="S20" s="200">
        <f t="shared" ref="S20" si="11">SUM(S21:S25)</f>
        <v>2670</v>
      </c>
      <c r="T20" s="200">
        <f t="shared" ref="T20" si="12">SUM(T21:T25)</f>
        <v>2673</v>
      </c>
      <c r="U20" s="200">
        <f t="shared" ref="U20" si="13">SUM(U21:U25)</f>
        <v>2673</v>
      </c>
      <c r="V20" s="200">
        <f t="shared" ref="V20" si="14">SUM(V21:V25)</f>
        <v>2666</v>
      </c>
      <c r="W20" s="200">
        <f t="shared" ref="W20" si="15">SUM(W21:W25)</f>
        <v>2616</v>
      </c>
      <c r="X20" s="200">
        <f t="shared" ref="X20" si="16">SUM(X21:X25)</f>
        <v>2674</v>
      </c>
      <c r="Y20" s="200">
        <f t="shared" ref="Y20" si="17">SUM(Y21:Y25)</f>
        <v>2618</v>
      </c>
      <c r="Z20" s="200">
        <f t="shared" ref="Z20:AM20" si="18">SUM(Z21:Z25)</f>
        <v>2663</v>
      </c>
      <c r="AA20" s="201">
        <f>O20</f>
        <v>2672</v>
      </c>
      <c r="AB20" s="169">
        <f t="shared" si="18"/>
        <v>0</v>
      </c>
      <c r="AC20" s="169">
        <f t="shared" si="18"/>
        <v>0</v>
      </c>
      <c r="AD20" s="169">
        <f t="shared" si="18"/>
        <v>0</v>
      </c>
      <c r="AE20" s="169">
        <f t="shared" si="18"/>
        <v>0</v>
      </c>
      <c r="AF20" s="169">
        <f t="shared" si="18"/>
        <v>0</v>
      </c>
      <c r="AG20" s="169">
        <f t="shared" si="18"/>
        <v>0</v>
      </c>
      <c r="AH20" s="169">
        <f t="shared" si="18"/>
        <v>0</v>
      </c>
      <c r="AI20" s="169">
        <f t="shared" si="18"/>
        <v>0</v>
      </c>
      <c r="AJ20" s="169">
        <f t="shared" si="18"/>
        <v>0</v>
      </c>
      <c r="AK20" s="169">
        <f t="shared" si="18"/>
        <v>0</v>
      </c>
      <c r="AL20" s="169">
        <f t="shared" si="18"/>
        <v>0</v>
      </c>
      <c r="AM20" s="169">
        <f t="shared" si="18"/>
        <v>0</v>
      </c>
      <c r="AN20" s="170">
        <f>AB20</f>
        <v>0</v>
      </c>
      <c r="AO20" s="171">
        <f>AN20/AA20</f>
        <v>0</v>
      </c>
      <c r="AP20" s="167" t="s">
        <v>202</v>
      </c>
      <c r="AQ20" s="167" t="s">
        <v>203</v>
      </c>
      <c r="AR20" s="167" t="s">
        <v>204</v>
      </c>
      <c r="AS20" s="168"/>
      <c r="AT20" s="167">
        <v>0</v>
      </c>
    </row>
    <row r="21" spans="1:46" ht="23.25">
      <c r="A21" s="1232"/>
      <c r="B21" s="202" t="s">
        <v>217</v>
      </c>
      <c r="C21" s="202"/>
      <c r="D21" s="203" t="s">
        <v>128</v>
      </c>
      <c r="E21" s="204" t="s">
        <v>129</v>
      </c>
      <c r="F21" s="204" t="s">
        <v>130</v>
      </c>
      <c r="G21" s="205">
        <v>3</v>
      </c>
      <c r="H21" s="206" t="s">
        <v>72</v>
      </c>
      <c r="I21" s="204" t="s">
        <v>122</v>
      </c>
      <c r="J21" s="206" t="s">
        <v>36</v>
      </c>
      <c r="K21" s="206" t="s">
        <v>29</v>
      </c>
      <c r="L21" s="206" t="s">
        <v>30</v>
      </c>
      <c r="M21" s="206" t="s">
        <v>43</v>
      </c>
      <c r="N21" s="207">
        <v>12000</v>
      </c>
      <c r="O21" s="208">
        <v>1000</v>
      </c>
      <c r="P21" s="208">
        <v>1000</v>
      </c>
      <c r="Q21" s="208">
        <v>1000</v>
      </c>
      <c r="R21" s="208">
        <v>1000</v>
      </c>
      <c r="S21" s="208">
        <v>1000</v>
      </c>
      <c r="T21" s="208">
        <v>1000</v>
      </c>
      <c r="U21" s="208">
        <v>1000</v>
      </c>
      <c r="V21" s="208">
        <v>1000</v>
      </c>
      <c r="W21" s="208">
        <v>1000</v>
      </c>
      <c r="X21" s="208">
        <v>1000</v>
      </c>
      <c r="Y21" s="208">
        <v>1000</v>
      </c>
      <c r="Z21" s="208">
        <v>1000</v>
      </c>
      <c r="AA21" s="209">
        <f>O21</f>
        <v>1000</v>
      </c>
      <c r="AB21" s="175"/>
      <c r="AC21" s="177"/>
      <c r="AD21" s="177"/>
      <c r="AE21" s="177"/>
      <c r="AF21" s="177"/>
      <c r="AG21" s="177"/>
      <c r="AH21" s="177"/>
      <c r="AI21" s="177"/>
      <c r="AJ21" s="177"/>
      <c r="AK21" s="177"/>
      <c r="AL21" s="177"/>
      <c r="AM21" s="177"/>
      <c r="AN21" s="176">
        <f>AB21</f>
        <v>0</v>
      </c>
      <c r="AO21" s="178">
        <f>AN21/AA21</f>
        <v>0</v>
      </c>
      <c r="AP21" s="173" t="s">
        <v>202</v>
      </c>
      <c r="AQ21" s="172" t="s">
        <v>205</v>
      </c>
      <c r="AR21" s="173" t="s">
        <v>206</v>
      </c>
      <c r="AS21" s="174"/>
      <c r="AT21" s="173">
        <v>0</v>
      </c>
    </row>
    <row r="22" spans="1:46" ht="23.25">
      <c r="A22" s="1232"/>
      <c r="B22" s="202" t="s">
        <v>217</v>
      </c>
      <c r="C22" s="202"/>
      <c r="D22" s="203" t="s">
        <v>128</v>
      </c>
      <c r="E22" s="204" t="s">
        <v>129</v>
      </c>
      <c r="F22" s="204" t="s">
        <v>130</v>
      </c>
      <c r="G22" s="205">
        <v>3</v>
      </c>
      <c r="H22" s="206" t="s">
        <v>72</v>
      </c>
      <c r="I22" s="204" t="s">
        <v>122</v>
      </c>
      <c r="J22" s="206" t="s">
        <v>36</v>
      </c>
      <c r="K22" s="206" t="s">
        <v>29</v>
      </c>
      <c r="L22" s="206" t="s">
        <v>30</v>
      </c>
      <c r="M22" s="206" t="s">
        <v>43</v>
      </c>
      <c r="N22" s="207">
        <v>4300</v>
      </c>
      <c r="O22" s="208">
        <v>362</v>
      </c>
      <c r="P22" s="208">
        <v>350</v>
      </c>
      <c r="Q22" s="208">
        <v>363</v>
      </c>
      <c r="R22" s="208">
        <v>352</v>
      </c>
      <c r="S22" s="208">
        <v>360</v>
      </c>
      <c r="T22" s="208">
        <v>363</v>
      </c>
      <c r="U22" s="208">
        <v>363</v>
      </c>
      <c r="V22" s="208">
        <v>356</v>
      </c>
      <c r="W22" s="208">
        <v>356</v>
      </c>
      <c r="X22" s="208">
        <v>364</v>
      </c>
      <c r="Y22" s="208">
        <v>358</v>
      </c>
      <c r="Z22" s="208">
        <v>353</v>
      </c>
      <c r="AA22" s="209">
        <f t="shared" ref="AA22:AA25" si="19">O22</f>
        <v>362</v>
      </c>
      <c r="AB22" s="175"/>
      <c r="AC22" s="177"/>
      <c r="AD22" s="177"/>
      <c r="AE22" s="177"/>
      <c r="AF22" s="177"/>
      <c r="AG22" s="177"/>
      <c r="AH22" s="177"/>
      <c r="AI22" s="177"/>
      <c r="AJ22" s="177"/>
      <c r="AK22" s="177"/>
      <c r="AL22" s="177"/>
      <c r="AM22" s="177"/>
      <c r="AN22" s="176">
        <f t="shared" ref="AN22:AN25" si="20">AB22</f>
        <v>0</v>
      </c>
      <c r="AO22" s="178">
        <f t="shared" ref="AO22:AO25" si="21">AN22/AA22</f>
        <v>0</v>
      </c>
      <c r="AP22" s="173" t="s">
        <v>202</v>
      </c>
      <c r="AQ22" s="172" t="s">
        <v>207</v>
      </c>
      <c r="AR22" s="173" t="s">
        <v>208</v>
      </c>
      <c r="AS22" s="174"/>
      <c r="AT22" s="173">
        <v>0</v>
      </c>
    </row>
    <row r="23" spans="1:46" ht="23.25">
      <c r="A23" s="1232"/>
      <c r="B23" s="202" t="s">
        <v>217</v>
      </c>
      <c r="C23" s="202"/>
      <c r="D23" s="203" t="s">
        <v>128</v>
      </c>
      <c r="E23" s="204" t="s">
        <v>129</v>
      </c>
      <c r="F23" s="204" t="s">
        <v>130</v>
      </c>
      <c r="G23" s="205">
        <v>3</v>
      </c>
      <c r="H23" s="206" t="s">
        <v>72</v>
      </c>
      <c r="I23" s="204" t="s">
        <v>122</v>
      </c>
      <c r="J23" s="206" t="s">
        <v>36</v>
      </c>
      <c r="K23" s="206" t="s">
        <v>29</v>
      </c>
      <c r="L23" s="206" t="s">
        <v>30</v>
      </c>
      <c r="M23" s="206" t="s">
        <v>43</v>
      </c>
      <c r="N23" s="207">
        <v>8400</v>
      </c>
      <c r="O23" s="208">
        <v>700</v>
      </c>
      <c r="P23" s="208">
        <v>700</v>
      </c>
      <c r="Q23" s="208">
        <v>700</v>
      </c>
      <c r="R23" s="208">
        <v>700</v>
      </c>
      <c r="S23" s="208">
        <v>700</v>
      </c>
      <c r="T23" s="208">
        <v>700</v>
      </c>
      <c r="U23" s="208">
        <v>700</v>
      </c>
      <c r="V23" s="208">
        <v>700</v>
      </c>
      <c r="W23" s="208">
        <v>700</v>
      </c>
      <c r="X23" s="208">
        <v>700</v>
      </c>
      <c r="Y23" s="208">
        <v>700</v>
      </c>
      <c r="Z23" s="208">
        <v>700</v>
      </c>
      <c r="AA23" s="209">
        <f t="shared" si="19"/>
        <v>700</v>
      </c>
      <c r="AB23" s="175"/>
      <c r="AC23" s="177"/>
      <c r="AD23" s="177"/>
      <c r="AE23" s="177"/>
      <c r="AF23" s="177"/>
      <c r="AG23" s="177"/>
      <c r="AH23" s="177"/>
      <c r="AI23" s="177"/>
      <c r="AJ23" s="177"/>
      <c r="AK23" s="177"/>
      <c r="AL23" s="177"/>
      <c r="AM23" s="177"/>
      <c r="AN23" s="176">
        <f t="shared" si="20"/>
        <v>0</v>
      </c>
      <c r="AO23" s="178">
        <f t="shared" si="21"/>
        <v>0</v>
      </c>
      <c r="AP23" s="173" t="s">
        <v>215</v>
      </c>
      <c r="AQ23" s="172" t="s">
        <v>209</v>
      </c>
      <c r="AR23" s="173" t="s">
        <v>210</v>
      </c>
      <c r="AS23" s="174"/>
      <c r="AT23" s="173">
        <v>0</v>
      </c>
    </row>
    <row r="24" spans="1:46" ht="23.25">
      <c r="A24" s="1232"/>
      <c r="B24" s="202" t="s">
        <v>217</v>
      </c>
      <c r="C24" s="202"/>
      <c r="D24" s="203" t="s">
        <v>128</v>
      </c>
      <c r="E24" s="204" t="s">
        <v>129</v>
      </c>
      <c r="F24" s="204" t="s">
        <v>130</v>
      </c>
      <c r="G24" s="205">
        <v>3</v>
      </c>
      <c r="H24" s="206" t="s">
        <v>72</v>
      </c>
      <c r="I24" s="204" t="s">
        <v>122</v>
      </c>
      <c r="J24" s="206" t="s">
        <v>36</v>
      </c>
      <c r="K24" s="206" t="s">
        <v>29</v>
      </c>
      <c r="L24" s="206" t="s">
        <v>30</v>
      </c>
      <c r="M24" s="206" t="s">
        <v>43</v>
      </c>
      <c r="N24" s="207">
        <v>4005</v>
      </c>
      <c r="O24" s="208">
        <v>350</v>
      </c>
      <c r="P24" s="208">
        <v>280</v>
      </c>
      <c r="Q24" s="208">
        <v>350</v>
      </c>
      <c r="R24" s="208">
        <v>325</v>
      </c>
      <c r="S24" s="208">
        <v>350</v>
      </c>
      <c r="T24" s="208">
        <v>350</v>
      </c>
      <c r="U24" s="208">
        <v>350</v>
      </c>
      <c r="V24" s="208">
        <v>350</v>
      </c>
      <c r="W24" s="208">
        <v>300</v>
      </c>
      <c r="X24" s="208">
        <v>350</v>
      </c>
      <c r="Y24" s="208">
        <v>300</v>
      </c>
      <c r="Z24" s="208">
        <v>350</v>
      </c>
      <c r="AA24" s="209">
        <f t="shared" si="19"/>
        <v>350</v>
      </c>
      <c r="AB24" s="175"/>
      <c r="AC24" s="177"/>
      <c r="AD24" s="177"/>
      <c r="AE24" s="177"/>
      <c r="AF24" s="177"/>
      <c r="AG24" s="177"/>
      <c r="AH24" s="177"/>
      <c r="AI24" s="177"/>
      <c r="AJ24" s="177"/>
      <c r="AK24" s="177"/>
      <c r="AL24" s="177"/>
      <c r="AM24" s="177"/>
      <c r="AN24" s="176">
        <f t="shared" si="20"/>
        <v>0</v>
      </c>
      <c r="AO24" s="178">
        <f t="shared" si="21"/>
        <v>0</v>
      </c>
      <c r="AP24" s="173" t="s">
        <v>216</v>
      </c>
      <c r="AQ24" s="172" t="s">
        <v>211</v>
      </c>
      <c r="AR24" s="173" t="s">
        <v>212</v>
      </c>
      <c r="AS24" s="174"/>
      <c r="AT24" s="173">
        <v>0</v>
      </c>
    </row>
    <row r="25" spans="1:46" ht="23.25">
      <c r="A25" s="1233"/>
      <c r="B25" s="202" t="s">
        <v>217</v>
      </c>
      <c r="C25" s="202"/>
      <c r="D25" s="203" t="s">
        <v>128</v>
      </c>
      <c r="E25" s="204" t="s">
        <v>129</v>
      </c>
      <c r="F25" s="204" t="s">
        <v>130</v>
      </c>
      <c r="G25" s="205">
        <v>3</v>
      </c>
      <c r="H25" s="206" t="s">
        <v>72</v>
      </c>
      <c r="I25" s="204" t="s">
        <v>122</v>
      </c>
      <c r="J25" s="206" t="s">
        <v>36</v>
      </c>
      <c r="K25" s="206" t="s">
        <v>29</v>
      </c>
      <c r="L25" s="206" t="s">
        <v>30</v>
      </c>
      <c r="M25" s="206" t="s">
        <v>43</v>
      </c>
      <c r="N25" s="217">
        <v>3120</v>
      </c>
      <c r="O25" s="208">
        <v>260</v>
      </c>
      <c r="P25" s="208">
        <v>260</v>
      </c>
      <c r="Q25" s="208">
        <v>260</v>
      </c>
      <c r="R25" s="208">
        <v>260</v>
      </c>
      <c r="S25" s="208">
        <v>260</v>
      </c>
      <c r="T25" s="208">
        <v>260</v>
      </c>
      <c r="U25" s="208">
        <v>260</v>
      </c>
      <c r="V25" s="208">
        <v>260</v>
      </c>
      <c r="W25" s="208">
        <v>260</v>
      </c>
      <c r="X25" s="208">
        <v>260</v>
      </c>
      <c r="Y25" s="208">
        <v>260</v>
      </c>
      <c r="Z25" s="208">
        <v>260</v>
      </c>
      <c r="AA25" s="209">
        <f t="shared" si="19"/>
        <v>260</v>
      </c>
      <c r="AB25" s="175"/>
      <c r="AC25" s="177"/>
      <c r="AD25" s="177"/>
      <c r="AE25" s="177"/>
      <c r="AF25" s="177"/>
      <c r="AG25" s="177"/>
      <c r="AH25" s="177"/>
      <c r="AI25" s="177"/>
      <c r="AJ25" s="177"/>
      <c r="AK25" s="177"/>
      <c r="AL25" s="177"/>
      <c r="AM25" s="177"/>
      <c r="AN25" s="176">
        <f t="shared" si="20"/>
        <v>0</v>
      </c>
      <c r="AO25" s="178">
        <f t="shared" si="21"/>
        <v>0</v>
      </c>
      <c r="AP25" s="173" t="s">
        <v>202</v>
      </c>
      <c r="AQ25" s="172" t="s">
        <v>213</v>
      </c>
      <c r="AR25" s="173" t="s">
        <v>214</v>
      </c>
      <c r="AS25" s="174"/>
      <c r="AT25" s="173">
        <v>0</v>
      </c>
    </row>
    <row r="26" spans="1:46" ht="23.25">
      <c r="A26" s="1231" t="s">
        <v>520</v>
      </c>
      <c r="B26" s="196" t="s">
        <v>217</v>
      </c>
      <c r="C26" s="196"/>
      <c r="D26" s="197" t="s">
        <v>238</v>
      </c>
      <c r="E26" s="197" t="s">
        <v>132</v>
      </c>
      <c r="F26" s="197" t="s">
        <v>133</v>
      </c>
      <c r="G26" s="198">
        <v>3</v>
      </c>
      <c r="H26" s="199" t="s">
        <v>72</v>
      </c>
      <c r="I26" s="197" t="s">
        <v>134</v>
      </c>
      <c r="J26" s="199" t="s">
        <v>36</v>
      </c>
      <c r="K26" s="199" t="s">
        <v>29</v>
      </c>
      <c r="L26" s="199" t="s">
        <v>30</v>
      </c>
      <c r="M26" s="199" t="s">
        <v>43</v>
      </c>
      <c r="N26" s="200">
        <f>SUM(N27:N31)</f>
        <v>5836</v>
      </c>
      <c r="O26" s="200">
        <f>SUM(O27:O31)</f>
        <v>483</v>
      </c>
      <c r="P26" s="200">
        <f t="shared" ref="P26" si="22">SUM(P27:P31)</f>
        <v>473</v>
      </c>
      <c r="Q26" s="200">
        <f t="shared" ref="Q26" si="23">SUM(Q27:Q31)</f>
        <v>483</v>
      </c>
      <c r="R26" s="200">
        <f t="shared" ref="R26" si="24">SUM(R27:R31)</f>
        <v>473</v>
      </c>
      <c r="S26" s="200">
        <f t="shared" ref="S26" si="25">SUM(S27:S31)</f>
        <v>493</v>
      </c>
      <c r="T26" s="200">
        <f t="shared" ref="T26" si="26">SUM(T27:T31)</f>
        <v>493</v>
      </c>
      <c r="U26" s="200">
        <f t="shared" ref="U26" si="27">SUM(U27:U31)</f>
        <v>493</v>
      </c>
      <c r="V26" s="200">
        <f t="shared" ref="V26" si="28">SUM(V27:V31)</f>
        <v>493</v>
      </c>
      <c r="W26" s="200">
        <f t="shared" ref="W26" si="29">SUM(W27:W31)</f>
        <v>483</v>
      </c>
      <c r="X26" s="200">
        <f t="shared" ref="X26" si="30">SUM(X27:X31)</f>
        <v>493</v>
      </c>
      <c r="Y26" s="200">
        <f t="shared" ref="Y26" si="31">SUM(Y27:Y31)</f>
        <v>483</v>
      </c>
      <c r="Z26" s="200">
        <f t="shared" ref="Z26:AM26" si="32">SUM(Z27:Z31)</f>
        <v>493</v>
      </c>
      <c r="AA26" s="201">
        <f>O26</f>
        <v>483</v>
      </c>
      <c r="AB26" s="169">
        <f t="shared" si="32"/>
        <v>0</v>
      </c>
      <c r="AC26" s="169">
        <f t="shared" si="32"/>
        <v>0</v>
      </c>
      <c r="AD26" s="169">
        <f t="shared" si="32"/>
        <v>0</v>
      </c>
      <c r="AE26" s="169">
        <f t="shared" si="32"/>
        <v>0</v>
      </c>
      <c r="AF26" s="169">
        <f t="shared" si="32"/>
        <v>0</v>
      </c>
      <c r="AG26" s="169">
        <f t="shared" si="32"/>
        <v>0</v>
      </c>
      <c r="AH26" s="169">
        <f t="shared" si="32"/>
        <v>0</v>
      </c>
      <c r="AI26" s="169">
        <f t="shared" si="32"/>
        <v>0</v>
      </c>
      <c r="AJ26" s="169">
        <f t="shared" si="32"/>
        <v>0</v>
      </c>
      <c r="AK26" s="169">
        <f t="shared" si="32"/>
        <v>0</v>
      </c>
      <c r="AL26" s="169">
        <f t="shared" si="32"/>
        <v>0</v>
      </c>
      <c r="AM26" s="169">
        <f t="shared" si="32"/>
        <v>0</v>
      </c>
      <c r="AN26" s="170">
        <f>AB26</f>
        <v>0</v>
      </c>
      <c r="AO26" s="171">
        <f>AN26/AA26</f>
        <v>0</v>
      </c>
      <c r="AP26" s="167" t="s">
        <v>202</v>
      </c>
      <c r="AQ26" s="167" t="s">
        <v>203</v>
      </c>
      <c r="AR26" s="167" t="s">
        <v>204</v>
      </c>
      <c r="AS26" s="168"/>
      <c r="AT26" s="167">
        <v>0</v>
      </c>
    </row>
    <row r="27" spans="1:46" ht="23.25">
      <c r="A27" s="1232"/>
      <c r="B27" s="202" t="s">
        <v>217</v>
      </c>
      <c r="C27" s="202"/>
      <c r="D27" s="203" t="s">
        <v>238</v>
      </c>
      <c r="E27" s="204" t="s">
        <v>132</v>
      </c>
      <c r="F27" s="204" t="s">
        <v>133</v>
      </c>
      <c r="G27" s="205">
        <v>3</v>
      </c>
      <c r="H27" s="206" t="s">
        <v>72</v>
      </c>
      <c r="I27" s="204" t="s">
        <v>134</v>
      </c>
      <c r="J27" s="206" t="s">
        <v>36</v>
      </c>
      <c r="K27" s="206" t="s">
        <v>29</v>
      </c>
      <c r="L27" s="206" t="s">
        <v>30</v>
      </c>
      <c r="M27" s="206" t="s">
        <v>43</v>
      </c>
      <c r="N27" s="207">
        <v>2232</v>
      </c>
      <c r="O27" s="208">
        <v>186</v>
      </c>
      <c r="P27" s="208">
        <v>186</v>
      </c>
      <c r="Q27" s="208">
        <v>186</v>
      </c>
      <c r="R27" s="208">
        <v>186</v>
      </c>
      <c r="S27" s="208">
        <v>186</v>
      </c>
      <c r="T27" s="208">
        <v>186</v>
      </c>
      <c r="U27" s="208">
        <v>186</v>
      </c>
      <c r="V27" s="208">
        <v>186</v>
      </c>
      <c r="W27" s="208">
        <v>186</v>
      </c>
      <c r="X27" s="208">
        <v>186</v>
      </c>
      <c r="Y27" s="208">
        <v>186</v>
      </c>
      <c r="Z27" s="208">
        <v>186</v>
      </c>
      <c r="AA27" s="209">
        <f>O27</f>
        <v>186</v>
      </c>
      <c r="AB27" s="175"/>
      <c r="AC27" s="177"/>
      <c r="AD27" s="177"/>
      <c r="AE27" s="177"/>
      <c r="AF27" s="177"/>
      <c r="AG27" s="177"/>
      <c r="AH27" s="177"/>
      <c r="AI27" s="177"/>
      <c r="AJ27" s="177"/>
      <c r="AK27" s="177"/>
      <c r="AL27" s="177"/>
      <c r="AM27" s="177"/>
      <c r="AN27" s="176">
        <f>AB27</f>
        <v>0</v>
      </c>
      <c r="AO27" s="178">
        <f>AN27/AA27</f>
        <v>0</v>
      </c>
      <c r="AP27" s="173" t="s">
        <v>202</v>
      </c>
      <c r="AQ27" s="172" t="s">
        <v>205</v>
      </c>
      <c r="AR27" s="173" t="s">
        <v>206</v>
      </c>
      <c r="AS27" s="174"/>
      <c r="AT27" s="173">
        <v>0</v>
      </c>
    </row>
    <row r="28" spans="1:46" ht="23.25">
      <c r="A28" s="1232"/>
      <c r="B28" s="202" t="s">
        <v>217</v>
      </c>
      <c r="C28" s="202"/>
      <c r="D28" s="203" t="s">
        <v>238</v>
      </c>
      <c r="E28" s="204" t="s">
        <v>132</v>
      </c>
      <c r="F28" s="204" t="s">
        <v>133</v>
      </c>
      <c r="G28" s="205">
        <v>3</v>
      </c>
      <c r="H28" s="206" t="s">
        <v>72</v>
      </c>
      <c r="I28" s="204" t="s">
        <v>134</v>
      </c>
      <c r="J28" s="206" t="s">
        <v>36</v>
      </c>
      <c r="K28" s="206" t="s">
        <v>29</v>
      </c>
      <c r="L28" s="206" t="s">
        <v>30</v>
      </c>
      <c r="M28" s="206" t="s">
        <v>43</v>
      </c>
      <c r="N28" s="207">
        <v>516</v>
      </c>
      <c r="O28" s="208">
        <v>43</v>
      </c>
      <c r="P28" s="208">
        <v>43</v>
      </c>
      <c r="Q28" s="208">
        <v>43</v>
      </c>
      <c r="R28" s="208">
        <v>43</v>
      </c>
      <c r="S28" s="208">
        <v>43</v>
      </c>
      <c r="T28" s="208">
        <v>43</v>
      </c>
      <c r="U28" s="208">
        <v>43</v>
      </c>
      <c r="V28" s="208">
        <v>43</v>
      </c>
      <c r="W28" s="208">
        <v>43</v>
      </c>
      <c r="X28" s="208">
        <v>43</v>
      </c>
      <c r="Y28" s="208">
        <v>43</v>
      </c>
      <c r="Z28" s="208">
        <v>43</v>
      </c>
      <c r="AA28" s="209">
        <f t="shared" ref="AA28:AA31" si="33">O28</f>
        <v>43</v>
      </c>
      <c r="AB28" s="175"/>
      <c r="AC28" s="177"/>
      <c r="AD28" s="177"/>
      <c r="AE28" s="177"/>
      <c r="AF28" s="177"/>
      <c r="AG28" s="177"/>
      <c r="AH28" s="177"/>
      <c r="AI28" s="177"/>
      <c r="AJ28" s="177"/>
      <c r="AK28" s="177"/>
      <c r="AL28" s="177"/>
      <c r="AM28" s="177"/>
      <c r="AN28" s="176">
        <f t="shared" ref="AN28:AN31" si="34">AB28</f>
        <v>0</v>
      </c>
      <c r="AO28" s="178">
        <f t="shared" ref="AO28:AO31" si="35">AN28/AA28</f>
        <v>0</v>
      </c>
      <c r="AP28" s="173" t="s">
        <v>202</v>
      </c>
      <c r="AQ28" s="172" t="s">
        <v>207</v>
      </c>
      <c r="AR28" s="173" t="s">
        <v>208</v>
      </c>
      <c r="AS28" s="174"/>
      <c r="AT28" s="173">
        <v>0</v>
      </c>
    </row>
    <row r="29" spans="1:46" ht="23.25">
      <c r="A29" s="1232"/>
      <c r="B29" s="202" t="s">
        <v>217</v>
      </c>
      <c r="C29" s="202"/>
      <c r="D29" s="203" t="s">
        <v>238</v>
      </c>
      <c r="E29" s="204" t="s">
        <v>132</v>
      </c>
      <c r="F29" s="204" t="s">
        <v>133</v>
      </c>
      <c r="G29" s="205">
        <v>3</v>
      </c>
      <c r="H29" s="206" t="s">
        <v>72</v>
      </c>
      <c r="I29" s="204" t="s">
        <v>134</v>
      </c>
      <c r="J29" s="206" t="s">
        <v>36</v>
      </c>
      <c r="K29" s="206" t="s">
        <v>29</v>
      </c>
      <c r="L29" s="206" t="s">
        <v>30</v>
      </c>
      <c r="M29" s="206" t="s">
        <v>43</v>
      </c>
      <c r="N29" s="217">
        <v>1800</v>
      </c>
      <c r="O29" s="208">
        <v>150</v>
      </c>
      <c r="P29" s="208">
        <v>150</v>
      </c>
      <c r="Q29" s="208">
        <v>150</v>
      </c>
      <c r="R29" s="208">
        <v>150</v>
      </c>
      <c r="S29" s="208">
        <v>150</v>
      </c>
      <c r="T29" s="208">
        <v>150</v>
      </c>
      <c r="U29" s="208">
        <v>150</v>
      </c>
      <c r="V29" s="208">
        <v>150</v>
      </c>
      <c r="W29" s="208">
        <v>150</v>
      </c>
      <c r="X29" s="208">
        <v>150</v>
      </c>
      <c r="Y29" s="208">
        <v>150</v>
      </c>
      <c r="Z29" s="208">
        <v>150</v>
      </c>
      <c r="AA29" s="209">
        <f t="shared" si="33"/>
        <v>150</v>
      </c>
      <c r="AB29" s="175"/>
      <c r="AC29" s="177"/>
      <c r="AD29" s="177"/>
      <c r="AE29" s="177"/>
      <c r="AF29" s="177"/>
      <c r="AG29" s="177"/>
      <c r="AH29" s="177"/>
      <c r="AI29" s="177"/>
      <c r="AJ29" s="177"/>
      <c r="AK29" s="177"/>
      <c r="AL29" s="177"/>
      <c r="AM29" s="177"/>
      <c r="AN29" s="176">
        <f t="shared" si="34"/>
        <v>0</v>
      </c>
      <c r="AO29" s="178">
        <f t="shared" si="35"/>
        <v>0</v>
      </c>
      <c r="AP29" s="173" t="s">
        <v>215</v>
      </c>
      <c r="AQ29" s="172" t="s">
        <v>209</v>
      </c>
      <c r="AR29" s="173" t="s">
        <v>210</v>
      </c>
      <c r="AS29" s="174"/>
      <c r="AT29" s="173">
        <v>0</v>
      </c>
    </row>
    <row r="30" spans="1:46" ht="23.25">
      <c r="A30" s="1232"/>
      <c r="B30" s="202" t="s">
        <v>217</v>
      </c>
      <c r="C30" s="202"/>
      <c r="D30" s="203" t="s">
        <v>238</v>
      </c>
      <c r="E30" s="204" t="s">
        <v>132</v>
      </c>
      <c r="F30" s="204" t="s">
        <v>133</v>
      </c>
      <c r="G30" s="205">
        <v>3</v>
      </c>
      <c r="H30" s="206" t="s">
        <v>72</v>
      </c>
      <c r="I30" s="204" t="s">
        <v>134</v>
      </c>
      <c r="J30" s="206" t="s">
        <v>36</v>
      </c>
      <c r="K30" s="206" t="s">
        <v>29</v>
      </c>
      <c r="L30" s="206" t="s">
        <v>30</v>
      </c>
      <c r="M30" s="206" t="s">
        <v>43</v>
      </c>
      <c r="N30" s="217">
        <v>880</v>
      </c>
      <c r="O30" s="208">
        <v>70</v>
      </c>
      <c r="P30" s="208">
        <v>60</v>
      </c>
      <c r="Q30" s="208">
        <v>70</v>
      </c>
      <c r="R30" s="208">
        <v>60</v>
      </c>
      <c r="S30" s="208">
        <v>80</v>
      </c>
      <c r="T30" s="208">
        <v>80</v>
      </c>
      <c r="U30" s="208">
        <v>80</v>
      </c>
      <c r="V30" s="208">
        <v>80</v>
      </c>
      <c r="W30" s="208">
        <v>70</v>
      </c>
      <c r="X30" s="208">
        <v>80</v>
      </c>
      <c r="Y30" s="208">
        <v>70</v>
      </c>
      <c r="Z30" s="208">
        <v>80</v>
      </c>
      <c r="AA30" s="209">
        <f t="shared" si="33"/>
        <v>70</v>
      </c>
      <c r="AB30" s="175"/>
      <c r="AC30" s="177"/>
      <c r="AD30" s="177"/>
      <c r="AE30" s="177"/>
      <c r="AF30" s="177"/>
      <c r="AG30" s="177"/>
      <c r="AH30" s="177"/>
      <c r="AI30" s="177"/>
      <c r="AJ30" s="177"/>
      <c r="AK30" s="177"/>
      <c r="AL30" s="177"/>
      <c r="AM30" s="177"/>
      <c r="AN30" s="176">
        <f t="shared" si="34"/>
        <v>0</v>
      </c>
      <c r="AO30" s="178">
        <f t="shared" si="35"/>
        <v>0</v>
      </c>
      <c r="AP30" s="173" t="s">
        <v>216</v>
      </c>
      <c r="AQ30" s="172" t="s">
        <v>211</v>
      </c>
      <c r="AR30" s="173" t="s">
        <v>212</v>
      </c>
      <c r="AS30" s="174"/>
      <c r="AT30" s="173">
        <v>0</v>
      </c>
    </row>
    <row r="31" spans="1:46" ht="23.25">
      <c r="A31" s="1233"/>
      <c r="B31" s="202" t="s">
        <v>217</v>
      </c>
      <c r="C31" s="202"/>
      <c r="D31" s="203" t="s">
        <v>238</v>
      </c>
      <c r="E31" s="204" t="s">
        <v>132</v>
      </c>
      <c r="F31" s="204" t="s">
        <v>133</v>
      </c>
      <c r="G31" s="205">
        <v>3</v>
      </c>
      <c r="H31" s="206" t="s">
        <v>72</v>
      </c>
      <c r="I31" s="204" t="s">
        <v>134</v>
      </c>
      <c r="J31" s="206" t="s">
        <v>36</v>
      </c>
      <c r="K31" s="206" t="s">
        <v>29</v>
      </c>
      <c r="L31" s="206" t="s">
        <v>30</v>
      </c>
      <c r="M31" s="206" t="s">
        <v>43</v>
      </c>
      <c r="N31" s="217">
        <v>408</v>
      </c>
      <c r="O31" s="208">
        <v>34</v>
      </c>
      <c r="P31" s="208">
        <v>34</v>
      </c>
      <c r="Q31" s="208">
        <v>34</v>
      </c>
      <c r="R31" s="208">
        <v>34</v>
      </c>
      <c r="S31" s="208">
        <v>34</v>
      </c>
      <c r="T31" s="208">
        <v>34</v>
      </c>
      <c r="U31" s="208">
        <v>34</v>
      </c>
      <c r="V31" s="208">
        <v>34</v>
      </c>
      <c r="W31" s="208">
        <v>34</v>
      </c>
      <c r="X31" s="208">
        <v>34</v>
      </c>
      <c r="Y31" s="208">
        <v>34</v>
      </c>
      <c r="Z31" s="208">
        <v>34</v>
      </c>
      <c r="AA31" s="209">
        <f t="shared" si="33"/>
        <v>34</v>
      </c>
      <c r="AB31" s="175"/>
      <c r="AC31" s="177"/>
      <c r="AD31" s="177"/>
      <c r="AE31" s="177"/>
      <c r="AF31" s="177"/>
      <c r="AG31" s="177"/>
      <c r="AH31" s="177"/>
      <c r="AI31" s="177"/>
      <c r="AJ31" s="177"/>
      <c r="AK31" s="177"/>
      <c r="AL31" s="177"/>
      <c r="AM31" s="177"/>
      <c r="AN31" s="176">
        <f t="shared" si="34"/>
        <v>0</v>
      </c>
      <c r="AO31" s="178">
        <f t="shared" si="35"/>
        <v>0</v>
      </c>
      <c r="AP31" s="173" t="s">
        <v>202</v>
      </c>
      <c r="AQ31" s="172" t="s">
        <v>213</v>
      </c>
      <c r="AR31" s="173" t="s">
        <v>214</v>
      </c>
      <c r="AS31" s="174"/>
      <c r="AT31" s="173">
        <v>0</v>
      </c>
    </row>
    <row r="32" spans="1:46" ht="23.25">
      <c r="A32" s="1231" t="s">
        <v>508</v>
      </c>
      <c r="B32" s="196" t="s">
        <v>218</v>
      </c>
      <c r="C32" s="196"/>
      <c r="D32" s="197" t="s">
        <v>446</v>
      </c>
      <c r="E32" s="197" t="s">
        <v>135</v>
      </c>
      <c r="F32" s="197" t="s">
        <v>136</v>
      </c>
      <c r="G32" s="198">
        <v>3</v>
      </c>
      <c r="H32" s="199" t="s">
        <v>75</v>
      </c>
      <c r="I32" s="197" t="s">
        <v>239</v>
      </c>
      <c r="J32" s="199" t="s">
        <v>70</v>
      </c>
      <c r="K32" s="199" t="s">
        <v>29</v>
      </c>
      <c r="L32" s="199" t="s">
        <v>42</v>
      </c>
      <c r="M32" s="199" t="s">
        <v>43</v>
      </c>
      <c r="N32" s="211">
        <f>AVERAGE(N33:N37)</f>
        <v>0.97599999999999976</v>
      </c>
      <c r="O32" s="211">
        <f>AVERAGE(O33:O37)</f>
        <v>0.97599999999999976</v>
      </c>
      <c r="P32" s="211">
        <f t="shared" ref="P32" si="36">AVERAGE(P33:P37)</f>
        <v>0.97599999999999976</v>
      </c>
      <c r="Q32" s="211">
        <f t="shared" ref="Q32" si="37">AVERAGE(Q33:Q37)</f>
        <v>0.97599999999999976</v>
      </c>
      <c r="R32" s="211">
        <f t="shared" ref="R32" si="38">AVERAGE(R33:R37)</f>
        <v>0.97599999999999976</v>
      </c>
      <c r="S32" s="211">
        <f t="shared" ref="S32" si="39">AVERAGE(S33:S37)</f>
        <v>0.97599999999999976</v>
      </c>
      <c r="T32" s="211">
        <f t="shared" ref="T32" si="40">AVERAGE(T33:T37)</f>
        <v>0.97599999999999976</v>
      </c>
      <c r="U32" s="211">
        <f t="shared" ref="U32" si="41">AVERAGE(U33:U37)</f>
        <v>0.97599999999999976</v>
      </c>
      <c r="V32" s="211">
        <f t="shared" ref="V32" si="42">AVERAGE(V33:V37)</f>
        <v>0.97599999999999976</v>
      </c>
      <c r="W32" s="211">
        <f t="shared" ref="W32" si="43">AVERAGE(W33:W37)</f>
        <v>0.97599999999999976</v>
      </c>
      <c r="X32" s="211">
        <f t="shared" ref="X32" si="44">AVERAGE(X33:X37)</f>
        <v>0.97599999999999976</v>
      </c>
      <c r="Y32" s="211">
        <f t="shared" ref="Y32" si="45">AVERAGE(Y33:Y37)</f>
        <v>0.97599999999999976</v>
      </c>
      <c r="Z32" s="211">
        <f t="shared" ref="Z32:AM32" si="46">AVERAGE(Z33:Z37)</f>
        <v>0.97599999999999976</v>
      </c>
      <c r="AA32" s="212">
        <f>O32</f>
        <v>0.97599999999999976</v>
      </c>
      <c r="AB32" s="180" t="e">
        <f t="shared" si="46"/>
        <v>#DIV/0!</v>
      </c>
      <c r="AC32" s="180" t="e">
        <f t="shared" si="46"/>
        <v>#DIV/0!</v>
      </c>
      <c r="AD32" s="180" t="e">
        <f t="shared" si="46"/>
        <v>#DIV/0!</v>
      </c>
      <c r="AE32" s="180" t="e">
        <f t="shared" si="46"/>
        <v>#DIV/0!</v>
      </c>
      <c r="AF32" s="180" t="e">
        <f t="shared" si="46"/>
        <v>#DIV/0!</v>
      </c>
      <c r="AG32" s="180" t="e">
        <f t="shared" si="46"/>
        <v>#DIV/0!</v>
      </c>
      <c r="AH32" s="180" t="e">
        <f t="shared" si="46"/>
        <v>#DIV/0!</v>
      </c>
      <c r="AI32" s="180" t="e">
        <f t="shared" si="46"/>
        <v>#DIV/0!</v>
      </c>
      <c r="AJ32" s="180" t="e">
        <f t="shared" si="46"/>
        <v>#DIV/0!</v>
      </c>
      <c r="AK32" s="180" t="e">
        <f t="shared" si="46"/>
        <v>#DIV/0!</v>
      </c>
      <c r="AL32" s="180" t="e">
        <f t="shared" si="46"/>
        <v>#DIV/0!</v>
      </c>
      <c r="AM32" s="180" t="e">
        <f t="shared" si="46"/>
        <v>#DIV/0!</v>
      </c>
      <c r="AN32" s="181" t="e">
        <f>AB32</f>
        <v>#DIV/0!</v>
      </c>
      <c r="AO32" s="171" t="e">
        <f>AN32/AA32</f>
        <v>#DIV/0!</v>
      </c>
      <c r="AP32" s="167" t="s">
        <v>202</v>
      </c>
      <c r="AQ32" s="167" t="s">
        <v>203</v>
      </c>
      <c r="AR32" s="167" t="s">
        <v>204</v>
      </c>
      <c r="AS32" s="168"/>
      <c r="AT32" s="167">
        <v>0</v>
      </c>
    </row>
    <row r="33" spans="1:46" ht="23.25">
      <c r="A33" s="1232"/>
      <c r="B33" s="202" t="s">
        <v>218</v>
      </c>
      <c r="C33" s="202"/>
      <c r="D33" s="203" t="s">
        <v>446</v>
      </c>
      <c r="E33" s="204" t="s">
        <v>135</v>
      </c>
      <c r="F33" s="204" t="s">
        <v>136</v>
      </c>
      <c r="G33" s="205">
        <v>3</v>
      </c>
      <c r="H33" s="206" t="s">
        <v>75</v>
      </c>
      <c r="I33" s="204" t="s">
        <v>239</v>
      </c>
      <c r="J33" s="206" t="s">
        <v>70</v>
      </c>
      <c r="K33" s="206" t="s">
        <v>29</v>
      </c>
      <c r="L33" s="206" t="s">
        <v>42</v>
      </c>
      <c r="M33" s="206" t="s">
        <v>43</v>
      </c>
      <c r="N33" s="218">
        <v>0.97</v>
      </c>
      <c r="O33" s="215">
        <v>0.97</v>
      </c>
      <c r="P33" s="215">
        <v>0.97</v>
      </c>
      <c r="Q33" s="215">
        <v>0.97</v>
      </c>
      <c r="R33" s="215">
        <v>0.97</v>
      </c>
      <c r="S33" s="215">
        <v>0.97</v>
      </c>
      <c r="T33" s="215">
        <v>0.97</v>
      </c>
      <c r="U33" s="215">
        <v>0.97</v>
      </c>
      <c r="V33" s="215">
        <v>0.97</v>
      </c>
      <c r="W33" s="215">
        <v>0.97</v>
      </c>
      <c r="X33" s="215">
        <v>0.97</v>
      </c>
      <c r="Y33" s="215">
        <v>0.97</v>
      </c>
      <c r="Z33" s="215">
        <v>0.97</v>
      </c>
      <c r="AA33" s="216">
        <f>O33</f>
        <v>0.97</v>
      </c>
      <c r="AB33" s="183"/>
      <c r="AC33" s="185"/>
      <c r="AD33" s="185"/>
      <c r="AE33" s="185"/>
      <c r="AF33" s="185"/>
      <c r="AG33" s="185"/>
      <c r="AH33" s="185"/>
      <c r="AI33" s="185"/>
      <c r="AJ33" s="185"/>
      <c r="AK33" s="185"/>
      <c r="AL33" s="185"/>
      <c r="AM33" s="185"/>
      <c r="AN33" s="184">
        <f>AB33</f>
        <v>0</v>
      </c>
      <c r="AO33" s="178">
        <f>AN33/AA33</f>
        <v>0</v>
      </c>
      <c r="AP33" s="173" t="s">
        <v>202</v>
      </c>
      <c r="AQ33" s="172" t="s">
        <v>205</v>
      </c>
      <c r="AR33" s="173" t="s">
        <v>206</v>
      </c>
      <c r="AS33" s="174"/>
      <c r="AT33" s="173">
        <v>0</v>
      </c>
    </row>
    <row r="34" spans="1:46" ht="23.25">
      <c r="A34" s="1232"/>
      <c r="B34" s="202" t="s">
        <v>218</v>
      </c>
      <c r="C34" s="202"/>
      <c r="D34" s="203" t="s">
        <v>446</v>
      </c>
      <c r="E34" s="204" t="s">
        <v>135</v>
      </c>
      <c r="F34" s="204" t="s">
        <v>136</v>
      </c>
      <c r="G34" s="205">
        <v>3</v>
      </c>
      <c r="H34" s="206" t="s">
        <v>75</v>
      </c>
      <c r="I34" s="204" t="s">
        <v>239</v>
      </c>
      <c r="J34" s="206" t="s">
        <v>70</v>
      </c>
      <c r="K34" s="206" t="s">
        <v>29</v>
      </c>
      <c r="L34" s="206" t="s">
        <v>42</v>
      </c>
      <c r="M34" s="206" t="s">
        <v>43</v>
      </c>
      <c r="N34" s="218">
        <v>0.98</v>
      </c>
      <c r="O34" s="215">
        <v>0.98</v>
      </c>
      <c r="P34" s="215">
        <v>0.98</v>
      </c>
      <c r="Q34" s="215">
        <v>0.98</v>
      </c>
      <c r="R34" s="215">
        <v>0.98</v>
      </c>
      <c r="S34" s="215">
        <v>0.98</v>
      </c>
      <c r="T34" s="215">
        <v>0.98</v>
      </c>
      <c r="U34" s="215">
        <v>0.98</v>
      </c>
      <c r="V34" s="215">
        <v>0.98</v>
      </c>
      <c r="W34" s="215">
        <v>0.98</v>
      </c>
      <c r="X34" s="215">
        <v>0.98</v>
      </c>
      <c r="Y34" s="215">
        <v>0.98</v>
      </c>
      <c r="Z34" s="215">
        <v>0.98</v>
      </c>
      <c r="AA34" s="216">
        <f t="shared" ref="AA34:AA37" si="47">O34</f>
        <v>0.98</v>
      </c>
      <c r="AB34" s="183"/>
      <c r="AC34" s="185"/>
      <c r="AD34" s="185"/>
      <c r="AE34" s="185"/>
      <c r="AF34" s="185"/>
      <c r="AG34" s="185"/>
      <c r="AH34" s="185"/>
      <c r="AI34" s="185"/>
      <c r="AJ34" s="185"/>
      <c r="AK34" s="185"/>
      <c r="AL34" s="185"/>
      <c r="AM34" s="185"/>
      <c r="AN34" s="184">
        <f t="shared" ref="AN34:AN37" si="48">AB34</f>
        <v>0</v>
      </c>
      <c r="AO34" s="178">
        <f t="shared" ref="AO34:AO37" si="49">AN34/AA34</f>
        <v>0</v>
      </c>
      <c r="AP34" s="173" t="s">
        <v>202</v>
      </c>
      <c r="AQ34" s="172" t="s">
        <v>207</v>
      </c>
      <c r="AR34" s="173" t="s">
        <v>208</v>
      </c>
      <c r="AS34" s="174"/>
      <c r="AT34" s="173">
        <v>0</v>
      </c>
    </row>
    <row r="35" spans="1:46" ht="23.25">
      <c r="A35" s="1232"/>
      <c r="B35" s="202" t="s">
        <v>218</v>
      </c>
      <c r="C35" s="202"/>
      <c r="D35" s="203" t="s">
        <v>446</v>
      </c>
      <c r="E35" s="204" t="s">
        <v>135</v>
      </c>
      <c r="F35" s="204" t="s">
        <v>136</v>
      </c>
      <c r="G35" s="205">
        <v>3</v>
      </c>
      <c r="H35" s="206" t="s">
        <v>75</v>
      </c>
      <c r="I35" s="204" t="s">
        <v>239</v>
      </c>
      <c r="J35" s="206" t="s">
        <v>70</v>
      </c>
      <c r="K35" s="206" t="s">
        <v>29</v>
      </c>
      <c r="L35" s="206" t="s">
        <v>42</v>
      </c>
      <c r="M35" s="206" t="s">
        <v>43</v>
      </c>
      <c r="N35" s="218">
        <v>0.98</v>
      </c>
      <c r="O35" s="215">
        <v>0.98</v>
      </c>
      <c r="P35" s="215">
        <v>0.98</v>
      </c>
      <c r="Q35" s="215">
        <v>0.98</v>
      </c>
      <c r="R35" s="215">
        <v>0.98</v>
      </c>
      <c r="S35" s="215">
        <v>0.98</v>
      </c>
      <c r="T35" s="215">
        <v>0.98</v>
      </c>
      <c r="U35" s="215">
        <v>0.98</v>
      </c>
      <c r="V35" s="215">
        <v>0.98</v>
      </c>
      <c r="W35" s="215">
        <v>0.98</v>
      </c>
      <c r="X35" s="215">
        <v>0.98</v>
      </c>
      <c r="Y35" s="215">
        <v>0.98</v>
      </c>
      <c r="Z35" s="215">
        <v>0.98</v>
      </c>
      <c r="AA35" s="216">
        <f t="shared" si="47"/>
        <v>0.98</v>
      </c>
      <c r="AB35" s="183"/>
      <c r="AC35" s="185"/>
      <c r="AD35" s="185"/>
      <c r="AE35" s="185"/>
      <c r="AF35" s="185"/>
      <c r="AG35" s="185"/>
      <c r="AH35" s="185"/>
      <c r="AI35" s="185"/>
      <c r="AJ35" s="185"/>
      <c r="AK35" s="185"/>
      <c r="AL35" s="185"/>
      <c r="AM35" s="185"/>
      <c r="AN35" s="184">
        <f t="shared" si="48"/>
        <v>0</v>
      </c>
      <c r="AO35" s="178">
        <f t="shared" si="49"/>
        <v>0</v>
      </c>
      <c r="AP35" s="173" t="s">
        <v>202</v>
      </c>
      <c r="AQ35" s="172" t="s">
        <v>209</v>
      </c>
      <c r="AR35" s="173" t="s">
        <v>210</v>
      </c>
      <c r="AS35" s="174"/>
      <c r="AT35" s="173">
        <v>0</v>
      </c>
    </row>
    <row r="36" spans="1:46" ht="23.25">
      <c r="A36" s="1232"/>
      <c r="B36" s="202" t="s">
        <v>218</v>
      </c>
      <c r="C36" s="202"/>
      <c r="D36" s="203" t="s">
        <v>446</v>
      </c>
      <c r="E36" s="204" t="s">
        <v>135</v>
      </c>
      <c r="F36" s="204" t="s">
        <v>136</v>
      </c>
      <c r="G36" s="205">
        <v>3</v>
      </c>
      <c r="H36" s="206" t="s">
        <v>75</v>
      </c>
      <c r="I36" s="204" t="s">
        <v>239</v>
      </c>
      <c r="J36" s="206" t="s">
        <v>70</v>
      </c>
      <c r="K36" s="206" t="s">
        <v>29</v>
      </c>
      <c r="L36" s="206" t="s">
        <v>42</v>
      </c>
      <c r="M36" s="206" t="s">
        <v>43</v>
      </c>
      <c r="N36" s="218">
        <v>0.97</v>
      </c>
      <c r="O36" s="215">
        <v>0.97</v>
      </c>
      <c r="P36" s="215">
        <v>0.97</v>
      </c>
      <c r="Q36" s="215">
        <v>0.97</v>
      </c>
      <c r="R36" s="215">
        <v>0.97</v>
      </c>
      <c r="S36" s="215">
        <v>0.97</v>
      </c>
      <c r="T36" s="215">
        <v>0.97</v>
      </c>
      <c r="U36" s="215">
        <v>0.97</v>
      </c>
      <c r="V36" s="215">
        <v>0.97</v>
      </c>
      <c r="W36" s="215">
        <v>0.97</v>
      </c>
      <c r="X36" s="215">
        <v>0.97</v>
      </c>
      <c r="Y36" s="215">
        <v>0.97</v>
      </c>
      <c r="Z36" s="215">
        <v>0.97</v>
      </c>
      <c r="AA36" s="216">
        <f t="shared" si="47"/>
        <v>0.97</v>
      </c>
      <c r="AB36" s="183"/>
      <c r="AC36" s="185"/>
      <c r="AD36" s="185"/>
      <c r="AE36" s="185"/>
      <c r="AF36" s="185"/>
      <c r="AG36" s="185"/>
      <c r="AH36" s="185"/>
      <c r="AI36" s="185"/>
      <c r="AJ36" s="185"/>
      <c r="AK36" s="185"/>
      <c r="AL36" s="185"/>
      <c r="AM36" s="185"/>
      <c r="AN36" s="184">
        <f t="shared" si="48"/>
        <v>0</v>
      </c>
      <c r="AO36" s="178">
        <f t="shared" si="49"/>
        <v>0</v>
      </c>
      <c r="AP36" s="173" t="s">
        <v>202</v>
      </c>
      <c r="AQ36" s="172" t="s">
        <v>211</v>
      </c>
      <c r="AR36" s="173" t="s">
        <v>212</v>
      </c>
      <c r="AS36" s="174"/>
      <c r="AT36" s="173">
        <v>0</v>
      </c>
    </row>
    <row r="37" spans="1:46" ht="23.25">
      <c r="A37" s="1233"/>
      <c r="B37" s="202" t="s">
        <v>218</v>
      </c>
      <c r="C37" s="202"/>
      <c r="D37" s="203" t="s">
        <v>446</v>
      </c>
      <c r="E37" s="204" t="s">
        <v>135</v>
      </c>
      <c r="F37" s="204" t="s">
        <v>136</v>
      </c>
      <c r="G37" s="205">
        <v>3</v>
      </c>
      <c r="H37" s="206" t="s">
        <v>75</v>
      </c>
      <c r="I37" s="204" t="s">
        <v>239</v>
      </c>
      <c r="J37" s="206" t="s">
        <v>70</v>
      </c>
      <c r="K37" s="206" t="s">
        <v>29</v>
      </c>
      <c r="L37" s="206" t="s">
        <v>42</v>
      </c>
      <c r="M37" s="206" t="s">
        <v>43</v>
      </c>
      <c r="N37" s="218">
        <v>0.98</v>
      </c>
      <c r="O37" s="215">
        <v>0.98</v>
      </c>
      <c r="P37" s="215">
        <v>0.98</v>
      </c>
      <c r="Q37" s="215">
        <v>0.98</v>
      </c>
      <c r="R37" s="215">
        <v>0.98</v>
      </c>
      <c r="S37" s="215">
        <v>0.98</v>
      </c>
      <c r="T37" s="215">
        <v>0.98</v>
      </c>
      <c r="U37" s="215">
        <v>0.98</v>
      </c>
      <c r="V37" s="215">
        <v>0.98</v>
      </c>
      <c r="W37" s="215">
        <v>0.98</v>
      </c>
      <c r="X37" s="215">
        <v>0.98</v>
      </c>
      <c r="Y37" s="215">
        <v>0.98</v>
      </c>
      <c r="Z37" s="215">
        <v>0.98</v>
      </c>
      <c r="AA37" s="216">
        <f t="shared" si="47"/>
        <v>0.98</v>
      </c>
      <c r="AB37" s="183"/>
      <c r="AC37" s="185"/>
      <c r="AD37" s="185"/>
      <c r="AE37" s="185"/>
      <c r="AF37" s="185"/>
      <c r="AG37" s="185"/>
      <c r="AH37" s="185"/>
      <c r="AI37" s="185"/>
      <c r="AJ37" s="185"/>
      <c r="AK37" s="185"/>
      <c r="AL37" s="185"/>
      <c r="AM37" s="185"/>
      <c r="AN37" s="184">
        <f t="shared" si="48"/>
        <v>0</v>
      </c>
      <c r="AO37" s="178">
        <f t="shared" si="49"/>
        <v>0</v>
      </c>
      <c r="AP37" s="173" t="s">
        <v>202</v>
      </c>
      <c r="AQ37" s="172" t="s">
        <v>213</v>
      </c>
      <c r="AR37" s="173" t="s">
        <v>214</v>
      </c>
      <c r="AS37" s="174"/>
      <c r="AT37" s="173">
        <v>0</v>
      </c>
    </row>
    <row r="38" spans="1:46" ht="23.25">
      <c r="A38" s="1231" t="s">
        <v>508</v>
      </c>
      <c r="B38" s="196" t="s">
        <v>218</v>
      </c>
      <c r="C38" s="196"/>
      <c r="D38" s="197" t="s">
        <v>137</v>
      </c>
      <c r="E38" s="197" t="s">
        <v>138</v>
      </c>
      <c r="F38" s="197" t="s">
        <v>139</v>
      </c>
      <c r="G38" s="198">
        <v>2</v>
      </c>
      <c r="H38" s="199" t="s">
        <v>75</v>
      </c>
      <c r="I38" s="197" t="s">
        <v>140</v>
      </c>
      <c r="J38" s="199" t="s">
        <v>36</v>
      </c>
      <c r="K38" s="199" t="s">
        <v>29</v>
      </c>
      <c r="L38" s="199" t="s">
        <v>30</v>
      </c>
      <c r="M38" s="199" t="s">
        <v>43</v>
      </c>
      <c r="N38" s="200">
        <f>SUM(N39:N43)</f>
        <v>18276</v>
      </c>
      <c r="O38" s="200">
        <f>SUM(O39:O43)</f>
        <v>1501</v>
      </c>
      <c r="P38" s="200">
        <f t="shared" ref="P38" si="50">SUM(P39:P43)</f>
        <v>1501</v>
      </c>
      <c r="Q38" s="200">
        <f t="shared" ref="Q38" si="51">SUM(Q39:Q43)</f>
        <v>1560</v>
      </c>
      <c r="R38" s="200">
        <f t="shared" ref="R38" si="52">SUM(R39:R43)</f>
        <v>1501</v>
      </c>
      <c r="S38" s="200">
        <f t="shared" ref="S38" si="53">SUM(S39:S43)</f>
        <v>1552</v>
      </c>
      <c r="T38" s="200">
        <f t="shared" ref="T38" si="54">SUM(T39:T43)</f>
        <v>1502</v>
      </c>
      <c r="U38" s="200">
        <f t="shared" ref="U38" si="55">SUM(U39:U43)</f>
        <v>1551</v>
      </c>
      <c r="V38" s="200">
        <f t="shared" ref="V38" si="56">SUM(V39:V43)</f>
        <v>1551</v>
      </c>
      <c r="W38" s="200">
        <f t="shared" ref="W38" si="57">SUM(W39:W43)</f>
        <v>1502</v>
      </c>
      <c r="X38" s="200">
        <f t="shared" ref="X38" si="58">SUM(X39:X43)</f>
        <v>1551</v>
      </c>
      <c r="Y38" s="200">
        <f t="shared" ref="Y38" si="59">SUM(Y39:Y43)</f>
        <v>1502</v>
      </c>
      <c r="Z38" s="200">
        <f t="shared" ref="Z38:AM38" si="60">SUM(Z39:Z43)</f>
        <v>1502</v>
      </c>
      <c r="AA38" s="201">
        <f>O38</f>
        <v>1501</v>
      </c>
      <c r="AB38" s="169">
        <f t="shared" si="60"/>
        <v>0</v>
      </c>
      <c r="AC38" s="169">
        <f t="shared" si="60"/>
        <v>0</v>
      </c>
      <c r="AD38" s="169">
        <f t="shared" si="60"/>
        <v>0</v>
      </c>
      <c r="AE38" s="169">
        <f t="shared" si="60"/>
        <v>0</v>
      </c>
      <c r="AF38" s="169">
        <f t="shared" si="60"/>
        <v>0</v>
      </c>
      <c r="AG38" s="169">
        <f t="shared" si="60"/>
        <v>0</v>
      </c>
      <c r="AH38" s="169">
        <f t="shared" si="60"/>
        <v>0</v>
      </c>
      <c r="AI38" s="169">
        <f t="shared" si="60"/>
        <v>0</v>
      </c>
      <c r="AJ38" s="169">
        <f t="shared" si="60"/>
        <v>0</v>
      </c>
      <c r="AK38" s="169">
        <f t="shared" si="60"/>
        <v>0</v>
      </c>
      <c r="AL38" s="169">
        <f t="shared" si="60"/>
        <v>0</v>
      </c>
      <c r="AM38" s="169">
        <f t="shared" si="60"/>
        <v>0</v>
      </c>
      <c r="AN38" s="170">
        <f>AB38</f>
        <v>0</v>
      </c>
      <c r="AO38" s="171">
        <f>AN38/AA38</f>
        <v>0</v>
      </c>
      <c r="AP38" s="167" t="s">
        <v>202</v>
      </c>
      <c r="AQ38" s="167" t="s">
        <v>203</v>
      </c>
      <c r="AR38" s="167" t="s">
        <v>204</v>
      </c>
      <c r="AS38" s="168"/>
      <c r="AT38" s="167">
        <v>0</v>
      </c>
    </row>
    <row r="39" spans="1:46" ht="23.25">
      <c r="A39" s="1232"/>
      <c r="B39" s="202" t="s">
        <v>218</v>
      </c>
      <c r="C39" s="202"/>
      <c r="D39" s="203" t="s">
        <v>137</v>
      </c>
      <c r="E39" s="204" t="s">
        <v>138</v>
      </c>
      <c r="F39" s="204" t="s">
        <v>139</v>
      </c>
      <c r="G39" s="205">
        <v>2</v>
      </c>
      <c r="H39" s="206" t="s">
        <v>75</v>
      </c>
      <c r="I39" s="204" t="s">
        <v>140</v>
      </c>
      <c r="J39" s="206" t="s">
        <v>36</v>
      </c>
      <c r="K39" s="206" t="s">
        <v>29</v>
      </c>
      <c r="L39" s="206" t="s">
        <v>30</v>
      </c>
      <c r="M39" s="206" t="s">
        <v>43</v>
      </c>
      <c r="N39" s="207">
        <v>3500</v>
      </c>
      <c r="O39" s="208">
        <v>291</v>
      </c>
      <c r="P39" s="208">
        <v>291</v>
      </c>
      <c r="Q39" s="208">
        <v>299</v>
      </c>
      <c r="R39" s="208">
        <v>291</v>
      </c>
      <c r="S39" s="208">
        <v>291</v>
      </c>
      <c r="T39" s="208">
        <v>291</v>
      </c>
      <c r="U39" s="208">
        <v>291</v>
      </c>
      <c r="V39" s="208">
        <v>291</v>
      </c>
      <c r="W39" s="208">
        <v>291</v>
      </c>
      <c r="X39" s="208">
        <v>291</v>
      </c>
      <c r="Y39" s="208">
        <v>291</v>
      </c>
      <c r="Z39" s="208">
        <v>291</v>
      </c>
      <c r="AA39" s="209">
        <f>O39</f>
        <v>291</v>
      </c>
      <c r="AB39" s="175"/>
      <c r="AC39" s="177"/>
      <c r="AD39" s="177"/>
      <c r="AE39" s="177"/>
      <c r="AF39" s="177"/>
      <c r="AG39" s="177"/>
      <c r="AH39" s="177"/>
      <c r="AI39" s="177"/>
      <c r="AJ39" s="177"/>
      <c r="AK39" s="177"/>
      <c r="AL39" s="177"/>
      <c r="AM39" s="177"/>
      <c r="AN39" s="176">
        <f>AB39</f>
        <v>0</v>
      </c>
      <c r="AO39" s="178">
        <f>AN39/AA39</f>
        <v>0</v>
      </c>
      <c r="AP39" s="173" t="s">
        <v>202</v>
      </c>
      <c r="AQ39" s="172" t="s">
        <v>205</v>
      </c>
      <c r="AR39" s="173" t="s">
        <v>206</v>
      </c>
      <c r="AS39" s="174"/>
      <c r="AT39" s="173">
        <v>0</v>
      </c>
    </row>
    <row r="40" spans="1:46" ht="23.25">
      <c r="A40" s="1232"/>
      <c r="B40" s="202" t="s">
        <v>218</v>
      </c>
      <c r="C40" s="202"/>
      <c r="D40" s="203" t="s">
        <v>137</v>
      </c>
      <c r="E40" s="204" t="s">
        <v>138</v>
      </c>
      <c r="F40" s="204" t="s">
        <v>139</v>
      </c>
      <c r="G40" s="205">
        <v>2</v>
      </c>
      <c r="H40" s="206" t="s">
        <v>75</v>
      </c>
      <c r="I40" s="204" t="s">
        <v>140</v>
      </c>
      <c r="J40" s="206" t="s">
        <v>36</v>
      </c>
      <c r="K40" s="206" t="s">
        <v>29</v>
      </c>
      <c r="L40" s="206" t="s">
        <v>30</v>
      </c>
      <c r="M40" s="206" t="s">
        <v>43</v>
      </c>
      <c r="N40" s="207">
        <v>3600</v>
      </c>
      <c r="O40" s="208">
        <v>300</v>
      </c>
      <c r="P40" s="208">
        <v>300</v>
      </c>
      <c r="Q40" s="208">
        <v>300</v>
      </c>
      <c r="R40" s="208">
        <v>300</v>
      </c>
      <c r="S40" s="208">
        <v>300</v>
      </c>
      <c r="T40" s="208">
        <v>300</v>
      </c>
      <c r="U40" s="208">
        <v>300</v>
      </c>
      <c r="V40" s="208">
        <v>300</v>
      </c>
      <c r="W40" s="208">
        <v>300</v>
      </c>
      <c r="X40" s="208">
        <v>300</v>
      </c>
      <c r="Y40" s="208">
        <v>300</v>
      </c>
      <c r="Z40" s="208">
        <v>300</v>
      </c>
      <c r="AA40" s="209">
        <f t="shared" ref="AA40:AA43" si="61">O40</f>
        <v>300</v>
      </c>
      <c r="AB40" s="175"/>
      <c r="AC40" s="177"/>
      <c r="AD40" s="177"/>
      <c r="AE40" s="177"/>
      <c r="AF40" s="177"/>
      <c r="AG40" s="177"/>
      <c r="AH40" s="177"/>
      <c r="AI40" s="177"/>
      <c r="AJ40" s="177"/>
      <c r="AK40" s="177"/>
      <c r="AL40" s="177"/>
      <c r="AM40" s="177"/>
      <c r="AN40" s="176">
        <f t="shared" ref="AN40:AN43" si="62">AB40</f>
        <v>0</v>
      </c>
      <c r="AO40" s="178">
        <f t="shared" ref="AO40:AO43" si="63">AN40/AA40</f>
        <v>0</v>
      </c>
      <c r="AP40" s="173" t="s">
        <v>202</v>
      </c>
      <c r="AQ40" s="172" t="s">
        <v>207</v>
      </c>
      <c r="AR40" s="173" t="s">
        <v>208</v>
      </c>
      <c r="AS40" s="174"/>
      <c r="AT40" s="173">
        <v>0</v>
      </c>
    </row>
    <row r="41" spans="1:46" ht="23.25">
      <c r="A41" s="1232"/>
      <c r="B41" s="202" t="s">
        <v>218</v>
      </c>
      <c r="C41" s="202"/>
      <c r="D41" s="203" t="s">
        <v>137</v>
      </c>
      <c r="E41" s="204" t="s">
        <v>138</v>
      </c>
      <c r="F41" s="204" t="s">
        <v>139</v>
      </c>
      <c r="G41" s="205">
        <v>2</v>
      </c>
      <c r="H41" s="206" t="s">
        <v>75</v>
      </c>
      <c r="I41" s="204" t="s">
        <v>140</v>
      </c>
      <c r="J41" s="206" t="s">
        <v>36</v>
      </c>
      <c r="K41" s="206" t="s">
        <v>29</v>
      </c>
      <c r="L41" s="206" t="s">
        <v>30</v>
      </c>
      <c r="M41" s="206" t="s">
        <v>43</v>
      </c>
      <c r="N41" s="207">
        <v>6000</v>
      </c>
      <c r="O41" s="208">
        <v>500</v>
      </c>
      <c r="P41" s="208">
        <v>500</v>
      </c>
      <c r="Q41" s="208">
        <v>500</v>
      </c>
      <c r="R41" s="208">
        <v>500</v>
      </c>
      <c r="S41" s="208">
        <v>500</v>
      </c>
      <c r="T41" s="208">
        <v>500</v>
      </c>
      <c r="U41" s="208">
        <v>500</v>
      </c>
      <c r="V41" s="208">
        <v>500</v>
      </c>
      <c r="W41" s="208">
        <v>500</v>
      </c>
      <c r="X41" s="208">
        <v>500</v>
      </c>
      <c r="Y41" s="208">
        <v>500</v>
      </c>
      <c r="Z41" s="208">
        <v>500</v>
      </c>
      <c r="AA41" s="209">
        <f t="shared" si="61"/>
        <v>500</v>
      </c>
      <c r="AB41" s="175"/>
      <c r="AC41" s="177"/>
      <c r="AD41" s="177"/>
      <c r="AE41" s="177"/>
      <c r="AF41" s="177"/>
      <c r="AG41" s="177"/>
      <c r="AH41" s="177"/>
      <c r="AI41" s="177"/>
      <c r="AJ41" s="177"/>
      <c r="AK41" s="177"/>
      <c r="AL41" s="177"/>
      <c r="AM41" s="177"/>
      <c r="AN41" s="176">
        <f t="shared" si="62"/>
        <v>0</v>
      </c>
      <c r="AO41" s="178">
        <f t="shared" si="63"/>
        <v>0</v>
      </c>
      <c r="AP41" s="173" t="s">
        <v>220</v>
      </c>
      <c r="AQ41" s="172" t="s">
        <v>209</v>
      </c>
      <c r="AR41" s="173" t="s">
        <v>210</v>
      </c>
      <c r="AS41" s="174"/>
      <c r="AT41" s="173">
        <v>0</v>
      </c>
    </row>
    <row r="42" spans="1:46" ht="23.25">
      <c r="A42" s="1232"/>
      <c r="B42" s="202" t="s">
        <v>218</v>
      </c>
      <c r="C42" s="202"/>
      <c r="D42" s="203" t="s">
        <v>137</v>
      </c>
      <c r="E42" s="204" t="s">
        <v>138</v>
      </c>
      <c r="F42" s="204" t="s">
        <v>139</v>
      </c>
      <c r="G42" s="205">
        <v>2</v>
      </c>
      <c r="H42" s="206" t="s">
        <v>75</v>
      </c>
      <c r="I42" s="204" t="s">
        <v>140</v>
      </c>
      <c r="J42" s="206" t="s">
        <v>36</v>
      </c>
      <c r="K42" s="206" t="s">
        <v>29</v>
      </c>
      <c r="L42" s="206" t="s">
        <v>30</v>
      </c>
      <c r="M42" s="206" t="s">
        <v>43</v>
      </c>
      <c r="N42" s="207">
        <v>3850</v>
      </c>
      <c r="O42" s="208">
        <v>300</v>
      </c>
      <c r="P42" s="208">
        <v>300</v>
      </c>
      <c r="Q42" s="208">
        <v>350</v>
      </c>
      <c r="R42" s="208">
        <v>300</v>
      </c>
      <c r="S42" s="208">
        <v>350</v>
      </c>
      <c r="T42" s="208">
        <v>300</v>
      </c>
      <c r="U42" s="208">
        <v>350</v>
      </c>
      <c r="V42" s="208">
        <v>350</v>
      </c>
      <c r="W42" s="208">
        <v>300</v>
      </c>
      <c r="X42" s="208">
        <v>350</v>
      </c>
      <c r="Y42" s="208">
        <v>300</v>
      </c>
      <c r="Z42" s="208">
        <v>300</v>
      </c>
      <c r="AA42" s="209">
        <f t="shared" si="61"/>
        <v>300</v>
      </c>
      <c r="AB42" s="175"/>
      <c r="AC42" s="177"/>
      <c r="AD42" s="177"/>
      <c r="AE42" s="177"/>
      <c r="AF42" s="177"/>
      <c r="AG42" s="177"/>
      <c r="AH42" s="177"/>
      <c r="AI42" s="177"/>
      <c r="AJ42" s="177"/>
      <c r="AK42" s="177"/>
      <c r="AL42" s="177"/>
      <c r="AM42" s="177"/>
      <c r="AN42" s="176">
        <f t="shared" si="62"/>
        <v>0</v>
      </c>
      <c r="AO42" s="178">
        <f t="shared" si="63"/>
        <v>0</v>
      </c>
      <c r="AP42" s="173" t="s">
        <v>216</v>
      </c>
      <c r="AQ42" s="172" t="s">
        <v>211</v>
      </c>
      <c r="AR42" s="173" t="s">
        <v>212</v>
      </c>
      <c r="AS42" s="174"/>
      <c r="AT42" s="173">
        <v>0</v>
      </c>
    </row>
    <row r="43" spans="1:46" ht="23.25">
      <c r="A43" s="1233"/>
      <c r="B43" s="202" t="s">
        <v>218</v>
      </c>
      <c r="C43" s="202"/>
      <c r="D43" s="203" t="s">
        <v>137</v>
      </c>
      <c r="E43" s="204" t="s">
        <v>138</v>
      </c>
      <c r="F43" s="204" t="s">
        <v>139</v>
      </c>
      <c r="G43" s="205">
        <v>2</v>
      </c>
      <c r="H43" s="206" t="s">
        <v>75</v>
      </c>
      <c r="I43" s="204" t="s">
        <v>140</v>
      </c>
      <c r="J43" s="206" t="s">
        <v>36</v>
      </c>
      <c r="K43" s="206" t="s">
        <v>29</v>
      </c>
      <c r="L43" s="206" t="s">
        <v>30</v>
      </c>
      <c r="M43" s="206" t="s">
        <v>43</v>
      </c>
      <c r="N43" s="207">
        <v>1326</v>
      </c>
      <c r="O43" s="208">
        <v>110</v>
      </c>
      <c r="P43" s="208">
        <v>110</v>
      </c>
      <c r="Q43" s="208">
        <v>111</v>
      </c>
      <c r="R43" s="208">
        <v>110</v>
      </c>
      <c r="S43" s="208">
        <v>111</v>
      </c>
      <c r="T43" s="208">
        <v>111</v>
      </c>
      <c r="U43" s="208">
        <v>110</v>
      </c>
      <c r="V43" s="208">
        <v>110</v>
      </c>
      <c r="W43" s="208">
        <v>111</v>
      </c>
      <c r="X43" s="208">
        <v>110</v>
      </c>
      <c r="Y43" s="208">
        <v>111</v>
      </c>
      <c r="Z43" s="208">
        <v>111</v>
      </c>
      <c r="AA43" s="209">
        <f t="shared" si="61"/>
        <v>110</v>
      </c>
      <c r="AB43" s="175"/>
      <c r="AC43" s="177"/>
      <c r="AD43" s="177"/>
      <c r="AE43" s="177"/>
      <c r="AF43" s="177"/>
      <c r="AG43" s="177"/>
      <c r="AH43" s="177"/>
      <c r="AI43" s="177"/>
      <c r="AJ43" s="177"/>
      <c r="AK43" s="177"/>
      <c r="AL43" s="177"/>
      <c r="AM43" s="177"/>
      <c r="AN43" s="176">
        <f t="shared" si="62"/>
        <v>0</v>
      </c>
      <c r="AO43" s="178">
        <f t="shared" si="63"/>
        <v>0</v>
      </c>
      <c r="AP43" s="173" t="s">
        <v>202</v>
      </c>
      <c r="AQ43" s="172" t="s">
        <v>213</v>
      </c>
      <c r="AR43" s="173" t="s">
        <v>214</v>
      </c>
      <c r="AS43" s="174"/>
      <c r="AT43" s="173">
        <v>0</v>
      </c>
    </row>
    <row r="44" spans="1:46" ht="23.25">
      <c r="A44" s="1231" t="s">
        <v>508</v>
      </c>
      <c r="B44" s="196" t="s">
        <v>218</v>
      </c>
      <c r="C44" s="196"/>
      <c r="D44" s="197" t="s">
        <v>141</v>
      </c>
      <c r="E44" s="197" t="s">
        <v>142</v>
      </c>
      <c r="F44" s="197" t="s">
        <v>143</v>
      </c>
      <c r="G44" s="198">
        <v>3</v>
      </c>
      <c r="H44" s="199" t="s">
        <v>79</v>
      </c>
      <c r="I44" s="197" t="s">
        <v>144</v>
      </c>
      <c r="J44" s="199" t="s">
        <v>40</v>
      </c>
      <c r="K44" s="199" t="s">
        <v>41</v>
      </c>
      <c r="L44" s="199" t="s">
        <v>42</v>
      </c>
      <c r="M44" s="199" t="s">
        <v>43</v>
      </c>
      <c r="N44" s="219">
        <f>AVERAGE(N45:N49)</f>
        <v>1.5</v>
      </c>
      <c r="O44" s="219">
        <f>AVERAGE(O45:O49)</f>
        <v>1.5</v>
      </c>
      <c r="P44" s="219">
        <f t="shared" ref="P44" si="64">AVERAGE(P45:P49)</f>
        <v>1.5</v>
      </c>
      <c r="Q44" s="219">
        <f t="shared" ref="Q44" si="65">AVERAGE(Q45:Q49)</f>
        <v>1.5</v>
      </c>
      <c r="R44" s="219">
        <f t="shared" ref="R44" si="66">AVERAGE(R45:R49)</f>
        <v>1.5</v>
      </c>
      <c r="S44" s="219">
        <f t="shared" ref="S44" si="67">AVERAGE(S45:S49)</f>
        <v>1.5</v>
      </c>
      <c r="T44" s="219">
        <f t="shared" ref="T44" si="68">AVERAGE(T45:T49)</f>
        <v>1.5</v>
      </c>
      <c r="U44" s="219">
        <f t="shared" ref="U44" si="69">AVERAGE(U45:U49)</f>
        <v>1.5</v>
      </c>
      <c r="V44" s="219">
        <f t="shared" ref="V44" si="70">AVERAGE(V45:V49)</f>
        <v>1.5</v>
      </c>
      <c r="W44" s="219">
        <f t="shared" ref="W44" si="71">AVERAGE(W45:W49)</f>
        <v>1.5</v>
      </c>
      <c r="X44" s="219">
        <f t="shared" ref="X44" si="72">AVERAGE(X45:X49)</f>
        <v>1.5</v>
      </c>
      <c r="Y44" s="219">
        <f t="shared" ref="Y44" si="73">AVERAGE(Y45:Y49)</f>
        <v>1.5</v>
      </c>
      <c r="Z44" s="219">
        <f t="shared" ref="Z44:AM44" si="74">AVERAGE(Z45:Z49)</f>
        <v>1.5</v>
      </c>
      <c r="AA44" s="220">
        <f>O44</f>
        <v>1.5</v>
      </c>
      <c r="AB44" s="186" t="e">
        <f t="shared" si="74"/>
        <v>#DIV/0!</v>
      </c>
      <c r="AC44" s="186" t="e">
        <f t="shared" si="74"/>
        <v>#DIV/0!</v>
      </c>
      <c r="AD44" s="186" t="e">
        <f t="shared" si="74"/>
        <v>#DIV/0!</v>
      </c>
      <c r="AE44" s="186" t="e">
        <f t="shared" si="74"/>
        <v>#DIV/0!</v>
      </c>
      <c r="AF44" s="186" t="e">
        <f t="shared" si="74"/>
        <v>#DIV/0!</v>
      </c>
      <c r="AG44" s="186" t="e">
        <f t="shared" si="74"/>
        <v>#DIV/0!</v>
      </c>
      <c r="AH44" s="186" t="e">
        <f t="shared" si="74"/>
        <v>#DIV/0!</v>
      </c>
      <c r="AI44" s="186" t="e">
        <f t="shared" si="74"/>
        <v>#DIV/0!</v>
      </c>
      <c r="AJ44" s="186" t="e">
        <f t="shared" si="74"/>
        <v>#DIV/0!</v>
      </c>
      <c r="AK44" s="186" t="e">
        <f t="shared" si="74"/>
        <v>#DIV/0!</v>
      </c>
      <c r="AL44" s="186" t="e">
        <f t="shared" si="74"/>
        <v>#DIV/0!</v>
      </c>
      <c r="AM44" s="186" t="e">
        <f t="shared" si="74"/>
        <v>#DIV/0!</v>
      </c>
      <c r="AN44" s="187" t="e">
        <f>AB44</f>
        <v>#DIV/0!</v>
      </c>
      <c r="AO44" s="171" t="e">
        <f>AA44/AN44</f>
        <v>#DIV/0!</v>
      </c>
      <c r="AP44" s="167" t="s">
        <v>202</v>
      </c>
      <c r="AQ44" s="167" t="s">
        <v>203</v>
      </c>
      <c r="AR44" s="167" t="s">
        <v>204</v>
      </c>
      <c r="AS44" s="168"/>
      <c r="AT44" s="167">
        <v>0</v>
      </c>
    </row>
    <row r="45" spans="1:46" ht="23.25">
      <c r="A45" s="1232"/>
      <c r="B45" s="202" t="s">
        <v>218</v>
      </c>
      <c r="C45" s="202"/>
      <c r="D45" s="203" t="s">
        <v>141</v>
      </c>
      <c r="E45" s="204" t="s">
        <v>142</v>
      </c>
      <c r="F45" s="204" t="s">
        <v>143</v>
      </c>
      <c r="G45" s="205">
        <v>3</v>
      </c>
      <c r="H45" s="206" t="s">
        <v>79</v>
      </c>
      <c r="I45" s="204" t="s">
        <v>144</v>
      </c>
      <c r="J45" s="206" t="s">
        <v>40</v>
      </c>
      <c r="K45" s="206" t="s">
        <v>41</v>
      </c>
      <c r="L45" s="206" t="s">
        <v>42</v>
      </c>
      <c r="M45" s="206" t="s">
        <v>43</v>
      </c>
      <c r="N45" s="221">
        <v>1.5</v>
      </c>
      <c r="O45" s="222">
        <v>1.5</v>
      </c>
      <c r="P45" s="222">
        <v>1.5</v>
      </c>
      <c r="Q45" s="222">
        <v>1.5</v>
      </c>
      <c r="R45" s="222">
        <v>1.5</v>
      </c>
      <c r="S45" s="222">
        <v>1.5</v>
      </c>
      <c r="T45" s="222">
        <v>1.5</v>
      </c>
      <c r="U45" s="222">
        <v>1.5</v>
      </c>
      <c r="V45" s="222">
        <v>1.5</v>
      </c>
      <c r="W45" s="222">
        <v>1.5</v>
      </c>
      <c r="X45" s="222">
        <v>1.5</v>
      </c>
      <c r="Y45" s="222">
        <v>1.5</v>
      </c>
      <c r="Z45" s="222">
        <v>1.5</v>
      </c>
      <c r="AA45" s="223">
        <f>O45</f>
        <v>1.5</v>
      </c>
      <c r="AB45" s="188"/>
      <c r="AC45" s="190"/>
      <c r="AD45" s="190"/>
      <c r="AE45" s="190"/>
      <c r="AF45" s="190"/>
      <c r="AG45" s="190"/>
      <c r="AH45" s="190"/>
      <c r="AI45" s="190"/>
      <c r="AJ45" s="190"/>
      <c r="AK45" s="190"/>
      <c r="AL45" s="190"/>
      <c r="AM45" s="190"/>
      <c r="AN45" s="189">
        <f>AB45</f>
        <v>0</v>
      </c>
      <c r="AO45" s="178" t="e">
        <f>AA45/AN45</f>
        <v>#DIV/0!</v>
      </c>
      <c r="AP45" s="173" t="s">
        <v>202</v>
      </c>
      <c r="AQ45" s="172" t="s">
        <v>205</v>
      </c>
      <c r="AR45" s="173" t="s">
        <v>206</v>
      </c>
      <c r="AS45" s="174"/>
      <c r="AT45" s="173">
        <v>0</v>
      </c>
    </row>
    <row r="46" spans="1:46" ht="23.25">
      <c r="A46" s="1232"/>
      <c r="B46" s="202" t="s">
        <v>218</v>
      </c>
      <c r="C46" s="202"/>
      <c r="D46" s="203" t="s">
        <v>141</v>
      </c>
      <c r="E46" s="204" t="s">
        <v>142</v>
      </c>
      <c r="F46" s="204" t="s">
        <v>143</v>
      </c>
      <c r="G46" s="205">
        <v>3</v>
      </c>
      <c r="H46" s="206" t="s">
        <v>79</v>
      </c>
      <c r="I46" s="204" t="s">
        <v>144</v>
      </c>
      <c r="J46" s="206" t="s">
        <v>40</v>
      </c>
      <c r="K46" s="206" t="s">
        <v>41</v>
      </c>
      <c r="L46" s="206" t="s">
        <v>42</v>
      </c>
      <c r="M46" s="206" t="s">
        <v>43</v>
      </c>
      <c r="N46" s="221">
        <v>1.5</v>
      </c>
      <c r="O46" s="222">
        <v>1.5</v>
      </c>
      <c r="P46" s="222">
        <v>1.5</v>
      </c>
      <c r="Q46" s="222">
        <v>1.5</v>
      </c>
      <c r="R46" s="222">
        <v>1.5</v>
      </c>
      <c r="S46" s="222">
        <v>1.5</v>
      </c>
      <c r="T46" s="222">
        <v>1.5</v>
      </c>
      <c r="U46" s="222">
        <v>1.5</v>
      </c>
      <c r="V46" s="222">
        <v>1.5</v>
      </c>
      <c r="W46" s="222">
        <v>1.5</v>
      </c>
      <c r="X46" s="222">
        <v>1.5</v>
      </c>
      <c r="Y46" s="222">
        <v>1.5</v>
      </c>
      <c r="Z46" s="222">
        <v>1.5</v>
      </c>
      <c r="AA46" s="223">
        <f t="shared" ref="AA46:AA49" si="75">O46</f>
        <v>1.5</v>
      </c>
      <c r="AB46" s="188"/>
      <c r="AC46" s="190"/>
      <c r="AD46" s="190"/>
      <c r="AE46" s="190"/>
      <c r="AF46" s="190"/>
      <c r="AG46" s="190"/>
      <c r="AH46" s="190"/>
      <c r="AI46" s="190"/>
      <c r="AJ46" s="190"/>
      <c r="AK46" s="190"/>
      <c r="AL46" s="190"/>
      <c r="AM46" s="190"/>
      <c r="AN46" s="189">
        <f t="shared" ref="AN46:AN49" si="76">AB46</f>
        <v>0</v>
      </c>
      <c r="AO46" s="178" t="e">
        <f t="shared" ref="AO46:AO49" si="77">AA46/AN46</f>
        <v>#DIV/0!</v>
      </c>
      <c r="AP46" s="173" t="s">
        <v>202</v>
      </c>
      <c r="AQ46" s="172" t="s">
        <v>207</v>
      </c>
      <c r="AR46" s="173" t="s">
        <v>208</v>
      </c>
      <c r="AS46" s="174"/>
      <c r="AT46" s="173">
        <v>0</v>
      </c>
    </row>
    <row r="47" spans="1:46" ht="23.25">
      <c r="A47" s="1232"/>
      <c r="B47" s="202" t="s">
        <v>218</v>
      </c>
      <c r="C47" s="202"/>
      <c r="D47" s="203" t="s">
        <v>141</v>
      </c>
      <c r="E47" s="204" t="s">
        <v>142</v>
      </c>
      <c r="F47" s="204" t="s">
        <v>143</v>
      </c>
      <c r="G47" s="205">
        <v>3</v>
      </c>
      <c r="H47" s="206" t="s">
        <v>79</v>
      </c>
      <c r="I47" s="204" t="s">
        <v>144</v>
      </c>
      <c r="J47" s="206" t="s">
        <v>40</v>
      </c>
      <c r="K47" s="206" t="s">
        <v>41</v>
      </c>
      <c r="L47" s="206" t="s">
        <v>42</v>
      </c>
      <c r="M47" s="206" t="s">
        <v>43</v>
      </c>
      <c r="N47" s="221">
        <v>1.5</v>
      </c>
      <c r="O47" s="222">
        <v>1.5</v>
      </c>
      <c r="P47" s="222">
        <v>1.5</v>
      </c>
      <c r="Q47" s="222">
        <v>1.5</v>
      </c>
      <c r="R47" s="222">
        <v>1.5</v>
      </c>
      <c r="S47" s="222">
        <v>1.5</v>
      </c>
      <c r="T47" s="222">
        <v>1.5</v>
      </c>
      <c r="U47" s="222">
        <v>1.5</v>
      </c>
      <c r="V47" s="222">
        <v>1.5</v>
      </c>
      <c r="W47" s="222">
        <v>1.5</v>
      </c>
      <c r="X47" s="222">
        <v>1.5</v>
      </c>
      <c r="Y47" s="222">
        <v>1.5</v>
      </c>
      <c r="Z47" s="222">
        <v>1.5</v>
      </c>
      <c r="AA47" s="223">
        <f t="shared" si="75"/>
        <v>1.5</v>
      </c>
      <c r="AB47" s="188"/>
      <c r="AC47" s="190"/>
      <c r="AD47" s="190"/>
      <c r="AE47" s="190"/>
      <c r="AF47" s="190"/>
      <c r="AG47" s="190"/>
      <c r="AH47" s="190"/>
      <c r="AI47" s="190"/>
      <c r="AJ47" s="190"/>
      <c r="AK47" s="190"/>
      <c r="AL47" s="190"/>
      <c r="AM47" s="190"/>
      <c r="AN47" s="189">
        <f t="shared" si="76"/>
        <v>0</v>
      </c>
      <c r="AO47" s="178" t="e">
        <f t="shared" si="77"/>
        <v>#DIV/0!</v>
      </c>
      <c r="AP47" s="173" t="s">
        <v>215</v>
      </c>
      <c r="AQ47" s="172" t="s">
        <v>209</v>
      </c>
      <c r="AR47" s="173" t="s">
        <v>210</v>
      </c>
      <c r="AS47" s="174"/>
      <c r="AT47" s="173">
        <v>0</v>
      </c>
    </row>
    <row r="48" spans="1:46" ht="23.25">
      <c r="A48" s="1232"/>
      <c r="B48" s="202" t="s">
        <v>218</v>
      </c>
      <c r="C48" s="202"/>
      <c r="D48" s="203" t="s">
        <v>141</v>
      </c>
      <c r="E48" s="204" t="s">
        <v>142</v>
      </c>
      <c r="F48" s="204" t="s">
        <v>143</v>
      </c>
      <c r="G48" s="205">
        <v>3</v>
      </c>
      <c r="H48" s="206" t="s">
        <v>79</v>
      </c>
      <c r="I48" s="204" t="s">
        <v>144</v>
      </c>
      <c r="J48" s="206" t="s">
        <v>40</v>
      </c>
      <c r="K48" s="206" t="s">
        <v>41</v>
      </c>
      <c r="L48" s="206" t="s">
        <v>42</v>
      </c>
      <c r="M48" s="206" t="s">
        <v>43</v>
      </c>
      <c r="N48" s="221">
        <v>1.5</v>
      </c>
      <c r="O48" s="222">
        <v>1.5</v>
      </c>
      <c r="P48" s="222">
        <v>1.5</v>
      </c>
      <c r="Q48" s="222">
        <v>1.5</v>
      </c>
      <c r="R48" s="222">
        <v>1.5</v>
      </c>
      <c r="S48" s="222">
        <v>1.5</v>
      </c>
      <c r="T48" s="222">
        <v>1.5</v>
      </c>
      <c r="U48" s="222">
        <v>1.5</v>
      </c>
      <c r="V48" s="222">
        <v>1.5</v>
      </c>
      <c r="W48" s="222">
        <v>1.5</v>
      </c>
      <c r="X48" s="222">
        <v>1.5</v>
      </c>
      <c r="Y48" s="222">
        <v>1.5</v>
      </c>
      <c r="Z48" s="222">
        <v>1.5</v>
      </c>
      <c r="AA48" s="223">
        <f t="shared" si="75"/>
        <v>1.5</v>
      </c>
      <c r="AB48" s="188"/>
      <c r="AC48" s="190"/>
      <c r="AD48" s="190"/>
      <c r="AE48" s="190"/>
      <c r="AF48" s="190"/>
      <c r="AG48" s="190"/>
      <c r="AH48" s="190"/>
      <c r="AI48" s="190"/>
      <c r="AJ48" s="190"/>
      <c r="AK48" s="190"/>
      <c r="AL48" s="190"/>
      <c r="AM48" s="190"/>
      <c r="AN48" s="189">
        <f t="shared" si="76"/>
        <v>0</v>
      </c>
      <c r="AO48" s="178" t="e">
        <f t="shared" si="77"/>
        <v>#DIV/0!</v>
      </c>
      <c r="AP48" s="173" t="s">
        <v>216</v>
      </c>
      <c r="AQ48" s="172" t="s">
        <v>211</v>
      </c>
      <c r="AR48" s="173" t="s">
        <v>212</v>
      </c>
      <c r="AS48" s="174"/>
      <c r="AT48" s="173">
        <v>0</v>
      </c>
    </row>
    <row r="49" spans="1:46" ht="23.25">
      <c r="A49" s="1233"/>
      <c r="B49" s="202" t="s">
        <v>218</v>
      </c>
      <c r="C49" s="202"/>
      <c r="D49" s="203" t="s">
        <v>141</v>
      </c>
      <c r="E49" s="204" t="s">
        <v>142</v>
      </c>
      <c r="F49" s="204" t="s">
        <v>143</v>
      </c>
      <c r="G49" s="205">
        <v>3</v>
      </c>
      <c r="H49" s="206" t="s">
        <v>79</v>
      </c>
      <c r="I49" s="204" t="s">
        <v>144</v>
      </c>
      <c r="J49" s="206" t="s">
        <v>40</v>
      </c>
      <c r="K49" s="206" t="s">
        <v>41</v>
      </c>
      <c r="L49" s="206" t="s">
        <v>42</v>
      </c>
      <c r="M49" s="206" t="s">
        <v>43</v>
      </c>
      <c r="N49" s="221">
        <v>1.5</v>
      </c>
      <c r="O49" s="222">
        <v>1.5</v>
      </c>
      <c r="P49" s="222">
        <v>1.5</v>
      </c>
      <c r="Q49" s="222">
        <v>1.5</v>
      </c>
      <c r="R49" s="222">
        <v>1.5</v>
      </c>
      <c r="S49" s="222">
        <v>1.5</v>
      </c>
      <c r="T49" s="222">
        <v>1.5</v>
      </c>
      <c r="U49" s="222">
        <v>1.5</v>
      </c>
      <c r="V49" s="222">
        <v>1.5</v>
      </c>
      <c r="W49" s="222">
        <v>1.5</v>
      </c>
      <c r="X49" s="222">
        <v>1.5</v>
      </c>
      <c r="Y49" s="222">
        <v>1.5</v>
      </c>
      <c r="Z49" s="222">
        <v>1.5</v>
      </c>
      <c r="AA49" s="223">
        <f t="shared" si="75"/>
        <v>1.5</v>
      </c>
      <c r="AB49" s="188"/>
      <c r="AC49" s="190"/>
      <c r="AD49" s="190"/>
      <c r="AE49" s="190"/>
      <c r="AF49" s="190"/>
      <c r="AG49" s="190"/>
      <c r="AH49" s="190"/>
      <c r="AI49" s="190"/>
      <c r="AJ49" s="190"/>
      <c r="AK49" s="190"/>
      <c r="AL49" s="190"/>
      <c r="AM49" s="190"/>
      <c r="AN49" s="189">
        <f t="shared" si="76"/>
        <v>0</v>
      </c>
      <c r="AO49" s="178" t="e">
        <f t="shared" si="77"/>
        <v>#DIV/0!</v>
      </c>
      <c r="AP49" s="173" t="s">
        <v>202</v>
      </c>
      <c r="AQ49" s="172" t="s">
        <v>213</v>
      </c>
      <c r="AR49" s="173" t="s">
        <v>214</v>
      </c>
      <c r="AS49" s="174"/>
      <c r="AT49" s="173">
        <v>0</v>
      </c>
    </row>
    <row r="50" spans="1:46" ht="23.25">
      <c r="A50" s="1231" t="s">
        <v>508</v>
      </c>
      <c r="B50" s="196" t="s">
        <v>236</v>
      </c>
      <c r="C50" s="196"/>
      <c r="D50" s="197" t="s">
        <v>145</v>
      </c>
      <c r="E50" s="197" t="s">
        <v>146</v>
      </c>
      <c r="F50" s="197" t="s">
        <v>147</v>
      </c>
      <c r="G50" s="198">
        <v>2</v>
      </c>
      <c r="H50" s="199" t="s">
        <v>66</v>
      </c>
      <c r="I50" s="197" t="s">
        <v>148</v>
      </c>
      <c r="J50" s="199" t="s">
        <v>36</v>
      </c>
      <c r="K50" s="199" t="s">
        <v>29</v>
      </c>
      <c r="L50" s="199" t="s">
        <v>30</v>
      </c>
      <c r="M50" s="199" t="s">
        <v>43</v>
      </c>
      <c r="N50" s="200">
        <f>SUM(N51:N55)</f>
        <v>3660</v>
      </c>
      <c r="O50" s="200">
        <f>SUM(O51:O55)</f>
        <v>305</v>
      </c>
      <c r="P50" s="200">
        <f t="shared" ref="P50" si="78">SUM(P51:P55)</f>
        <v>305</v>
      </c>
      <c r="Q50" s="200">
        <f t="shared" ref="Q50" si="79">SUM(Q51:Q55)</f>
        <v>305</v>
      </c>
      <c r="R50" s="200">
        <f t="shared" ref="R50" si="80">SUM(R51:R55)</f>
        <v>305</v>
      </c>
      <c r="S50" s="200">
        <f t="shared" ref="S50" si="81">SUM(S51:S55)</f>
        <v>305</v>
      </c>
      <c r="T50" s="200">
        <f t="shared" ref="T50" si="82">SUM(T51:T55)</f>
        <v>305</v>
      </c>
      <c r="U50" s="200">
        <f t="shared" ref="U50" si="83">SUM(U51:U55)</f>
        <v>305</v>
      </c>
      <c r="V50" s="200">
        <f t="shared" ref="V50" si="84">SUM(V51:V55)</f>
        <v>305</v>
      </c>
      <c r="W50" s="200">
        <f t="shared" ref="W50" si="85">SUM(W51:W55)</f>
        <v>305</v>
      </c>
      <c r="X50" s="200">
        <f t="shared" ref="X50" si="86">SUM(X51:X55)</f>
        <v>305</v>
      </c>
      <c r="Y50" s="200">
        <f t="shared" ref="Y50" si="87">SUM(Y51:Y55)</f>
        <v>305</v>
      </c>
      <c r="Z50" s="200">
        <f t="shared" ref="Z50:AM50" si="88">SUM(Z51:Z55)</f>
        <v>305</v>
      </c>
      <c r="AA50" s="201">
        <f>O50</f>
        <v>305</v>
      </c>
      <c r="AB50" s="169">
        <f t="shared" si="88"/>
        <v>0</v>
      </c>
      <c r="AC50" s="169">
        <f t="shared" si="88"/>
        <v>0</v>
      </c>
      <c r="AD50" s="169">
        <f t="shared" si="88"/>
        <v>0</v>
      </c>
      <c r="AE50" s="169">
        <f t="shared" si="88"/>
        <v>0</v>
      </c>
      <c r="AF50" s="169">
        <f t="shared" si="88"/>
        <v>0</v>
      </c>
      <c r="AG50" s="169">
        <f t="shared" si="88"/>
        <v>0</v>
      </c>
      <c r="AH50" s="169">
        <f t="shared" si="88"/>
        <v>0</v>
      </c>
      <c r="AI50" s="169">
        <f t="shared" si="88"/>
        <v>0</v>
      </c>
      <c r="AJ50" s="169">
        <f t="shared" si="88"/>
        <v>0</v>
      </c>
      <c r="AK50" s="169">
        <f t="shared" si="88"/>
        <v>0</v>
      </c>
      <c r="AL50" s="169">
        <f t="shared" si="88"/>
        <v>0</v>
      </c>
      <c r="AM50" s="169">
        <f t="shared" si="88"/>
        <v>0</v>
      </c>
      <c r="AN50" s="170">
        <f>AB50</f>
        <v>0</v>
      </c>
      <c r="AO50" s="171">
        <f>AN50/AA50</f>
        <v>0</v>
      </c>
      <c r="AP50" s="167" t="s">
        <v>202</v>
      </c>
      <c r="AQ50" s="167" t="s">
        <v>203</v>
      </c>
      <c r="AR50" s="167" t="s">
        <v>204</v>
      </c>
      <c r="AS50" s="168"/>
      <c r="AT50" s="167">
        <v>0</v>
      </c>
    </row>
    <row r="51" spans="1:46" ht="23.25">
      <c r="A51" s="1232"/>
      <c r="B51" s="202" t="s">
        <v>236</v>
      </c>
      <c r="C51" s="202"/>
      <c r="D51" s="203" t="s">
        <v>145</v>
      </c>
      <c r="E51" s="204" t="s">
        <v>146</v>
      </c>
      <c r="F51" s="204" t="s">
        <v>147</v>
      </c>
      <c r="G51" s="205">
        <v>2</v>
      </c>
      <c r="H51" s="206" t="s">
        <v>66</v>
      </c>
      <c r="I51" s="204" t="s">
        <v>148</v>
      </c>
      <c r="J51" s="206" t="s">
        <v>36</v>
      </c>
      <c r="K51" s="206" t="s">
        <v>29</v>
      </c>
      <c r="L51" s="206" t="s">
        <v>30</v>
      </c>
      <c r="M51" s="206" t="s">
        <v>43</v>
      </c>
      <c r="N51" s="207">
        <v>1500</v>
      </c>
      <c r="O51" s="208">
        <v>125</v>
      </c>
      <c r="P51" s="208">
        <v>125</v>
      </c>
      <c r="Q51" s="208">
        <v>125</v>
      </c>
      <c r="R51" s="208">
        <v>125</v>
      </c>
      <c r="S51" s="208">
        <v>125</v>
      </c>
      <c r="T51" s="208">
        <v>125</v>
      </c>
      <c r="U51" s="208">
        <v>125</v>
      </c>
      <c r="V51" s="208">
        <v>125</v>
      </c>
      <c r="W51" s="208">
        <v>125</v>
      </c>
      <c r="X51" s="208">
        <v>125</v>
      </c>
      <c r="Y51" s="208">
        <v>125</v>
      </c>
      <c r="Z51" s="208">
        <v>125</v>
      </c>
      <c r="AA51" s="209">
        <f>O51</f>
        <v>125</v>
      </c>
      <c r="AB51" s="175"/>
      <c r="AC51" s="177"/>
      <c r="AD51" s="177"/>
      <c r="AE51" s="177"/>
      <c r="AF51" s="177"/>
      <c r="AG51" s="177"/>
      <c r="AH51" s="177"/>
      <c r="AI51" s="177"/>
      <c r="AJ51" s="177"/>
      <c r="AK51" s="177"/>
      <c r="AL51" s="177"/>
      <c r="AM51" s="177"/>
      <c r="AN51" s="176">
        <f>AB51</f>
        <v>0</v>
      </c>
      <c r="AO51" s="178">
        <f>AN51/AA51</f>
        <v>0</v>
      </c>
      <c r="AP51" s="173" t="s">
        <v>202</v>
      </c>
      <c r="AQ51" s="172" t="s">
        <v>205</v>
      </c>
      <c r="AR51" s="173" t="s">
        <v>206</v>
      </c>
      <c r="AS51" s="174"/>
      <c r="AT51" s="173">
        <v>0</v>
      </c>
    </row>
    <row r="52" spans="1:46" ht="23.25">
      <c r="A52" s="1232"/>
      <c r="B52" s="202" t="s">
        <v>236</v>
      </c>
      <c r="C52" s="202"/>
      <c r="D52" s="203" t="s">
        <v>145</v>
      </c>
      <c r="E52" s="204" t="s">
        <v>146</v>
      </c>
      <c r="F52" s="204" t="s">
        <v>147</v>
      </c>
      <c r="G52" s="205">
        <v>2</v>
      </c>
      <c r="H52" s="206" t="s">
        <v>66</v>
      </c>
      <c r="I52" s="204" t="s">
        <v>148</v>
      </c>
      <c r="J52" s="206" t="s">
        <v>36</v>
      </c>
      <c r="K52" s="206" t="s">
        <v>29</v>
      </c>
      <c r="L52" s="206" t="s">
        <v>30</v>
      </c>
      <c r="M52" s="206" t="s">
        <v>43</v>
      </c>
      <c r="N52" s="207">
        <v>432</v>
      </c>
      <c r="O52" s="208">
        <v>36</v>
      </c>
      <c r="P52" s="208">
        <v>36</v>
      </c>
      <c r="Q52" s="208">
        <v>36</v>
      </c>
      <c r="R52" s="208">
        <v>36</v>
      </c>
      <c r="S52" s="208">
        <v>36</v>
      </c>
      <c r="T52" s="208">
        <v>36</v>
      </c>
      <c r="U52" s="208">
        <v>36</v>
      </c>
      <c r="V52" s="208">
        <v>36</v>
      </c>
      <c r="W52" s="208">
        <v>36</v>
      </c>
      <c r="X52" s="208">
        <v>36</v>
      </c>
      <c r="Y52" s="208">
        <v>36</v>
      </c>
      <c r="Z52" s="208">
        <v>36</v>
      </c>
      <c r="AA52" s="209">
        <f t="shared" ref="AA52:AA55" si="89">O52</f>
        <v>36</v>
      </c>
      <c r="AB52" s="175"/>
      <c r="AC52" s="177"/>
      <c r="AD52" s="177"/>
      <c r="AE52" s="177"/>
      <c r="AF52" s="177"/>
      <c r="AG52" s="177"/>
      <c r="AH52" s="177"/>
      <c r="AI52" s="177"/>
      <c r="AJ52" s="177"/>
      <c r="AK52" s="177"/>
      <c r="AL52" s="177"/>
      <c r="AM52" s="177"/>
      <c r="AN52" s="176">
        <f t="shared" ref="AN52:AN55" si="90">AB52</f>
        <v>0</v>
      </c>
      <c r="AO52" s="178">
        <f t="shared" ref="AO52:AO55" si="91">AN52/AA52</f>
        <v>0</v>
      </c>
      <c r="AP52" s="173" t="s">
        <v>202</v>
      </c>
      <c r="AQ52" s="172" t="s">
        <v>207</v>
      </c>
      <c r="AR52" s="173" t="s">
        <v>208</v>
      </c>
      <c r="AS52" s="174"/>
      <c r="AT52" s="173">
        <v>0</v>
      </c>
    </row>
    <row r="53" spans="1:46" ht="23.25">
      <c r="A53" s="1232"/>
      <c r="B53" s="202" t="s">
        <v>236</v>
      </c>
      <c r="C53" s="202"/>
      <c r="D53" s="203" t="s">
        <v>145</v>
      </c>
      <c r="E53" s="204" t="s">
        <v>146</v>
      </c>
      <c r="F53" s="204" t="s">
        <v>147</v>
      </c>
      <c r="G53" s="205">
        <v>2</v>
      </c>
      <c r="H53" s="206" t="s">
        <v>66</v>
      </c>
      <c r="I53" s="204" t="s">
        <v>148</v>
      </c>
      <c r="J53" s="206" t="s">
        <v>36</v>
      </c>
      <c r="K53" s="206" t="s">
        <v>29</v>
      </c>
      <c r="L53" s="206" t="s">
        <v>30</v>
      </c>
      <c r="M53" s="206" t="s">
        <v>43</v>
      </c>
      <c r="N53" s="207">
        <v>984</v>
      </c>
      <c r="O53" s="208">
        <v>82</v>
      </c>
      <c r="P53" s="208">
        <v>82</v>
      </c>
      <c r="Q53" s="208">
        <v>82</v>
      </c>
      <c r="R53" s="208">
        <v>82</v>
      </c>
      <c r="S53" s="208">
        <v>82</v>
      </c>
      <c r="T53" s="208">
        <v>82</v>
      </c>
      <c r="U53" s="208">
        <v>82</v>
      </c>
      <c r="V53" s="208">
        <v>82</v>
      </c>
      <c r="W53" s="208">
        <v>82</v>
      </c>
      <c r="X53" s="208">
        <v>82</v>
      </c>
      <c r="Y53" s="208">
        <v>82</v>
      </c>
      <c r="Z53" s="208">
        <v>82</v>
      </c>
      <c r="AA53" s="209">
        <f t="shared" si="89"/>
        <v>82</v>
      </c>
      <c r="AB53" s="175"/>
      <c r="AC53" s="177"/>
      <c r="AD53" s="177"/>
      <c r="AE53" s="177"/>
      <c r="AF53" s="177"/>
      <c r="AG53" s="177"/>
      <c r="AH53" s="177"/>
      <c r="AI53" s="177"/>
      <c r="AJ53" s="177"/>
      <c r="AK53" s="177"/>
      <c r="AL53" s="177"/>
      <c r="AM53" s="177"/>
      <c r="AN53" s="176">
        <f t="shared" si="90"/>
        <v>0</v>
      </c>
      <c r="AO53" s="178">
        <f t="shared" si="91"/>
        <v>0</v>
      </c>
      <c r="AP53" s="173" t="s">
        <v>215</v>
      </c>
      <c r="AQ53" s="172" t="s">
        <v>209</v>
      </c>
      <c r="AR53" s="173" t="s">
        <v>210</v>
      </c>
      <c r="AS53" s="174"/>
      <c r="AT53" s="173">
        <v>0</v>
      </c>
    </row>
    <row r="54" spans="1:46" ht="23.25">
      <c r="A54" s="1232"/>
      <c r="B54" s="202" t="s">
        <v>236</v>
      </c>
      <c r="C54" s="202"/>
      <c r="D54" s="203" t="s">
        <v>145</v>
      </c>
      <c r="E54" s="204" t="s">
        <v>146</v>
      </c>
      <c r="F54" s="204" t="s">
        <v>147</v>
      </c>
      <c r="G54" s="205">
        <v>2</v>
      </c>
      <c r="H54" s="206" t="s">
        <v>66</v>
      </c>
      <c r="I54" s="204" t="s">
        <v>148</v>
      </c>
      <c r="J54" s="206" t="s">
        <v>36</v>
      </c>
      <c r="K54" s="206" t="s">
        <v>29</v>
      </c>
      <c r="L54" s="206" t="s">
        <v>30</v>
      </c>
      <c r="M54" s="206" t="s">
        <v>43</v>
      </c>
      <c r="N54" s="207">
        <v>576</v>
      </c>
      <c r="O54" s="208">
        <v>48</v>
      </c>
      <c r="P54" s="208">
        <v>48</v>
      </c>
      <c r="Q54" s="208">
        <v>48</v>
      </c>
      <c r="R54" s="208">
        <v>48</v>
      </c>
      <c r="S54" s="208">
        <v>48</v>
      </c>
      <c r="T54" s="208">
        <v>48</v>
      </c>
      <c r="U54" s="208">
        <v>48</v>
      </c>
      <c r="V54" s="208">
        <v>48</v>
      </c>
      <c r="W54" s="208">
        <v>48</v>
      </c>
      <c r="X54" s="208">
        <v>48</v>
      </c>
      <c r="Y54" s="208">
        <v>48</v>
      </c>
      <c r="Z54" s="208">
        <v>48</v>
      </c>
      <c r="AA54" s="209">
        <f t="shared" si="89"/>
        <v>48</v>
      </c>
      <c r="AB54" s="175"/>
      <c r="AC54" s="177"/>
      <c r="AD54" s="177"/>
      <c r="AE54" s="177"/>
      <c r="AF54" s="177"/>
      <c r="AG54" s="177"/>
      <c r="AH54" s="177"/>
      <c r="AI54" s="177"/>
      <c r="AJ54" s="177"/>
      <c r="AK54" s="177"/>
      <c r="AL54" s="177"/>
      <c r="AM54" s="177"/>
      <c r="AN54" s="176">
        <f t="shared" si="90"/>
        <v>0</v>
      </c>
      <c r="AO54" s="178">
        <f t="shared" si="91"/>
        <v>0</v>
      </c>
      <c r="AP54" s="173" t="s">
        <v>216</v>
      </c>
      <c r="AQ54" s="172" t="s">
        <v>211</v>
      </c>
      <c r="AR54" s="173" t="s">
        <v>212</v>
      </c>
      <c r="AS54" s="174"/>
      <c r="AT54" s="173">
        <v>0</v>
      </c>
    </row>
    <row r="55" spans="1:46" ht="23.25">
      <c r="A55" s="1233"/>
      <c r="B55" s="202" t="s">
        <v>236</v>
      </c>
      <c r="C55" s="202"/>
      <c r="D55" s="203" t="s">
        <v>145</v>
      </c>
      <c r="E55" s="204" t="s">
        <v>146</v>
      </c>
      <c r="F55" s="204" t="s">
        <v>147</v>
      </c>
      <c r="G55" s="205">
        <v>2</v>
      </c>
      <c r="H55" s="206" t="s">
        <v>66</v>
      </c>
      <c r="I55" s="204" t="s">
        <v>148</v>
      </c>
      <c r="J55" s="206" t="s">
        <v>36</v>
      </c>
      <c r="K55" s="206" t="s">
        <v>29</v>
      </c>
      <c r="L55" s="206" t="s">
        <v>30</v>
      </c>
      <c r="M55" s="206" t="s">
        <v>43</v>
      </c>
      <c r="N55" s="217">
        <v>168</v>
      </c>
      <c r="O55" s="208">
        <v>14</v>
      </c>
      <c r="P55" s="208">
        <v>14</v>
      </c>
      <c r="Q55" s="208">
        <v>14</v>
      </c>
      <c r="R55" s="208">
        <v>14</v>
      </c>
      <c r="S55" s="208">
        <v>14</v>
      </c>
      <c r="T55" s="208">
        <v>14</v>
      </c>
      <c r="U55" s="208">
        <v>14</v>
      </c>
      <c r="V55" s="208">
        <v>14</v>
      </c>
      <c r="W55" s="208">
        <v>14</v>
      </c>
      <c r="X55" s="208">
        <v>14</v>
      </c>
      <c r="Y55" s="208">
        <v>14</v>
      </c>
      <c r="Z55" s="208">
        <v>14</v>
      </c>
      <c r="AA55" s="209">
        <f t="shared" si="89"/>
        <v>14</v>
      </c>
      <c r="AB55" s="175"/>
      <c r="AC55" s="177"/>
      <c r="AD55" s="177"/>
      <c r="AE55" s="177"/>
      <c r="AF55" s="177"/>
      <c r="AG55" s="177"/>
      <c r="AH55" s="177"/>
      <c r="AI55" s="177"/>
      <c r="AJ55" s="177"/>
      <c r="AK55" s="177"/>
      <c r="AL55" s="177"/>
      <c r="AM55" s="177"/>
      <c r="AN55" s="176">
        <f t="shared" si="90"/>
        <v>0</v>
      </c>
      <c r="AO55" s="178">
        <f t="shared" si="91"/>
        <v>0</v>
      </c>
      <c r="AP55" s="173" t="s">
        <v>202</v>
      </c>
      <c r="AQ55" s="172" t="s">
        <v>213</v>
      </c>
      <c r="AR55" s="173" t="s">
        <v>214</v>
      </c>
      <c r="AS55" s="174"/>
      <c r="AT55" s="173">
        <v>0</v>
      </c>
    </row>
    <row r="56" spans="1:46" ht="23.25" customHeight="1">
      <c r="A56" s="1231" t="s">
        <v>503</v>
      </c>
      <c r="B56" s="196" t="s">
        <v>218</v>
      </c>
      <c r="C56" s="196"/>
      <c r="D56" s="197" t="s">
        <v>149</v>
      </c>
      <c r="E56" s="197" t="s">
        <v>150</v>
      </c>
      <c r="F56" s="197" t="s">
        <v>151</v>
      </c>
      <c r="G56" s="198">
        <v>2</v>
      </c>
      <c r="H56" s="199" t="s">
        <v>75</v>
      </c>
      <c r="I56" s="197" t="s">
        <v>152</v>
      </c>
      <c r="J56" s="199" t="s">
        <v>36</v>
      </c>
      <c r="K56" s="199" t="s">
        <v>29</v>
      </c>
      <c r="L56" s="199" t="s">
        <v>30</v>
      </c>
      <c r="M56" s="199" t="s">
        <v>43</v>
      </c>
      <c r="N56" s="200">
        <f>SUM(N57:N61)</f>
        <v>50</v>
      </c>
      <c r="O56" s="200">
        <f>SUM(O57:O61)</f>
        <v>2</v>
      </c>
      <c r="P56" s="200">
        <f t="shared" ref="P56" si="92">SUM(P57:P61)</f>
        <v>4</v>
      </c>
      <c r="Q56" s="200">
        <f t="shared" ref="Q56" si="93">SUM(Q57:Q61)</f>
        <v>4</v>
      </c>
      <c r="R56" s="200">
        <f t="shared" ref="R56" si="94">SUM(R57:R61)</f>
        <v>5</v>
      </c>
      <c r="S56" s="200">
        <f t="shared" ref="S56" si="95">SUM(S57:S61)</f>
        <v>4</v>
      </c>
      <c r="T56" s="200">
        <f t="shared" ref="T56" si="96">SUM(T57:T61)</f>
        <v>5</v>
      </c>
      <c r="U56" s="200">
        <f t="shared" ref="U56" si="97">SUM(U57:U61)</f>
        <v>4</v>
      </c>
      <c r="V56" s="200">
        <f t="shared" ref="V56" si="98">SUM(V57:V61)</f>
        <v>5</v>
      </c>
      <c r="W56" s="200">
        <f t="shared" ref="W56" si="99">SUM(W57:W61)</f>
        <v>4</v>
      </c>
      <c r="X56" s="200">
        <f t="shared" ref="X56" si="100">SUM(X57:X61)</f>
        <v>5</v>
      </c>
      <c r="Y56" s="200">
        <f t="shared" ref="Y56" si="101">SUM(Y57:Y61)</f>
        <v>4</v>
      </c>
      <c r="Z56" s="200">
        <f t="shared" ref="Z56:AM56" si="102">SUM(Z57:Z61)</f>
        <v>4</v>
      </c>
      <c r="AA56" s="201">
        <f>O56</f>
        <v>2</v>
      </c>
      <c r="AB56" s="169">
        <f t="shared" si="102"/>
        <v>0</v>
      </c>
      <c r="AC56" s="169">
        <f t="shared" si="102"/>
        <v>0</v>
      </c>
      <c r="AD56" s="169">
        <f t="shared" si="102"/>
        <v>0</v>
      </c>
      <c r="AE56" s="169">
        <f t="shared" si="102"/>
        <v>0</v>
      </c>
      <c r="AF56" s="169">
        <f t="shared" si="102"/>
        <v>0</v>
      </c>
      <c r="AG56" s="169">
        <f t="shared" si="102"/>
        <v>0</v>
      </c>
      <c r="AH56" s="169">
        <f t="shared" si="102"/>
        <v>0</v>
      </c>
      <c r="AI56" s="169">
        <f t="shared" si="102"/>
        <v>0</v>
      </c>
      <c r="AJ56" s="169">
        <f t="shared" si="102"/>
        <v>0</v>
      </c>
      <c r="AK56" s="169">
        <f t="shared" si="102"/>
        <v>0</v>
      </c>
      <c r="AL56" s="169">
        <f t="shared" si="102"/>
        <v>0</v>
      </c>
      <c r="AM56" s="169">
        <f t="shared" si="102"/>
        <v>0</v>
      </c>
      <c r="AN56" s="170">
        <f>AB56</f>
        <v>0</v>
      </c>
      <c r="AO56" s="171">
        <f>AN56/AA56</f>
        <v>0</v>
      </c>
      <c r="AP56" s="167" t="s">
        <v>221</v>
      </c>
      <c r="AQ56" s="167" t="s">
        <v>203</v>
      </c>
      <c r="AR56" s="167" t="s">
        <v>204</v>
      </c>
      <c r="AS56" s="168" t="s">
        <v>80</v>
      </c>
      <c r="AT56" s="167">
        <v>0</v>
      </c>
    </row>
    <row r="57" spans="1:46" ht="23.25">
      <c r="A57" s="1232"/>
      <c r="B57" s="202" t="s">
        <v>218</v>
      </c>
      <c r="C57" s="202"/>
      <c r="D57" s="203" t="s">
        <v>149</v>
      </c>
      <c r="E57" s="204" t="s">
        <v>150</v>
      </c>
      <c r="F57" s="204" t="s">
        <v>151</v>
      </c>
      <c r="G57" s="205">
        <v>2</v>
      </c>
      <c r="H57" s="206" t="s">
        <v>75</v>
      </c>
      <c r="I57" s="204" t="s">
        <v>152</v>
      </c>
      <c r="J57" s="206" t="s">
        <v>36</v>
      </c>
      <c r="K57" s="206" t="s">
        <v>29</v>
      </c>
      <c r="L57" s="206" t="s">
        <v>30</v>
      </c>
      <c r="M57" s="206" t="s">
        <v>43</v>
      </c>
      <c r="N57" s="207">
        <v>12</v>
      </c>
      <c r="O57" s="208">
        <v>1</v>
      </c>
      <c r="P57" s="208">
        <v>1</v>
      </c>
      <c r="Q57" s="208">
        <v>1</v>
      </c>
      <c r="R57" s="208">
        <v>1</v>
      </c>
      <c r="S57" s="208">
        <v>1</v>
      </c>
      <c r="T57" s="208">
        <v>1</v>
      </c>
      <c r="U57" s="208">
        <v>1</v>
      </c>
      <c r="V57" s="208">
        <v>1</v>
      </c>
      <c r="W57" s="208">
        <v>1</v>
      </c>
      <c r="X57" s="208">
        <v>1</v>
      </c>
      <c r="Y57" s="208">
        <v>1</v>
      </c>
      <c r="Z57" s="208">
        <v>1</v>
      </c>
      <c r="AA57" s="209">
        <f>O57</f>
        <v>1</v>
      </c>
      <c r="AB57" s="175"/>
      <c r="AC57" s="177"/>
      <c r="AD57" s="177"/>
      <c r="AE57" s="177"/>
      <c r="AF57" s="177"/>
      <c r="AG57" s="177"/>
      <c r="AH57" s="177"/>
      <c r="AI57" s="177"/>
      <c r="AJ57" s="177"/>
      <c r="AK57" s="177"/>
      <c r="AL57" s="177"/>
      <c r="AM57" s="177"/>
      <c r="AN57" s="176">
        <f>AB57</f>
        <v>0</v>
      </c>
      <c r="AO57" s="178">
        <f>AN57/AA57</f>
        <v>0</v>
      </c>
      <c r="AP57" s="173" t="s">
        <v>221</v>
      </c>
      <c r="AQ57" s="172" t="s">
        <v>205</v>
      </c>
      <c r="AR57" s="173" t="s">
        <v>206</v>
      </c>
      <c r="AS57" s="174" t="s">
        <v>80</v>
      </c>
      <c r="AT57" s="173">
        <v>0</v>
      </c>
    </row>
    <row r="58" spans="1:46" ht="23.25">
      <c r="A58" s="1232"/>
      <c r="B58" s="202" t="s">
        <v>218</v>
      </c>
      <c r="C58" s="202"/>
      <c r="D58" s="203" t="s">
        <v>149</v>
      </c>
      <c r="E58" s="204" t="s">
        <v>150</v>
      </c>
      <c r="F58" s="204" t="s">
        <v>151</v>
      </c>
      <c r="G58" s="205">
        <v>2</v>
      </c>
      <c r="H58" s="206" t="s">
        <v>75</v>
      </c>
      <c r="I58" s="204" t="s">
        <v>152</v>
      </c>
      <c r="J58" s="206" t="s">
        <v>36</v>
      </c>
      <c r="K58" s="206" t="s">
        <v>29</v>
      </c>
      <c r="L58" s="206" t="s">
        <v>30</v>
      </c>
      <c r="M58" s="206" t="s">
        <v>43</v>
      </c>
      <c r="N58" s="207">
        <v>12</v>
      </c>
      <c r="O58" s="208">
        <v>1</v>
      </c>
      <c r="P58" s="208">
        <v>1</v>
      </c>
      <c r="Q58" s="208">
        <v>1</v>
      </c>
      <c r="R58" s="208">
        <v>1</v>
      </c>
      <c r="S58" s="208">
        <v>1</v>
      </c>
      <c r="T58" s="208">
        <v>1</v>
      </c>
      <c r="U58" s="208">
        <v>1</v>
      </c>
      <c r="V58" s="208">
        <v>1</v>
      </c>
      <c r="W58" s="208">
        <v>1</v>
      </c>
      <c r="X58" s="208">
        <v>1</v>
      </c>
      <c r="Y58" s="208">
        <v>1</v>
      </c>
      <c r="Z58" s="208">
        <v>1</v>
      </c>
      <c r="AA58" s="209">
        <f t="shared" ref="AA58:AA61" si="103">O58</f>
        <v>1</v>
      </c>
      <c r="AB58" s="175"/>
      <c r="AC58" s="177"/>
      <c r="AD58" s="177"/>
      <c r="AE58" s="177"/>
      <c r="AF58" s="177"/>
      <c r="AG58" s="177"/>
      <c r="AH58" s="177"/>
      <c r="AI58" s="177"/>
      <c r="AJ58" s="177"/>
      <c r="AK58" s="177"/>
      <c r="AL58" s="177"/>
      <c r="AM58" s="177"/>
      <c r="AN58" s="176">
        <f t="shared" ref="AN58:AN61" si="104">AB58</f>
        <v>0</v>
      </c>
      <c r="AO58" s="178">
        <f t="shared" ref="AO58:AO61" si="105">AN58/AA58</f>
        <v>0</v>
      </c>
      <c r="AP58" s="173" t="s">
        <v>221</v>
      </c>
      <c r="AQ58" s="172" t="s">
        <v>207</v>
      </c>
      <c r="AR58" s="173" t="s">
        <v>208</v>
      </c>
      <c r="AS58" s="174" t="s">
        <v>80</v>
      </c>
      <c r="AT58" s="173">
        <v>0</v>
      </c>
    </row>
    <row r="59" spans="1:46" ht="23.25">
      <c r="A59" s="1232"/>
      <c r="B59" s="202" t="s">
        <v>218</v>
      </c>
      <c r="C59" s="202"/>
      <c r="D59" s="203" t="s">
        <v>149</v>
      </c>
      <c r="E59" s="204" t="s">
        <v>150</v>
      </c>
      <c r="F59" s="204" t="s">
        <v>151</v>
      </c>
      <c r="G59" s="205">
        <v>2</v>
      </c>
      <c r="H59" s="206" t="s">
        <v>75</v>
      </c>
      <c r="I59" s="204" t="s">
        <v>152</v>
      </c>
      <c r="J59" s="206" t="s">
        <v>36</v>
      </c>
      <c r="K59" s="206" t="s">
        <v>29</v>
      </c>
      <c r="L59" s="206" t="s">
        <v>30</v>
      </c>
      <c r="M59" s="206" t="s">
        <v>43</v>
      </c>
      <c r="N59" s="207">
        <v>10</v>
      </c>
      <c r="O59" s="208">
        <v>0</v>
      </c>
      <c r="P59" s="208">
        <v>1</v>
      </c>
      <c r="Q59" s="208">
        <v>1</v>
      </c>
      <c r="R59" s="208">
        <v>1</v>
      </c>
      <c r="S59" s="208">
        <v>1</v>
      </c>
      <c r="T59" s="208">
        <v>1</v>
      </c>
      <c r="U59" s="208">
        <v>1</v>
      </c>
      <c r="V59" s="208">
        <v>1</v>
      </c>
      <c r="W59" s="208">
        <v>1</v>
      </c>
      <c r="X59" s="208">
        <v>1</v>
      </c>
      <c r="Y59" s="208">
        <v>1</v>
      </c>
      <c r="Z59" s="208">
        <v>0</v>
      </c>
      <c r="AA59" s="209">
        <f t="shared" si="103"/>
        <v>0</v>
      </c>
      <c r="AB59" s="175"/>
      <c r="AC59" s="177"/>
      <c r="AD59" s="177"/>
      <c r="AE59" s="177"/>
      <c r="AF59" s="177"/>
      <c r="AG59" s="177"/>
      <c r="AH59" s="177"/>
      <c r="AI59" s="177"/>
      <c r="AJ59" s="177"/>
      <c r="AK59" s="177"/>
      <c r="AL59" s="177"/>
      <c r="AM59" s="177"/>
      <c r="AN59" s="176">
        <f t="shared" si="104"/>
        <v>0</v>
      </c>
      <c r="AO59" s="178" t="e">
        <f t="shared" si="105"/>
        <v>#DIV/0!</v>
      </c>
      <c r="AP59" s="173" t="s">
        <v>220</v>
      </c>
      <c r="AQ59" s="172" t="s">
        <v>209</v>
      </c>
      <c r="AR59" s="173" t="s">
        <v>210</v>
      </c>
      <c r="AS59" s="174" t="s">
        <v>80</v>
      </c>
      <c r="AT59" s="173">
        <v>0</v>
      </c>
    </row>
    <row r="60" spans="1:46" ht="23.25">
      <c r="A60" s="1232"/>
      <c r="B60" s="202" t="s">
        <v>218</v>
      </c>
      <c r="C60" s="202"/>
      <c r="D60" s="203" t="s">
        <v>149</v>
      </c>
      <c r="E60" s="204" t="s">
        <v>150</v>
      </c>
      <c r="F60" s="204" t="s">
        <v>151</v>
      </c>
      <c r="G60" s="205">
        <v>2</v>
      </c>
      <c r="H60" s="206" t="s">
        <v>75</v>
      </c>
      <c r="I60" s="204" t="s">
        <v>152</v>
      </c>
      <c r="J60" s="206" t="s">
        <v>36</v>
      </c>
      <c r="K60" s="206" t="s">
        <v>29</v>
      </c>
      <c r="L60" s="206" t="s">
        <v>30</v>
      </c>
      <c r="M60" s="206" t="s">
        <v>43</v>
      </c>
      <c r="N60" s="207">
        <v>8</v>
      </c>
      <c r="O60" s="208">
        <v>0</v>
      </c>
      <c r="P60" s="208">
        <v>0</v>
      </c>
      <c r="Q60" s="208">
        <v>1</v>
      </c>
      <c r="R60" s="208">
        <v>1</v>
      </c>
      <c r="S60" s="208">
        <v>1</v>
      </c>
      <c r="T60" s="208">
        <v>1</v>
      </c>
      <c r="U60" s="208">
        <v>1</v>
      </c>
      <c r="V60" s="208">
        <v>1</v>
      </c>
      <c r="W60" s="208">
        <v>0</v>
      </c>
      <c r="X60" s="208">
        <v>1</v>
      </c>
      <c r="Y60" s="208">
        <v>0</v>
      </c>
      <c r="Z60" s="208">
        <v>1</v>
      </c>
      <c r="AA60" s="209">
        <f t="shared" si="103"/>
        <v>0</v>
      </c>
      <c r="AB60" s="175"/>
      <c r="AC60" s="177"/>
      <c r="AD60" s="177"/>
      <c r="AE60" s="177"/>
      <c r="AF60" s="177"/>
      <c r="AG60" s="177"/>
      <c r="AH60" s="177"/>
      <c r="AI60" s="177"/>
      <c r="AJ60" s="177"/>
      <c r="AK60" s="177"/>
      <c r="AL60" s="177"/>
      <c r="AM60" s="177"/>
      <c r="AN60" s="176">
        <f t="shared" si="104"/>
        <v>0</v>
      </c>
      <c r="AO60" s="178" t="e">
        <f t="shared" si="105"/>
        <v>#DIV/0!</v>
      </c>
      <c r="AP60" s="173" t="s">
        <v>222</v>
      </c>
      <c r="AQ60" s="172" t="s">
        <v>211</v>
      </c>
      <c r="AR60" s="173" t="s">
        <v>212</v>
      </c>
      <c r="AS60" s="174" t="s">
        <v>80</v>
      </c>
      <c r="AT60" s="173">
        <v>0</v>
      </c>
    </row>
    <row r="61" spans="1:46" ht="23.25">
      <c r="A61" s="1233"/>
      <c r="B61" s="202" t="s">
        <v>218</v>
      </c>
      <c r="C61" s="202"/>
      <c r="D61" s="203" t="s">
        <v>149</v>
      </c>
      <c r="E61" s="204" t="s">
        <v>150</v>
      </c>
      <c r="F61" s="204" t="s">
        <v>151</v>
      </c>
      <c r="G61" s="205">
        <v>2</v>
      </c>
      <c r="H61" s="206" t="s">
        <v>75</v>
      </c>
      <c r="I61" s="204" t="s">
        <v>152</v>
      </c>
      <c r="J61" s="206" t="s">
        <v>36</v>
      </c>
      <c r="K61" s="206" t="s">
        <v>29</v>
      </c>
      <c r="L61" s="206" t="s">
        <v>30</v>
      </c>
      <c r="M61" s="206" t="s">
        <v>43</v>
      </c>
      <c r="N61" s="217">
        <v>8</v>
      </c>
      <c r="O61" s="208">
        <v>0</v>
      </c>
      <c r="P61" s="208">
        <v>1</v>
      </c>
      <c r="Q61" s="208">
        <v>0</v>
      </c>
      <c r="R61" s="208">
        <v>1</v>
      </c>
      <c r="S61" s="208">
        <v>0</v>
      </c>
      <c r="T61" s="208">
        <v>1</v>
      </c>
      <c r="U61" s="208">
        <v>0</v>
      </c>
      <c r="V61" s="208">
        <v>1</v>
      </c>
      <c r="W61" s="208">
        <v>1</v>
      </c>
      <c r="X61" s="208">
        <v>1</v>
      </c>
      <c r="Y61" s="208">
        <v>1</v>
      </c>
      <c r="Z61" s="208">
        <v>1</v>
      </c>
      <c r="AA61" s="209">
        <f t="shared" si="103"/>
        <v>0</v>
      </c>
      <c r="AB61" s="175"/>
      <c r="AC61" s="177"/>
      <c r="AD61" s="177"/>
      <c r="AE61" s="177"/>
      <c r="AF61" s="177"/>
      <c r="AG61" s="177"/>
      <c r="AH61" s="177"/>
      <c r="AI61" s="177"/>
      <c r="AJ61" s="177"/>
      <c r="AK61" s="177"/>
      <c r="AL61" s="177"/>
      <c r="AM61" s="177"/>
      <c r="AN61" s="176">
        <f t="shared" si="104"/>
        <v>0</v>
      </c>
      <c r="AO61" s="178" t="e">
        <f t="shared" si="105"/>
        <v>#DIV/0!</v>
      </c>
      <c r="AP61" s="173" t="s">
        <v>221</v>
      </c>
      <c r="AQ61" s="172" t="s">
        <v>213</v>
      </c>
      <c r="AR61" s="173" t="s">
        <v>214</v>
      </c>
      <c r="AS61" s="174" t="s">
        <v>80</v>
      </c>
      <c r="AT61" s="173">
        <v>0</v>
      </c>
    </row>
    <row r="62" spans="1:46" ht="23.25">
      <c r="A62" s="1231" t="s">
        <v>503</v>
      </c>
      <c r="B62" s="196" t="s">
        <v>223</v>
      </c>
      <c r="C62" s="196"/>
      <c r="D62" s="197" t="s">
        <v>153</v>
      </c>
      <c r="E62" s="197" t="s">
        <v>154</v>
      </c>
      <c r="F62" s="197" t="s">
        <v>155</v>
      </c>
      <c r="G62" s="198">
        <v>1</v>
      </c>
      <c r="H62" s="199" t="s">
        <v>75</v>
      </c>
      <c r="I62" s="197" t="s">
        <v>240</v>
      </c>
      <c r="J62" s="199" t="s">
        <v>70</v>
      </c>
      <c r="K62" s="199" t="s">
        <v>29</v>
      </c>
      <c r="L62" s="199" t="s">
        <v>30</v>
      </c>
      <c r="M62" s="199" t="s">
        <v>43</v>
      </c>
      <c r="N62" s="211">
        <f>AVERAGE(N63:N67)</f>
        <v>0.33200000000000002</v>
      </c>
      <c r="O62" s="211">
        <f>AVERAGE(O63:O67)</f>
        <v>0.31938</v>
      </c>
      <c r="P62" s="211">
        <f t="shared" ref="P62" si="106">AVERAGE(P63:P67)</f>
        <v>0.313</v>
      </c>
      <c r="Q62" s="211">
        <f t="shared" ref="Q62" si="107">AVERAGE(Q63:Q67)</f>
        <v>0.32995999999999998</v>
      </c>
      <c r="R62" s="211">
        <f t="shared" ref="R62" si="108">AVERAGE(R63:R67)</f>
        <v>0.33209999999999995</v>
      </c>
      <c r="S62" s="211">
        <f t="shared" ref="S62" si="109">AVERAGE(S63:S67)</f>
        <v>0.33326</v>
      </c>
      <c r="T62" s="211">
        <f t="shared" ref="T62" si="110">AVERAGE(T63:T67)</f>
        <v>0.33248</v>
      </c>
      <c r="U62" s="211">
        <f t="shared" ref="U62" si="111">AVERAGE(U63:U67)</f>
        <v>0.33704000000000001</v>
      </c>
      <c r="V62" s="211">
        <f t="shared" ref="V62" si="112">AVERAGE(V63:V67)</f>
        <v>0.33885999999999994</v>
      </c>
      <c r="W62" s="211">
        <f t="shared" ref="W62" si="113">AVERAGE(W63:W67)</f>
        <v>0.33306000000000002</v>
      </c>
      <c r="X62" s="211">
        <f t="shared" ref="X62" si="114">AVERAGE(X63:X67)</f>
        <v>0.33824000000000004</v>
      </c>
      <c r="Y62" s="211">
        <f t="shared" ref="Y62" si="115">AVERAGE(Y63:Y67)</f>
        <v>0.33572000000000007</v>
      </c>
      <c r="Z62" s="211">
        <f t="shared" ref="Z62:AM62" si="116">AVERAGE(Z63:Z67)</f>
        <v>0.34089999999999998</v>
      </c>
      <c r="AA62" s="212">
        <f>O62</f>
        <v>0.31938</v>
      </c>
      <c r="AB62" s="180" t="e">
        <f t="shared" si="116"/>
        <v>#DIV/0!</v>
      </c>
      <c r="AC62" s="180" t="e">
        <f t="shared" si="116"/>
        <v>#DIV/0!</v>
      </c>
      <c r="AD62" s="180" t="e">
        <f t="shared" si="116"/>
        <v>#DIV/0!</v>
      </c>
      <c r="AE62" s="180" t="e">
        <f t="shared" si="116"/>
        <v>#DIV/0!</v>
      </c>
      <c r="AF62" s="180" t="e">
        <f t="shared" si="116"/>
        <v>#DIV/0!</v>
      </c>
      <c r="AG62" s="180" t="e">
        <f t="shared" si="116"/>
        <v>#DIV/0!</v>
      </c>
      <c r="AH62" s="180" t="e">
        <f t="shared" si="116"/>
        <v>#DIV/0!</v>
      </c>
      <c r="AI62" s="180" t="e">
        <f t="shared" si="116"/>
        <v>#DIV/0!</v>
      </c>
      <c r="AJ62" s="180" t="e">
        <f t="shared" si="116"/>
        <v>#DIV/0!</v>
      </c>
      <c r="AK62" s="180" t="e">
        <f t="shared" si="116"/>
        <v>#DIV/0!</v>
      </c>
      <c r="AL62" s="180" t="e">
        <f t="shared" si="116"/>
        <v>#DIV/0!</v>
      </c>
      <c r="AM62" s="180" t="e">
        <f t="shared" si="116"/>
        <v>#DIV/0!</v>
      </c>
      <c r="AN62" s="181" t="e">
        <f>AB62</f>
        <v>#DIV/0!</v>
      </c>
      <c r="AO62" s="171" t="e">
        <f>AN62/AA62</f>
        <v>#DIV/0!</v>
      </c>
      <c r="AP62" s="167" t="s">
        <v>202</v>
      </c>
      <c r="AQ62" s="167" t="s">
        <v>203</v>
      </c>
      <c r="AR62" s="167" t="s">
        <v>204</v>
      </c>
      <c r="AS62" s="168"/>
      <c r="AT62" s="167">
        <v>0</v>
      </c>
    </row>
    <row r="63" spans="1:46" ht="23.25">
      <c r="A63" s="1232"/>
      <c r="B63" s="202" t="s">
        <v>223</v>
      </c>
      <c r="C63" s="202"/>
      <c r="D63" s="203" t="s">
        <v>153</v>
      </c>
      <c r="E63" s="204" t="s">
        <v>154</v>
      </c>
      <c r="F63" s="204" t="s">
        <v>155</v>
      </c>
      <c r="G63" s="205">
        <v>1</v>
      </c>
      <c r="H63" s="206" t="s">
        <v>75</v>
      </c>
      <c r="I63" s="204" t="s">
        <v>240</v>
      </c>
      <c r="J63" s="206" t="s">
        <v>70</v>
      </c>
      <c r="K63" s="206" t="s">
        <v>29</v>
      </c>
      <c r="L63" s="206" t="s">
        <v>30</v>
      </c>
      <c r="M63" s="206" t="s">
        <v>43</v>
      </c>
      <c r="N63" s="214">
        <v>0.5</v>
      </c>
      <c r="O63" s="215">
        <v>0.4869</v>
      </c>
      <c r="P63" s="215">
        <v>0.48</v>
      </c>
      <c r="Q63" s="215">
        <v>0.49749999999999994</v>
      </c>
      <c r="R63" s="215">
        <v>0.50149999999999995</v>
      </c>
      <c r="S63" s="215">
        <v>0.49960000000000004</v>
      </c>
      <c r="T63" s="215">
        <v>0.50180000000000002</v>
      </c>
      <c r="U63" s="215">
        <v>0.50180000000000002</v>
      </c>
      <c r="V63" s="215">
        <v>0.50549999999999995</v>
      </c>
      <c r="W63" s="215">
        <v>0.50209999999999999</v>
      </c>
      <c r="X63" s="215">
        <v>0.50819999999999999</v>
      </c>
      <c r="Y63" s="215">
        <v>0.50660000000000005</v>
      </c>
      <c r="Z63" s="215">
        <v>0.50849999999999995</v>
      </c>
      <c r="AA63" s="216">
        <f>O63</f>
        <v>0.4869</v>
      </c>
      <c r="AB63" s="183"/>
      <c r="AC63" s="185"/>
      <c r="AD63" s="185"/>
      <c r="AE63" s="185"/>
      <c r="AF63" s="185"/>
      <c r="AG63" s="185"/>
      <c r="AH63" s="185"/>
      <c r="AI63" s="185"/>
      <c r="AJ63" s="185"/>
      <c r="AK63" s="185"/>
      <c r="AL63" s="185"/>
      <c r="AM63" s="185"/>
      <c r="AN63" s="184">
        <f>AB63</f>
        <v>0</v>
      </c>
      <c r="AO63" s="178">
        <f>AN63/AA63</f>
        <v>0</v>
      </c>
      <c r="AP63" s="173" t="s">
        <v>215</v>
      </c>
      <c r="AQ63" s="172" t="s">
        <v>205</v>
      </c>
      <c r="AR63" s="173" t="s">
        <v>206</v>
      </c>
      <c r="AS63" s="174"/>
      <c r="AT63" s="173">
        <v>0</v>
      </c>
    </row>
    <row r="64" spans="1:46" ht="23.25">
      <c r="A64" s="1232"/>
      <c r="B64" s="202" t="s">
        <v>223</v>
      </c>
      <c r="C64" s="202"/>
      <c r="D64" s="203" t="s">
        <v>153</v>
      </c>
      <c r="E64" s="204" t="s">
        <v>154</v>
      </c>
      <c r="F64" s="204" t="s">
        <v>155</v>
      </c>
      <c r="G64" s="205">
        <v>1</v>
      </c>
      <c r="H64" s="206" t="s">
        <v>75</v>
      </c>
      <c r="I64" s="204" t="s">
        <v>240</v>
      </c>
      <c r="J64" s="206" t="s">
        <v>70</v>
      </c>
      <c r="K64" s="206" t="s">
        <v>29</v>
      </c>
      <c r="L64" s="206" t="s">
        <v>30</v>
      </c>
      <c r="M64" s="206" t="s">
        <v>43</v>
      </c>
      <c r="N64" s="214">
        <v>0.32</v>
      </c>
      <c r="O64" s="215">
        <v>0.30499999999999999</v>
      </c>
      <c r="P64" s="215">
        <v>0.3</v>
      </c>
      <c r="Q64" s="215">
        <v>0.31709999999999999</v>
      </c>
      <c r="R64" s="215">
        <v>0.3211</v>
      </c>
      <c r="S64" s="215">
        <v>0.31929999999999997</v>
      </c>
      <c r="T64" s="215">
        <v>0.32129999999999997</v>
      </c>
      <c r="U64" s="215">
        <v>0.32169999999999999</v>
      </c>
      <c r="V64" s="215">
        <v>0.32540000000000002</v>
      </c>
      <c r="W64" s="215">
        <v>0.3216</v>
      </c>
      <c r="X64" s="215">
        <v>0.32850000000000001</v>
      </c>
      <c r="Y64" s="215">
        <v>0.32900000000000001</v>
      </c>
      <c r="Z64" s="215">
        <v>0.33</v>
      </c>
      <c r="AA64" s="216">
        <f t="shared" ref="AA64:AA67" si="117">O64</f>
        <v>0.30499999999999999</v>
      </c>
      <c r="AB64" s="183"/>
      <c r="AC64" s="185"/>
      <c r="AD64" s="185"/>
      <c r="AE64" s="185"/>
      <c r="AF64" s="185"/>
      <c r="AG64" s="185"/>
      <c r="AH64" s="185"/>
      <c r="AI64" s="185"/>
      <c r="AJ64" s="185"/>
      <c r="AK64" s="185"/>
      <c r="AL64" s="185"/>
      <c r="AM64" s="185"/>
      <c r="AN64" s="184">
        <f t="shared" ref="AN64:AN67" si="118">AB64</f>
        <v>0</v>
      </c>
      <c r="AO64" s="178">
        <f t="shared" ref="AO64:AO67" si="119">AN64/AA64</f>
        <v>0</v>
      </c>
      <c r="AP64" s="173" t="s">
        <v>215</v>
      </c>
      <c r="AQ64" s="172" t="s">
        <v>207</v>
      </c>
      <c r="AR64" s="173" t="s">
        <v>208</v>
      </c>
      <c r="AS64" s="174"/>
      <c r="AT64" s="173">
        <v>0</v>
      </c>
    </row>
    <row r="65" spans="1:46" ht="23.25">
      <c r="A65" s="1232"/>
      <c r="B65" s="202" t="s">
        <v>223</v>
      </c>
      <c r="C65" s="202"/>
      <c r="D65" s="203" t="s">
        <v>153</v>
      </c>
      <c r="E65" s="204" t="s">
        <v>154</v>
      </c>
      <c r="F65" s="204" t="s">
        <v>155</v>
      </c>
      <c r="G65" s="205">
        <v>1</v>
      </c>
      <c r="H65" s="206" t="s">
        <v>75</v>
      </c>
      <c r="I65" s="204" t="s">
        <v>240</v>
      </c>
      <c r="J65" s="206" t="s">
        <v>70</v>
      </c>
      <c r="K65" s="206" t="s">
        <v>29</v>
      </c>
      <c r="L65" s="206" t="s">
        <v>30</v>
      </c>
      <c r="M65" s="206" t="s">
        <v>43</v>
      </c>
      <c r="N65" s="214">
        <v>0.36</v>
      </c>
      <c r="O65" s="215">
        <v>0.34499999999999997</v>
      </c>
      <c r="P65" s="215">
        <v>0.33999999999999997</v>
      </c>
      <c r="Q65" s="215">
        <v>0.35720000000000002</v>
      </c>
      <c r="R65" s="215">
        <v>0.3609</v>
      </c>
      <c r="S65" s="215">
        <v>0.3594</v>
      </c>
      <c r="T65" s="215">
        <v>0.36130000000000001</v>
      </c>
      <c r="U65" s="215">
        <v>0.36170000000000002</v>
      </c>
      <c r="V65" s="215">
        <v>0.3654</v>
      </c>
      <c r="W65" s="215">
        <v>0.36159999999999998</v>
      </c>
      <c r="X65" s="215">
        <v>0.36849999999999999</v>
      </c>
      <c r="Y65" s="215">
        <v>0.36899999999999999</v>
      </c>
      <c r="Z65" s="215">
        <v>0.37</v>
      </c>
      <c r="AA65" s="216">
        <f t="shared" si="117"/>
        <v>0.34499999999999997</v>
      </c>
      <c r="AB65" s="183"/>
      <c r="AC65" s="185"/>
      <c r="AD65" s="185"/>
      <c r="AE65" s="185"/>
      <c r="AF65" s="185"/>
      <c r="AG65" s="185"/>
      <c r="AH65" s="185"/>
      <c r="AI65" s="185"/>
      <c r="AJ65" s="185"/>
      <c r="AK65" s="185"/>
      <c r="AL65" s="185"/>
      <c r="AM65" s="185"/>
      <c r="AN65" s="184">
        <f t="shared" si="118"/>
        <v>0</v>
      </c>
      <c r="AO65" s="178">
        <f t="shared" si="119"/>
        <v>0</v>
      </c>
      <c r="AP65" s="173" t="s">
        <v>215</v>
      </c>
      <c r="AQ65" s="172" t="s">
        <v>209</v>
      </c>
      <c r="AR65" s="173" t="s">
        <v>210</v>
      </c>
      <c r="AS65" s="174"/>
      <c r="AT65" s="173">
        <v>0</v>
      </c>
    </row>
    <row r="66" spans="1:46" ht="23.25">
      <c r="A66" s="1232"/>
      <c r="B66" s="202" t="s">
        <v>223</v>
      </c>
      <c r="C66" s="202"/>
      <c r="D66" s="203" t="s">
        <v>153</v>
      </c>
      <c r="E66" s="204" t="s">
        <v>154</v>
      </c>
      <c r="F66" s="204" t="s">
        <v>155</v>
      </c>
      <c r="G66" s="205">
        <v>1</v>
      </c>
      <c r="H66" s="206" t="s">
        <v>75</v>
      </c>
      <c r="I66" s="204" t="s">
        <v>240</v>
      </c>
      <c r="J66" s="206" t="s">
        <v>70</v>
      </c>
      <c r="K66" s="206" t="s">
        <v>29</v>
      </c>
      <c r="L66" s="206" t="s">
        <v>30</v>
      </c>
      <c r="M66" s="206" t="s">
        <v>43</v>
      </c>
      <c r="N66" s="214">
        <v>0.23</v>
      </c>
      <c r="O66" s="215">
        <v>0.22</v>
      </c>
      <c r="P66" s="215">
        <v>0.21249999999999999</v>
      </c>
      <c r="Q66" s="215">
        <v>0.22900000000000001</v>
      </c>
      <c r="R66" s="215">
        <v>0.22850000000000001</v>
      </c>
      <c r="S66" s="215">
        <v>0.23400000000000001</v>
      </c>
      <c r="T66" s="215">
        <v>0.22900000000000001</v>
      </c>
      <c r="U66" s="215">
        <v>0.24</v>
      </c>
      <c r="V66" s="215">
        <v>0.23899999999999999</v>
      </c>
      <c r="W66" s="215">
        <v>0.23</v>
      </c>
      <c r="X66" s="215">
        <v>0.23300000000000001</v>
      </c>
      <c r="Y66" s="215">
        <v>0.22700000000000001</v>
      </c>
      <c r="Z66" s="215">
        <v>0.23799999999999999</v>
      </c>
      <c r="AA66" s="216">
        <f t="shared" si="117"/>
        <v>0.22</v>
      </c>
      <c r="AB66" s="183"/>
      <c r="AC66" s="185"/>
      <c r="AD66" s="185"/>
      <c r="AE66" s="185"/>
      <c r="AF66" s="185"/>
      <c r="AG66" s="185"/>
      <c r="AH66" s="185"/>
      <c r="AI66" s="185"/>
      <c r="AJ66" s="185"/>
      <c r="AK66" s="185"/>
      <c r="AL66" s="185"/>
      <c r="AM66" s="185"/>
      <c r="AN66" s="184">
        <f t="shared" si="118"/>
        <v>0</v>
      </c>
      <c r="AO66" s="178">
        <f t="shared" si="119"/>
        <v>0</v>
      </c>
      <c r="AP66" s="173" t="s">
        <v>215</v>
      </c>
      <c r="AQ66" s="172" t="s">
        <v>211</v>
      </c>
      <c r="AR66" s="173" t="s">
        <v>212</v>
      </c>
      <c r="AS66" s="174"/>
      <c r="AT66" s="173">
        <v>0</v>
      </c>
    </row>
    <row r="67" spans="1:46" ht="23.25">
      <c r="A67" s="1233"/>
      <c r="B67" s="202" t="s">
        <v>223</v>
      </c>
      <c r="C67" s="202"/>
      <c r="D67" s="203" t="s">
        <v>153</v>
      </c>
      <c r="E67" s="204" t="s">
        <v>154</v>
      </c>
      <c r="F67" s="204" t="s">
        <v>155</v>
      </c>
      <c r="G67" s="205">
        <v>1</v>
      </c>
      <c r="H67" s="206" t="s">
        <v>75</v>
      </c>
      <c r="I67" s="204" t="s">
        <v>240</v>
      </c>
      <c r="J67" s="206" t="s">
        <v>70</v>
      </c>
      <c r="K67" s="206" t="s">
        <v>29</v>
      </c>
      <c r="L67" s="206" t="s">
        <v>30</v>
      </c>
      <c r="M67" s="206" t="s">
        <v>43</v>
      </c>
      <c r="N67" s="214">
        <v>0.25</v>
      </c>
      <c r="O67" s="215">
        <v>0.24</v>
      </c>
      <c r="P67" s="215">
        <v>0.23249999999999998</v>
      </c>
      <c r="Q67" s="215">
        <v>0.249</v>
      </c>
      <c r="R67" s="215">
        <v>0.2485</v>
      </c>
      <c r="S67" s="215">
        <v>0.254</v>
      </c>
      <c r="T67" s="215">
        <v>0.249</v>
      </c>
      <c r="U67" s="215">
        <v>0.26</v>
      </c>
      <c r="V67" s="215">
        <v>0.25900000000000001</v>
      </c>
      <c r="W67" s="215">
        <v>0.25</v>
      </c>
      <c r="X67" s="215">
        <v>0.253</v>
      </c>
      <c r="Y67" s="215">
        <v>0.247</v>
      </c>
      <c r="Z67" s="215">
        <v>0.25800000000000001</v>
      </c>
      <c r="AA67" s="216">
        <f t="shared" si="117"/>
        <v>0.24</v>
      </c>
      <c r="AB67" s="183"/>
      <c r="AC67" s="185"/>
      <c r="AD67" s="185"/>
      <c r="AE67" s="185"/>
      <c r="AF67" s="185"/>
      <c r="AG67" s="185"/>
      <c r="AH67" s="185"/>
      <c r="AI67" s="185"/>
      <c r="AJ67" s="185"/>
      <c r="AK67" s="185"/>
      <c r="AL67" s="185"/>
      <c r="AM67" s="185"/>
      <c r="AN67" s="184">
        <f t="shared" si="118"/>
        <v>0</v>
      </c>
      <c r="AO67" s="178">
        <f t="shared" si="119"/>
        <v>0</v>
      </c>
      <c r="AP67" s="173" t="s">
        <v>215</v>
      </c>
      <c r="AQ67" s="172" t="s">
        <v>213</v>
      </c>
      <c r="AR67" s="173" t="s">
        <v>214</v>
      </c>
      <c r="AS67" s="174"/>
      <c r="AT67" s="173">
        <v>0</v>
      </c>
    </row>
    <row r="68" spans="1:46" ht="23.25">
      <c r="A68" s="1231" t="s">
        <v>503</v>
      </c>
      <c r="B68" s="196" t="s">
        <v>223</v>
      </c>
      <c r="C68" s="196"/>
      <c r="D68" s="197" t="s">
        <v>156</v>
      </c>
      <c r="E68" s="197" t="s">
        <v>157</v>
      </c>
      <c r="F68" s="197" t="s">
        <v>158</v>
      </c>
      <c r="G68" s="198">
        <v>1</v>
      </c>
      <c r="H68" s="199" t="s">
        <v>75</v>
      </c>
      <c r="I68" s="197" t="s">
        <v>159</v>
      </c>
      <c r="J68" s="199" t="s">
        <v>36</v>
      </c>
      <c r="K68" s="199" t="s">
        <v>29</v>
      </c>
      <c r="L68" s="199" t="s">
        <v>30</v>
      </c>
      <c r="M68" s="199" t="s">
        <v>43</v>
      </c>
      <c r="N68" s="200">
        <f>SUM(N69:N73)</f>
        <v>8560</v>
      </c>
      <c r="O68" s="200">
        <f>SUM(O69:O73)</f>
        <v>716</v>
      </c>
      <c r="P68" s="200">
        <f t="shared" ref="P68" si="120">SUM(P69:P73)</f>
        <v>704</v>
      </c>
      <c r="Q68" s="200">
        <f t="shared" ref="Q68" si="121">SUM(Q69:Q73)</f>
        <v>728</v>
      </c>
      <c r="R68" s="200">
        <f t="shared" ref="R68" si="122">SUM(R69:R73)</f>
        <v>706</v>
      </c>
      <c r="S68" s="200">
        <f t="shared" ref="S68" si="123">SUM(S69:S73)</f>
        <v>718</v>
      </c>
      <c r="T68" s="200">
        <f t="shared" ref="T68" si="124">SUM(T69:T73)</f>
        <v>718</v>
      </c>
      <c r="U68" s="200">
        <f t="shared" ref="U68" si="125">SUM(U69:U73)</f>
        <v>726</v>
      </c>
      <c r="V68" s="200">
        <f t="shared" ref="V68" si="126">SUM(V69:V73)</f>
        <v>718</v>
      </c>
      <c r="W68" s="200">
        <f t="shared" ref="W68" si="127">SUM(W69:W73)</f>
        <v>704</v>
      </c>
      <c r="X68" s="200">
        <f t="shared" ref="X68" si="128">SUM(X69:X73)</f>
        <v>716</v>
      </c>
      <c r="Y68" s="200">
        <f t="shared" ref="Y68" si="129">SUM(Y69:Y73)</f>
        <v>698</v>
      </c>
      <c r="Z68" s="200">
        <f t="shared" ref="Z68:AM68" si="130">SUM(Z69:Z73)</f>
        <v>708</v>
      </c>
      <c r="AA68" s="201">
        <f>O68</f>
        <v>716</v>
      </c>
      <c r="AB68" s="169">
        <f t="shared" si="130"/>
        <v>0</v>
      </c>
      <c r="AC68" s="169">
        <f t="shared" si="130"/>
        <v>0</v>
      </c>
      <c r="AD68" s="169">
        <f t="shared" si="130"/>
        <v>0</v>
      </c>
      <c r="AE68" s="169">
        <f t="shared" si="130"/>
        <v>0</v>
      </c>
      <c r="AF68" s="169">
        <f t="shared" si="130"/>
        <v>0</v>
      </c>
      <c r="AG68" s="169">
        <f t="shared" si="130"/>
        <v>0</v>
      </c>
      <c r="AH68" s="169">
        <f t="shared" si="130"/>
        <v>0</v>
      </c>
      <c r="AI68" s="169">
        <f t="shared" si="130"/>
        <v>0</v>
      </c>
      <c r="AJ68" s="169">
        <f t="shared" si="130"/>
        <v>0</v>
      </c>
      <c r="AK68" s="169">
        <f t="shared" si="130"/>
        <v>0</v>
      </c>
      <c r="AL68" s="169">
        <f t="shared" si="130"/>
        <v>0</v>
      </c>
      <c r="AM68" s="169">
        <f t="shared" si="130"/>
        <v>0</v>
      </c>
      <c r="AN68" s="170">
        <f>AB68</f>
        <v>0</v>
      </c>
      <c r="AO68" s="171">
        <f>AN68/AA68</f>
        <v>0</v>
      </c>
      <c r="AP68" s="167" t="s">
        <v>202</v>
      </c>
      <c r="AQ68" s="167" t="s">
        <v>203</v>
      </c>
      <c r="AR68" s="167" t="s">
        <v>204</v>
      </c>
      <c r="AS68" s="168" t="s">
        <v>108</v>
      </c>
      <c r="AT68" s="167">
        <v>0</v>
      </c>
    </row>
    <row r="69" spans="1:46" ht="23.25">
      <c r="A69" s="1232"/>
      <c r="B69" s="202" t="s">
        <v>223</v>
      </c>
      <c r="C69" s="202"/>
      <c r="D69" s="203" t="s">
        <v>156</v>
      </c>
      <c r="E69" s="204" t="s">
        <v>157</v>
      </c>
      <c r="F69" s="204" t="s">
        <v>158</v>
      </c>
      <c r="G69" s="205">
        <v>1</v>
      </c>
      <c r="H69" s="206" t="s">
        <v>75</v>
      </c>
      <c r="I69" s="204" t="s">
        <v>159</v>
      </c>
      <c r="J69" s="206" t="s">
        <v>36</v>
      </c>
      <c r="K69" s="206" t="s">
        <v>29</v>
      </c>
      <c r="L69" s="206" t="s">
        <v>30</v>
      </c>
      <c r="M69" s="206" t="s">
        <v>43</v>
      </c>
      <c r="N69" s="217">
        <v>2160</v>
      </c>
      <c r="O69" s="208">
        <v>180</v>
      </c>
      <c r="P69" s="208">
        <v>180</v>
      </c>
      <c r="Q69" s="208">
        <v>180</v>
      </c>
      <c r="R69" s="208">
        <v>180</v>
      </c>
      <c r="S69" s="208">
        <v>180</v>
      </c>
      <c r="T69" s="208">
        <v>180</v>
      </c>
      <c r="U69" s="208">
        <v>180</v>
      </c>
      <c r="V69" s="208">
        <v>180</v>
      </c>
      <c r="W69" s="208">
        <v>180</v>
      </c>
      <c r="X69" s="208">
        <v>180</v>
      </c>
      <c r="Y69" s="208">
        <v>180</v>
      </c>
      <c r="Z69" s="208">
        <v>180</v>
      </c>
      <c r="AA69" s="209">
        <f>O69</f>
        <v>180</v>
      </c>
      <c r="AB69" s="175"/>
      <c r="AC69" s="177"/>
      <c r="AD69" s="177"/>
      <c r="AE69" s="177"/>
      <c r="AF69" s="177"/>
      <c r="AG69" s="177"/>
      <c r="AH69" s="177"/>
      <c r="AI69" s="177"/>
      <c r="AJ69" s="177"/>
      <c r="AK69" s="177"/>
      <c r="AL69" s="177"/>
      <c r="AM69" s="177"/>
      <c r="AN69" s="176">
        <f>AB69</f>
        <v>0</v>
      </c>
      <c r="AO69" s="178">
        <f>AN69/AA69</f>
        <v>0</v>
      </c>
      <c r="AP69" s="173" t="s">
        <v>202</v>
      </c>
      <c r="AQ69" s="172" t="s">
        <v>205</v>
      </c>
      <c r="AR69" s="173" t="s">
        <v>206</v>
      </c>
      <c r="AS69" s="174" t="s">
        <v>108</v>
      </c>
      <c r="AT69" s="173">
        <v>0</v>
      </c>
    </row>
    <row r="70" spans="1:46" ht="23.25">
      <c r="A70" s="1232"/>
      <c r="B70" s="202" t="s">
        <v>223</v>
      </c>
      <c r="C70" s="202"/>
      <c r="D70" s="203" t="s">
        <v>156</v>
      </c>
      <c r="E70" s="204" t="s">
        <v>157</v>
      </c>
      <c r="F70" s="204" t="s">
        <v>158</v>
      </c>
      <c r="G70" s="205">
        <v>1</v>
      </c>
      <c r="H70" s="206" t="s">
        <v>75</v>
      </c>
      <c r="I70" s="204" t="s">
        <v>159</v>
      </c>
      <c r="J70" s="206" t="s">
        <v>36</v>
      </c>
      <c r="K70" s="206" t="s">
        <v>29</v>
      </c>
      <c r="L70" s="206" t="s">
        <v>30</v>
      </c>
      <c r="M70" s="206" t="s">
        <v>43</v>
      </c>
      <c r="N70" s="217">
        <v>2000</v>
      </c>
      <c r="O70" s="208">
        <v>166</v>
      </c>
      <c r="P70" s="208">
        <v>167</v>
      </c>
      <c r="Q70" s="208">
        <v>167</v>
      </c>
      <c r="R70" s="208">
        <v>166</v>
      </c>
      <c r="S70" s="208">
        <v>167</v>
      </c>
      <c r="T70" s="208">
        <v>167</v>
      </c>
      <c r="U70" s="208">
        <v>166</v>
      </c>
      <c r="V70" s="208">
        <v>167</v>
      </c>
      <c r="W70" s="208">
        <v>167</v>
      </c>
      <c r="X70" s="208">
        <v>166</v>
      </c>
      <c r="Y70" s="208">
        <v>167</v>
      </c>
      <c r="Z70" s="208">
        <v>167</v>
      </c>
      <c r="AA70" s="209">
        <f t="shared" ref="AA70:AA73" si="131">O70</f>
        <v>166</v>
      </c>
      <c r="AB70" s="175"/>
      <c r="AC70" s="177"/>
      <c r="AD70" s="177"/>
      <c r="AE70" s="177"/>
      <c r="AF70" s="177"/>
      <c r="AG70" s="177"/>
      <c r="AH70" s="177"/>
      <c r="AI70" s="177"/>
      <c r="AJ70" s="177"/>
      <c r="AK70" s="177"/>
      <c r="AL70" s="177"/>
      <c r="AM70" s="177"/>
      <c r="AN70" s="176">
        <f t="shared" ref="AN70:AN73" si="132">AB70</f>
        <v>0</v>
      </c>
      <c r="AO70" s="178">
        <f t="shared" ref="AO70:AO73" si="133">AN70/AA70</f>
        <v>0</v>
      </c>
      <c r="AP70" s="173" t="s">
        <v>202</v>
      </c>
      <c r="AQ70" s="172" t="s">
        <v>207</v>
      </c>
      <c r="AR70" s="173" t="s">
        <v>208</v>
      </c>
      <c r="AS70" s="174" t="s">
        <v>108</v>
      </c>
      <c r="AT70" s="173">
        <v>0</v>
      </c>
    </row>
    <row r="71" spans="1:46" ht="23.25">
      <c r="A71" s="1232"/>
      <c r="B71" s="202" t="s">
        <v>223</v>
      </c>
      <c r="C71" s="202"/>
      <c r="D71" s="203" t="s">
        <v>156</v>
      </c>
      <c r="E71" s="204" t="s">
        <v>157</v>
      </c>
      <c r="F71" s="204" t="s">
        <v>158</v>
      </c>
      <c r="G71" s="205">
        <v>1</v>
      </c>
      <c r="H71" s="206" t="s">
        <v>75</v>
      </c>
      <c r="I71" s="204" t="s">
        <v>159</v>
      </c>
      <c r="J71" s="206" t="s">
        <v>36</v>
      </c>
      <c r="K71" s="206" t="s">
        <v>29</v>
      </c>
      <c r="L71" s="206" t="s">
        <v>30</v>
      </c>
      <c r="M71" s="206" t="s">
        <v>43</v>
      </c>
      <c r="N71" s="217">
        <v>2000</v>
      </c>
      <c r="O71" s="208">
        <v>166</v>
      </c>
      <c r="P71" s="208">
        <v>167</v>
      </c>
      <c r="Q71" s="208">
        <v>167</v>
      </c>
      <c r="R71" s="208">
        <v>166</v>
      </c>
      <c r="S71" s="208">
        <v>167</v>
      </c>
      <c r="T71" s="208">
        <v>167</v>
      </c>
      <c r="U71" s="208">
        <v>166</v>
      </c>
      <c r="V71" s="208">
        <v>167</v>
      </c>
      <c r="W71" s="208">
        <v>167</v>
      </c>
      <c r="X71" s="208">
        <v>166</v>
      </c>
      <c r="Y71" s="208">
        <v>167</v>
      </c>
      <c r="Z71" s="208">
        <v>167</v>
      </c>
      <c r="AA71" s="209">
        <f t="shared" si="131"/>
        <v>166</v>
      </c>
      <c r="AB71" s="175"/>
      <c r="AC71" s="177"/>
      <c r="AD71" s="177"/>
      <c r="AE71" s="177"/>
      <c r="AF71" s="177"/>
      <c r="AG71" s="177"/>
      <c r="AH71" s="177"/>
      <c r="AI71" s="177"/>
      <c r="AJ71" s="177"/>
      <c r="AK71" s="177"/>
      <c r="AL71" s="177"/>
      <c r="AM71" s="177"/>
      <c r="AN71" s="176">
        <f t="shared" si="132"/>
        <v>0</v>
      </c>
      <c r="AO71" s="178">
        <f t="shared" si="133"/>
        <v>0</v>
      </c>
      <c r="AP71" s="173" t="s">
        <v>215</v>
      </c>
      <c r="AQ71" s="172" t="s">
        <v>209</v>
      </c>
      <c r="AR71" s="173" t="s">
        <v>210</v>
      </c>
      <c r="AS71" s="174" t="s">
        <v>108</v>
      </c>
      <c r="AT71" s="173">
        <v>0</v>
      </c>
    </row>
    <row r="72" spans="1:46" ht="23.25">
      <c r="A72" s="1232"/>
      <c r="B72" s="202" t="s">
        <v>223</v>
      </c>
      <c r="C72" s="202"/>
      <c r="D72" s="203" t="s">
        <v>156</v>
      </c>
      <c r="E72" s="204" t="s">
        <v>157</v>
      </c>
      <c r="F72" s="204" t="s">
        <v>158</v>
      </c>
      <c r="G72" s="205">
        <v>1</v>
      </c>
      <c r="H72" s="206" t="s">
        <v>75</v>
      </c>
      <c r="I72" s="204" t="s">
        <v>159</v>
      </c>
      <c r="J72" s="206" t="s">
        <v>36</v>
      </c>
      <c r="K72" s="206" t="s">
        <v>29</v>
      </c>
      <c r="L72" s="206" t="s">
        <v>30</v>
      </c>
      <c r="M72" s="206" t="s">
        <v>43</v>
      </c>
      <c r="N72" s="217">
        <v>1400</v>
      </c>
      <c r="O72" s="208">
        <v>120</v>
      </c>
      <c r="P72" s="208">
        <v>110</v>
      </c>
      <c r="Q72" s="208">
        <v>130</v>
      </c>
      <c r="R72" s="208">
        <v>110</v>
      </c>
      <c r="S72" s="208">
        <v>120</v>
      </c>
      <c r="T72" s="208">
        <v>120</v>
      </c>
      <c r="U72" s="208">
        <v>130</v>
      </c>
      <c r="V72" s="208">
        <v>120</v>
      </c>
      <c r="W72" s="208">
        <v>110</v>
      </c>
      <c r="X72" s="208">
        <v>120</v>
      </c>
      <c r="Y72" s="208">
        <v>100</v>
      </c>
      <c r="Z72" s="208">
        <v>110</v>
      </c>
      <c r="AA72" s="209">
        <f t="shared" si="131"/>
        <v>120</v>
      </c>
      <c r="AB72" s="175"/>
      <c r="AC72" s="177"/>
      <c r="AD72" s="177"/>
      <c r="AE72" s="177"/>
      <c r="AF72" s="177"/>
      <c r="AG72" s="177"/>
      <c r="AH72" s="177"/>
      <c r="AI72" s="177"/>
      <c r="AJ72" s="177"/>
      <c r="AK72" s="177"/>
      <c r="AL72" s="177"/>
      <c r="AM72" s="177"/>
      <c r="AN72" s="176">
        <f t="shared" si="132"/>
        <v>0</v>
      </c>
      <c r="AO72" s="178">
        <f t="shared" si="133"/>
        <v>0</v>
      </c>
      <c r="AP72" s="173" t="s">
        <v>216</v>
      </c>
      <c r="AQ72" s="172" t="s">
        <v>211</v>
      </c>
      <c r="AR72" s="173" t="s">
        <v>212</v>
      </c>
      <c r="AS72" s="174" t="s">
        <v>108</v>
      </c>
      <c r="AT72" s="173">
        <v>0</v>
      </c>
    </row>
    <row r="73" spans="1:46" ht="23.25">
      <c r="A73" s="1233"/>
      <c r="B73" s="202" t="s">
        <v>223</v>
      </c>
      <c r="C73" s="202"/>
      <c r="D73" s="203" t="s">
        <v>156</v>
      </c>
      <c r="E73" s="204" t="s">
        <v>157</v>
      </c>
      <c r="F73" s="204" t="s">
        <v>158</v>
      </c>
      <c r="G73" s="205">
        <v>1</v>
      </c>
      <c r="H73" s="206" t="s">
        <v>75</v>
      </c>
      <c r="I73" s="204" t="s">
        <v>159</v>
      </c>
      <c r="J73" s="206" t="s">
        <v>36</v>
      </c>
      <c r="K73" s="206" t="s">
        <v>29</v>
      </c>
      <c r="L73" s="206" t="s">
        <v>30</v>
      </c>
      <c r="M73" s="206" t="s">
        <v>43</v>
      </c>
      <c r="N73" s="217">
        <v>1000</v>
      </c>
      <c r="O73" s="208">
        <v>84</v>
      </c>
      <c r="P73" s="208">
        <v>80</v>
      </c>
      <c r="Q73" s="208">
        <v>84</v>
      </c>
      <c r="R73" s="208">
        <v>84</v>
      </c>
      <c r="S73" s="208">
        <v>84</v>
      </c>
      <c r="T73" s="208">
        <v>84</v>
      </c>
      <c r="U73" s="208">
        <v>84</v>
      </c>
      <c r="V73" s="208">
        <v>84</v>
      </c>
      <c r="W73" s="208">
        <v>80</v>
      </c>
      <c r="X73" s="208">
        <v>84</v>
      </c>
      <c r="Y73" s="208">
        <v>84</v>
      </c>
      <c r="Z73" s="208">
        <v>84</v>
      </c>
      <c r="AA73" s="209">
        <f t="shared" si="131"/>
        <v>84</v>
      </c>
      <c r="AB73" s="175"/>
      <c r="AC73" s="177"/>
      <c r="AD73" s="177"/>
      <c r="AE73" s="177"/>
      <c r="AF73" s="177"/>
      <c r="AG73" s="177"/>
      <c r="AH73" s="177"/>
      <c r="AI73" s="177"/>
      <c r="AJ73" s="177"/>
      <c r="AK73" s="177"/>
      <c r="AL73" s="177"/>
      <c r="AM73" s="177"/>
      <c r="AN73" s="176">
        <f t="shared" si="132"/>
        <v>0</v>
      </c>
      <c r="AO73" s="178">
        <f t="shared" si="133"/>
        <v>0</v>
      </c>
      <c r="AP73" s="173" t="s">
        <v>202</v>
      </c>
      <c r="AQ73" s="172" t="s">
        <v>213</v>
      </c>
      <c r="AR73" s="173" t="s">
        <v>214</v>
      </c>
      <c r="AS73" s="174" t="s">
        <v>108</v>
      </c>
      <c r="AT73" s="173">
        <v>0</v>
      </c>
    </row>
    <row r="74" spans="1:46" ht="23.25">
      <c r="A74" s="1231" t="s">
        <v>503</v>
      </c>
      <c r="B74" s="196" t="s">
        <v>223</v>
      </c>
      <c r="C74" s="196"/>
      <c r="D74" s="197" t="s">
        <v>160</v>
      </c>
      <c r="E74" s="197" t="s">
        <v>161</v>
      </c>
      <c r="F74" s="197" t="s">
        <v>162</v>
      </c>
      <c r="G74" s="198">
        <v>3</v>
      </c>
      <c r="H74" s="199" t="s">
        <v>75</v>
      </c>
      <c r="I74" s="197" t="s">
        <v>163</v>
      </c>
      <c r="J74" s="199" t="s">
        <v>36</v>
      </c>
      <c r="K74" s="199" t="s">
        <v>29</v>
      </c>
      <c r="L74" s="199" t="s">
        <v>30</v>
      </c>
      <c r="M74" s="199" t="s">
        <v>43</v>
      </c>
      <c r="N74" s="200">
        <f>SUM(N75:N79)</f>
        <v>2382</v>
      </c>
      <c r="O74" s="200">
        <f>SUM(O75:O79)</f>
        <v>199</v>
      </c>
      <c r="P74" s="200">
        <f t="shared" ref="P74" si="134">SUM(P75:P79)</f>
        <v>193</v>
      </c>
      <c r="Q74" s="200">
        <f t="shared" ref="Q74" si="135">SUM(Q75:Q79)</f>
        <v>199</v>
      </c>
      <c r="R74" s="200">
        <f t="shared" ref="R74" si="136">SUM(R75:R79)</f>
        <v>197</v>
      </c>
      <c r="S74" s="200">
        <f t="shared" ref="S74" si="137">SUM(S75:S79)</f>
        <v>199</v>
      </c>
      <c r="T74" s="200">
        <f t="shared" ref="T74" si="138">SUM(T75:T79)</f>
        <v>199</v>
      </c>
      <c r="U74" s="200">
        <f t="shared" ref="U74" si="139">SUM(U75:U79)</f>
        <v>201</v>
      </c>
      <c r="V74" s="200">
        <f t="shared" ref="V74" si="140">SUM(V75:V79)</f>
        <v>199</v>
      </c>
      <c r="W74" s="200">
        <f t="shared" ref="W74" si="141">SUM(W75:W79)</f>
        <v>199</v>
      </c>
      <c r="X74" s="200">
        <f t="shared" ref="X74" si="142">SUM(X75:X79)</f>
        <v>201</v>
      </c>
      <c r="Y74" s="200">
        <f t="shared" ref="Y74" si="143">SUM(Y75:Y79)</f>
        <v>197</v>
      </c>
      <c r="Z74" s="200">
        <f t="shared" ref="Z74:AM74" si="144">SUM(Z75:Z79)</f>
        <v>199</v>
      </c>
      <c r="AA74" s="201">
        <f>O74</f>
        <v>199</v>
      </c>
      <c r="AB74" s="169">
        <f t="shared" si="144"/>
        <v>0</v>
      </c>
      <c r="AC74" s="169">
        <f t="shared" si="144"/>
        <v>0</v>
      </c>
      <c r="AD74" s="169">
        <f t="shared" si="144"/>
        <v>0</v>
      </c>
      <c r="AE74" s="169">
        <f t="shared" si="144"/>
        <v>0</v>
      </c>
      <c r="AF74" s="169">
        <f t="shared" si="144"/>
        <v>0</v>
      </c>
      <c r="AG74" s="169">
        <f t="shared" si="144"/>
        <v>0</v>
      </c>
      <c r="AH74" s="169">
        <f t="shared" si="144"/>
        <v>0</v>
      </c>
      <c r="AI74" s="169">
        <f t="shared" si="144"/>
        <v>0</v>
      </c>
      <c r="AJ74" s="169">
        <f t="shared" si="144"/>
        <v>0</v>
      </c>
      <c r="AK74" s="169">
        <f t="shared" si="144"/>
        <v>0</v>
      </c>
      <c r="AL74" s="169">
        <f t="shared" si="144"/>
        <v>0</v>
      </c>
      <c r="AM74" s="169">
        <f t="shared" si="144"/>
        <v>0</v>
      </c>
      <c r="AN74" s="170">
        <f>AB74</f>
        <v>0</v>
      </c>
      <c r="AO74" s="171">
        <f>AN74/AA74</f>
        <v>0</v>
      </c>
      <c r="AP74" s="167" t="s">
        <v>202</v>
      </c>
      <c r="AQ74" s="167" t="s">
        <v>203</v>
      </c>
      <c r="AR74" s="167" t="s">
        <v>204</v>
      </c>
      <c r="AS74" s="168"/>
      <c r="AT74" s="167">
        <v>0</v>
      </c>
    </row>
    <row r="75" spans="1:46" ht="23.25">
      <c r="A75" s="1232"/>
      <c r="B75" s="202" t="s">
        <v>223</v>
      </c>
      <c r="C75" s="202"/>
      <c r="D75" s="203" t="s">
        <v>160</v>
      </c>
      <c r="E75" s="204" t="s">
        <v>161</v>
      </c>
      <c r="F75" s="204" t="s">
        <v>162</v>
      </c>
      <c r="G75" s="205">
        <v>3</v>
      </c>
      <c r="H75" s="206" t="s">
        <v>75</v>
      </c>
      <c r="I75" s="204" t="s">
        <v>163</v>
      </c>
      <c r="J75" s="206" t="s">
        <v>36</v>
      </c>
      <c r="K75" s="206" t="s">
        <v>29</v>
      </c>
      <c r="L75" s="206" t="s">
        <v>30</v>
      </c>
      <c r="M75" s="206" t="s">
        <v>43</v>
      </c>
      <c r="N75" s="217">
        <v>1200</v>
      </c>
      <c r="O75" s="208">
        <v>100</v>
      </c>
      <c r="P75" s="208">
        <v>100</v>
      </c>
      <c r="Q75" s="208">
        <v>100</v>
      </c>
      <c r="R75" s="208">
        <v>100</v>
      </c>
      <c r="S75" s="208">
        <v>100</v>
      </c>
      <c r="T75" s="208">
        <v>100</v>
      </c>
      <c r="U75" s="208">
        <v>100</v>
      </c>
      <c r="V75" s="208">
        <v>100</v>
      </c>
      <c r="W75" s="208">
        <v>100</v>
      </c>
      <c r="X75" s="208">
        <v>100</v>
      </c>
      <c r="Y75" s="208">
        <v>100</v>
      </c>
      <c r="Z75" s="208">
        <v>100</v>
      </c>
      <c r="AA75" s="209">
        <f>O75</f>
        <v>100</v>
      </c>
      <c r="AB75" s="175"/>
      <c r="AC75" s="177"/>
      <c r="AD75" s="177"/>
      <c r="AE75" s="177"/>
      <c r="AF75" s="177"/>
      <c r="AG75" s="177"/>
      <c r="AH75" s="177"/>
      <c r="AI75" s="177"/>
      <c r="AJ75" s="177"/>
      <c r="AK75" s="177"/>
      <c r="AL75" s="177"/>
      <c r="AM75" s="177"/>
      <c r="AN75" s="176">
        <f>AB75</f>
        <v>0</v>
      </c>
      <c r="AO75" s="178">
        <f>AN75/AA75</f>
        <v>0</v>
      </c>
      <c r="AP75" s="173" t="s">
        <v>202</v>
      </c>
      <c r="AQ75" s="172" t="s">
        <v>205</v>
      </c>
      <c r="AR75" s="173" t="s">
        <v>206</v>
      </c>
      <c r="AS75" s="174"/>
      <c r="AT75" s="173">
        <v>0</v>
      </c>
    </row>
    <row r="76" spans="1:46" ht="23.25">
      <c r="A76" s="1232"/>
      <c r="B76" s="202" t="s">
        <v>223</v>
      </c>
      <c r="C76" s="202"/>
      <c r="D76" s="203" t="s">
        <v>160</v>
      </c>
      <c r="E76" s="204" t="s">
        <v>161</v>
      </c>
      <c r="F76" s="204" t="s">
        <v>162</v>
      </c>
      <c r="G76" s="205">
        <v>3</v>
      </c>
      <c r="H76" s="206" t="s">
        <v>75</v>
      </c>
      <c r="I76" s="204" t="s">
        <v>163</v>
      </c>
      <c r="J76" s="206" t="s">
        <v>36</v>
      </c>
      <c r="K76" s="206" t="s">
        <v>29</v>
      </c>
      <c r="L76" s="206" t="s">
        <v>30</v>
      </c>
      <c r="M76" s="206" t="s">
        <v>43</v>
      </c>
      <c r="N76" s="217">
        <v>420</v>
      </c>
      <c r="O76" s="208">
        <v>35</v>
      </c>
      <c r="P76" s="208">
        <v>35</v>
      </c>
      <c r="Q76" s="208">
        <v>35</v>
      </c>
      <c r="R76" s="208">
        <v>35</v>
      </c>
      <c r="S76" s="208">
        <v>35</v>
      </c>
      <c r="T76" s="208">
        <v>35</v>
      </c>
      <c r="U76" s="208">
        <v>35</v>
      </c>
      <c r="V76" s="208">
        <v>35</v>
      </c>
      <c r="W76" s="208">
        <v>35</v>
      </c>
      <c r="X76" s="208">
        <v>35</v>
      </c>
      <c r="Y76" s="208">
        <v>35</v>
      </c>
      <c r="Z76" s="208">
        <v>35</v>
      </c>
      <c r="AA76" s="209">
        <f t="shared" ref="AA76:AA79" si="145">O76</f>
        <v>35</v>
      </c>
      <c r="AB76" s="175"/>
      <c r="AC76" s="177"/>
      <c r="AD76" s="177"/>
      <c r="AE76" s="177"/>
      <c r="AF76" s="177"/>
      <c r="AG76" s="177"/>
      <c r="AH76" s="177"/>
      <c r="AI76" s="177"/>
      <c r="AJ76" s="177"/>
      <c r="AK76" s="177"/>
      <c r="AL76" s="177"/>
      <c r="AM76" s="177"/>
      <c r="AN76" s="176">
        <f t="shared" ref="AN76:AN79" si="146">AB76</f>
        <v>0</v>
      </c>
      <c r="AO76" s="178">
        <f t="shared" ref="AO76:AO79" si="147">AN76/AA76</f>
        <v>0</v>
      </c>
      <c r="AP76" s="173" t="s">
        <v>202</v>
      </c>
      <c r="AQ76" s="172" t="s">
        <v>207</v>
      </c>
      <c r="AR76" s="173" t="s">
        <v>208</v>
      </c>
      <c r="AS76" s="174"/>
      <c r="AT76" s="173">
        <v>0</v>
      </c>
    </row>
    <row r="77" spans="1:46" ht="23.25">
      <c r="A77" s="1232"/>
      <c r="B77" s="202" t="s">
        <v>223</v>
      </c>
      <c r="C77" s="202"/>
      <c r="D77" s="203" t="s">
        <v>160</v>
      </c>
      <c r="E77" s="204" t="s">
        <v>161</v>
      </c>
      <c r="F77" s="204" t="s">
        <v>162</v>
      </c>
      <c r="G77" s="205">
        <v>3</v>
      </c>
      <c r="H77" s="206" t="s">
        <v>75</v>
      </c>
      <c r="I77" s="204" t="s">
        <v>163</v>
      </c>
      <c r="J77" s="206" t="s">
        <v>36</v>
      </c>
      <c r="K77" s="206" t="s">
        <v>29</v>
      </c>
      <c r="L77" s="206" t="s">
        <v>30</v>
      </c>
      <c r="M77" s="206" t="s">
        <v>43</v>
      </c>
      <c r="N77" s="217">
        <v>240</v>
      </c>
      <c r="O77" s="208">
        <v>20</v>
      </c>
      <c r="P77" s="208">
        <v>20</v>
      </c>
      <c r="Q77" s="208">
        <v>20</v>
      </c>
      <c r="R77" s="208">
        <v>20</v>
      </c>
      <c r="S77" s="208">
        <v>20</v>
      </c>
      <c r="T77" s="208">
        <v>20</v>
      </c>
      <c r="U77" s="208">
        <v>20</v>
      </c>
      <c r="V77" s="208">
        <v>20</v>
      </c>
      <c r="W77" s="208">
        <v>20</v>
      </c>
      <c r="X77" s="208">
        <v>20</v>
      </c>
      <c r="Y77" s="208">
        <v>20</v>
      </c>
      <c r="Z77" s="208">
        <v>20</v>
      </c>
      <c r="AA77" s="209">
        <f t="shared" si="145"/>
        <v>20</v>
      </c>
      <c r="AB77" s="175"/>
      <c r="AC77" s="177"/>
      <c r="AD77" s="177"/>
      <c r="AE77" s="177"/>
      <c r="AF77" s="177"/>
      <c r="AG77" s="177"/>
      <c r="AH77" s="177"/>
      <c r="AI77" s="177"/>
      <c r="AJ77" s="177"/>
      <c r="AK77" s="177"/>
      <c r="AL77" s="177"/>
      <c r="AM77" s="177"/>
      <c r="AN77" s="176">
        <f t="shared" si="146"/>
        <v>0</v>
      </c>
      <c r="AO77" s="178">
        <f t="shared" si="147"/>
        <v>0</v>
      </c>
      <c r="AP77" s="173" t="s">
        <v>215</v>
      </c>
      <c r="AQ77" s="172" t="s">
        <v>209</v>
      </c>
      <c r="AR77" s="173" t="s">
        <v>210</v>
      </c>
      <c r="AS77" s="174"/>
      <c r="AT77" s="173">
        <v>0</v>
      </c>
    </row>
    <row r="78" spans="1:46" ht="23.25">
      <c r="A78" s="1232"/>
      <c r="B78" s="202" t="s">
        <v>223</v>
      </c>
      <c r="C78" s="202"/>
      <c r="D78" s="203" t="s">
        <v>160</v>
      </c>
      <c r="E78" s="204" t="s">
        <v>161</v>
      </c>
      <c r="F78" s="204" t="s">
        <v>162</v>
      </c>
      <c r="G78" s="205">
        <v>3</v>
      </c>
      <c r="H78" s="206" t="s">
        <v>75</v>
      </c>
      <c r="I78" s="204" t="s">
        <v>163</v>
      </c>
      <c r="J78" s="206" t="s">
        <v>36</v>
      </c>
      <c r="K78" s="206" t="s">
        <v>29</v>
      </c>
      <c r="L78" s="206" t="s">
        <v>30</v>
      </c>
      <c r="M78" s="206" t="s">
        <v>43</v>
      </c>
      <c r="N78" s="217">
        <v>237.99999999999997</v>
      </c>
      <c r="O78" s="208">
        <v>20</v>
      </c>
      <c r="P78" s="208">
        <v>18</v>
      </c>
      <c r="Q78" s="208">
        <v>20</v>
      </c>
      <c r="R78" s="208">
        <v>18</v>
      </c>
      <c r="S78" s="208">
        <v>20</v>
      </c>
      <c r="T78" s="208">
        <v>20</v>
      </c>
      <c r="U78" s="208">
        <v>22</v>
      </c>
      <c r="V78" s="208">
        <v>20</v>
      </c>
      <c r="W78" s="208">
        <v>20</v>
      </c>
      <c r="X78" s="208">
        <v>22</v>
      </c>
      <c r="Y78" s="208">
        <v>18</v>
      </c>
      <c r="Z78" s="208">
        <v>20</v>
      </c>
      <c r="AA78" s="209">
        <f t="shared" si="145"/>
        <v>20</v>
      </c>
      <c r="AB78" s="175"/>
      <c r="AC78" s="177"/>
      <c r="AD78" s="177"/>
      <c r="AE78" s="177"/>
      <c r="AF78" s="177"/>
      <c r="AG78" s="177"/>
      <c r="AH78" s="177"/>
      <c r="AI78" s="177"/>
      <c r="AJ78" s="177"/>
      <c r="AK78" s="177"/>
      <c r="AL78" s="177"/>
      <c r="AM78" s="177"/>
      <c r="AN78" s="176">
        <f t="shared" si="146"/>
        <v>0</v>
      </c>
      <c r="AO78" s="178">
        <f t="shared" si="147"/>
        <v>0</v>
      </c>
      <c r="AP78" s="173" t="s">
        <v>216</v>
      </c>
      <c r="AQ78" s="172" t="s">
        <v>211</v>
      </c>
      <c r="AR78" s="173" t="s">
        <v>212</v>
      </c>
      <c r="AS78" s="174"/>
      <c r="AT78" s="173">
        <v>0</v>
      </c>
    </row>
    <row r="79" spans="1:46" ht="23.25">
      <c r="A79" s="1233"/>
      <c r="B79" s="202" t="s">
        <v>223</v>
      </c>
      <c r="C79" s="202"/>
      <c r="D79" s="203" t="s">
        <v>160</v>
      </c>
      <c r="E79" s="204" t="s">
        <v>161</v>
      </c>
      <c r="F79" s="204" t="s">
        <v>162</v>
      </c>
      <c r="G79" s="205">
        <v>3</v>
      </c>
      <c r="H79" s="206" t="s">
        <v>75</v>
      </c>
      <c r="I79" s="204" t="s">
        <v>163</v>
      </c>
      <c r="J79" s="206" t="s">
        <v>36</v>
      </c>
      <c r="K79" s="206" t="s">
        <v>29</v>
      </c>
      <c r="L79" s="206" t="s">
        <v>30</v>
      </c>
      <c r="M79" s="206" t="s">
        <v>43</v>
      </c>
      <c r="N79" s="217">
        <v>284</v>
      </c>
      <c r="O79" s="208">
        <v>24</v>
      </c>
      <c r="P79" s="208">
        <v>20</v>
      </c>
      <c r="Q79" s="208">
        <v>24</v>
      </c>
      <c r="R79" s="208">
        <v>24</v>
      </c>
      <c r="S79" s="208">
        <v>24</v>
      </c>
      <c r="T79" s="208">
        <v>24</v>
      </c>
      <c r="U79" s="208">
        <v>24</v>
      </c>
      <c r="V79" s="208">
        <v>24</v>
      </c>
      <c r="W79" s="208">
        <v>24</v>
      </c>
      <c r="X79" s="208">
        <v>24</v>
      </c>
      <c r="Y79" s="208">
        <v>24</v>
      </c>
      <c r="Z79" s="208">
        <v>24</v>
      </c>
      <c r="AA79" s="209">
        <f t="shared" si="145"/>
        <v>24</v>
      </c>
      <c r="AB79" s="175"/>
      <c r="AC79" s="177"/>
      <c r="AD79" s="177"/>
      <c r="AE79" s="177"/>
      <c r="AF79" s="177"/>
      <c r="AG79" s="177"/>
      <c r="AH79" s="177"/>
      <c r="AI79" s="177"/>
      <c r="AJ79" s="177"/>
      <c r="AK79" s="177"/>
      <c r="AL79" s="177"/>
      <c r="AM79" s="177"/>
      <c r="AN79" s="176">
        <f t="shared" si="146"/>
        <v>0</v>
      </c>
      <c r="AO79" s="178">
        <f t="shared" si="147"/>
        <v>0</v>
      </c>
      <c r="AP79" s="173" t="s">
        <v>202</v>
      </c>
      <c r="AQ79" s="172" t="s">
        <v>213</v>
      </c>
      <c r="AR79" s="173" t="s">
        <v>214</v>
      </c>
      <c r="AS79" s="174"/>
      <c r="AT79" s="173">
        <v>0</v>
      </c>
    </row>
    <row r="80" spans="1:46" ht="23.25" customHeight="1">
      <c r="A80" s="1231" t="s">
        <v>503</v>
      </c>
      <c r="B80" s="196" t="s">
        <v>236</v>
      </c>
      <c r="C80" s="196"/>
      <c r="D80" s="197" t="s">
        <v>164</v>
      </c>
      <c r="E80" s="197" t="s">
        <v>165</v>
      </c>
      <c r="F80" s="197" t="s">
        <v>166</v>
      </c>
      <c r="G80" s="198">
        <v>1</v>
      </c>
      <c r="H80" s="199" t="s">
        <v>72</v>
      </c>
      <c r="I80" s="197" t="s">
        <v>167</v>
      </c>
      <c r="J80" s="199" t="s">
        <v>67</v>
      </c>
      <c r="K80" s="199" t="s">
        <v>29</v>
      </c>
      <c r="L80" s="199" t="s">
        <v>30</v>
      </c>
      <c r="M80" s="199" t="s">
        <v>43</v>
      </c>
      <c r="N80" s="224">
        <f>SUM(N81:N85)</f>
        <v>359.96</v>
      </c>
      <c r="O80" s="224">
        <f>SUM(O81:O85)</f>
        <v>29.68</v>
      </c>
      <c r="P80" s="224">
        <f t="shared" ref="P80" si="148">SUM(P81:P85)</f>
        <v>28.28</v>
      </c>
      <c r="Q80" s="224">
        <f t="shared" ref="Q80" si="149">SUM(Q81:Q85)</f>
        <v>31.08</v>
      </c>
      <c r="R80" s="224">
        <f t="shared" ref="R80" si="150">SUM(R81:R85)</f>
        <v>28.839999999999996</v>
      </c>
      <c r="S80" s="224">
        <f t="shared" ref="S80" si="151">SUM(S81:S85)</f>
        <v>30.92</v>
      </c>
      <c r="T80" s="224">
        <f t="shared" ref="T80" si="152">SUM(T81:T85)</f>
        <v>30.68</v>
      </c>
      <c r="U80" s="224">
        <f t="shared" ref="U80" si="153">SUM(U81:U85)</f>
        <v>31.839999999999996</v>
      </c>
      <c r="V80" s="224">
        <f t="shared" ref="V80" si="154">SUM(V81:V85)</f>
        <v>30.08</v>
      </c>
      <c r="W80" s="224">
        <f t="shared" ref="W80" si="155">SUM(W81:W85)</f>
        <v>28.28</v>
      </c>
      <c r="X80" s="224">
        <f t="shared" ref="X80" si="156">SUM(X81:X85)</f>
        <v>31.92</v>
      </c>
      <c r="Y80" s="224">
        <f t="shared" ref="Y80" si="157">SUM(Y81:Y85)</f>
        <v>28.68</v>
      </c>
      <c r="Z80" s="224">
        <f t="shared" ref="Z80:AM80" si="158">SUM(Z81:Z85)</f>
        <v>29.68</v>
      </c>
      <c r="AA80" s="225">
        <f>O80</f>
        <v>29.68</v>
      </c>
      <c r="AB80" s="191">
        <f t="shared" si="158"/>
        <v>0</v>
      </c>
      <c r="AC80" s="191">
        <f t="shared" si="158"/>
        <v>0</v>
      </c>
      <c r="AD80" s="191">
        <f t="shared" si="158"/>
        <v>0</v>
      </c>
      <c r="AE80" s="191">
        <f t="shared" si="158"/>
        <v>0</v>
      </c>
      <c r="AF80" s="191">
        <f t="shared" si="158"/>
        <v>0</v>
      </c>
      <c r="AG80" s="191">
        <f t="shared" si="158"/>
        <v>0</v>
      </c>
      <c r="AH80" s="191">
        <f t="shared" si="158"/>
        <v>0</v>
      </c>
      <c r="AI80" s="191">
        <f t="shared" si="158"/>
        <v>0</v>
      </c>
      <c r="AJ80" s="191">
        <f t="shared" si="158"/>
        <v>0</v>
      </c>
      <c r="AK80" s="191">
        <f t="shared" si="158"/>
        <v>0</v>
      </c>
      <c r="AL80" s="191">
        <f t="shared" si="158"/>
        <v>0</v>
      </c>
      <c r="AM80" s="191">
        <f t="shared" si="158"/>
        <v>0</v>
      </c>
      <c r="AN80" s="192">
        <f>AB80</f>
        <v>0</v>
      </c>
      <c r="AO80" s="171">
        <f>AN80/AA80</f>
        <v>0</v>
      </c>
      <c r="AP80" s="167" t="s">
        <v>202</v>
      </c>
      <c r="AQ80" s="167" t="s">
        <v>203</v>
      </c>
      <c r="AR80" s="167" t="s">
        <v>204</v>
      </c>
      <c r="AS80" s="168"/>
      <c r="AT80" s="167">
        <v>0</v>
      </c>
    </row>
    <row r="81" spans="1:46" ht="23.25">
      <c r="A81" s="1232"/>
      <c r="B81" s="202" t="s">
        <v>236</v>
      </c>
      <c r="C81" s="202"/>
      <c r="D81" s="203" t="s">
        <v>164</v>
      </c>
      <c r="E81" s="204" t="s">
        <v>165</v>
      </c>
      <c r="F81" s="204" t="s">
        <v>166</v>
      </c>
      <c r="G81" s="205">
        <v>1</v>
      </c>
      <c r="H81" s="206" t="s">
        <v>72</v>
      </c>
      <c r="I81" s="204" t="s">
        <v>167</v>
      </c>
      <c r="J81" s="206" t="s">
        <v>67</v>
      </c>
      <c r="K81" s="206" t="s">
        <v>29</v>
      </c>
      <c r="L81" s="206" t="s">
        <v>30</v>
      </c>
      <c r="M81" s="206" t="s">
        <v>43</v>
      </c>
      <c r="N81" s="226">
        <v>20</v>
      </c>
      <c r="O81" s="227">
        <v>1.6</v>
      </c>
      <c r="P81" s="227">
        <v>1.2</v>
      </c>
      <c r="Q81" s="227">
        <v>2</v>
      </c>
      <c r="R81" s="227">
        <v>1.7600000000000002</v>
      </c>
      <c r="S81" s="227">
        <v>1.8399999999999999</v>
      </c>
      <c r="T81" s="227">
        <v>1.6</v>
      </c>
      <c r="U81" s="227">
        <v>1.7600000000000002</v>
      </c>
      <c r="V81" s="227">
        <v>2</v>
      </c>
      <c r="W81" s="227">
        <v>1.2</v>
      </c>
      <c r="X81" s="227">
        <v>1.8399999999999999</v>
      </c>
      <c r="Y81" s="227">
        <v>1.6</v>
      </c>
      <c r="Z81" s="227">
        <v>1.6</v>
      </c>
      <c r="AA81" s="228">
        <f>O81</f>
        <v>1.6</v>
      </c>
      <c r="AB81" s="193"/>
      <c r="AC81" s="195"/>
      <c r="AD81" s="195"/>
      <c r="AE81" s="195"/>
      <c r="AF81" s="195"/>
      <c r="AG81" s="195"/>
      <c r="AH81" s="195"/>
      <c r="AI81" s="195"/>
      <c r="AJ81" s="195"/>
      <c r="AK81" s="195"/>
      <c r="AL81" s="195"/>
      <c r="AM81" s="195"/>
      <c r="AN81" s="194">
        <f>AB81</f>
        <v>0</v>
      </c>
      <c r="AO81" s="178">
        <f>AN81/AA81</f>
        <v>0</v>
      </c>
      <c r="AP81" s="173" t="s">
        <v>224</v>
      </c>
      <c r="AQ81" s="172" t="s">
        <v>205</v>
      </c>
      <c r="AR81" s="173" t="s">
        <v>206</v>
      </c>
      <c r="AS81" s="174"/>
      <c r="AT81" s="173">
        <v>0</v>
      </c>
    </row>
    <row r="82" spans="1:46" ht="23.25">
      <c r="A82" s="1232"/>
      <c r="B82" s="202" t="s">
        <v>236</v>
      </c>
      <c r="C82" s="202"/>
      <c r="D82" s="203" t="s">
        <v>164</v>
      </c>
      <c r="E82" s="204" t="s">
        <v>165</v>
      </c>
      <c r="F82" s="204" t="s">
        <v>166</v>
      </c>
      <c r="G82" s="205">
        <v>1</v>
      </c>
      <c r="H82" s="206" t="s">
        <v>72</v>
      </c>
      <c r="I82" s="204" t="s">
        <v>167</v>
      </c>
      <c r="J82" s="206" t="s">
        <v>67</v>
      </c>
      <c r="K82" s="206" t="s">
        <v>29</v>
      </c>
      <c r="L82" s="206" t="s">
        <v>30</v>
      </c>
      <c r="M82" s="206" t="s">
        <v>43</v>
      </c>
      <c r="N82" s="226">
        <v>66</v>
      </c>
      <c r="O82" s="227">
        <v>5.5</v>
      </c>
      <c r="P82" s="227">
        <v>5.5</v>
      </c>
      <c r="Q82" s="227">
        <v>5.5</v>
      </c>
      <c r="R82" s="227">
        <v>5.5</v>
      </c>
      <c r="S82" s="227">
        <v>5.5</v>
      </c>
      <c r="T82" s="227">
        <v>5.5</v>
      </c>
      <c r="U82" s="227">
        <v>5.5</v>
      </c>
      <c r="V82" s="227">
        <v>5.5</v>
      </c>
      <c r="W82" s="227">
        <v>5.5</v>
      </c>
      <c r="X82" s="227">
        <v>5.5</v>
      </c>
      <c r="Y82" s="227">
        <v>5.5</v>
      </c>
      <c r="Z82" s="227">
        <v>5.5</v>
      </c>
      <c r="AA82" s="228">
        <f t="shared" ref="AA82:AA85" si="159">O82</f>
        <v>5.5</v>
      </c>
      <c r="AB82" s="193"/>
      <c r="AC82" s="195"/>
      <c r="AD82" s="195"/>
      <c r="AE82" s="195"/>
      <c r="AF82" s="195"/>
      <c r="AG82" s="195"/>
      <c r="AH82" s="195"/>
      <c r="AI82" s="195"/>
      <c r="AJ82" s="195"/>
      <c r="AK82" s="195"/>
      <c r="AL82" s="195"/>
      <c r="AM82" s="195"/>
      <c r="AN82" s="194">
        <f t="shared" ref="AN82:AN85" si="160">AB82</f>
        <v>0</v>
      </c>
      <c r="AO82" s="178">
        <f t="shared" ref="AO82:AO85" si="161">AN82/AA82</f>
        <v>0</v>
      </c>
      <c r="AP82" s="173" t="s">
        <v>224</v>
      </c>
      <c r="AQ82" s="172" t="s">
        <v>207</v>
      </c>
      <c r="AR82" s="173" t="s">
        <v>208</v>
      </c>
      <c r="AS82" s="174"/>
      <c r="AT82" s="173">
        <v>0</v>
      </c>
    </row>
    <row r="83" spans="1:46" ht="23.25">
      <c r="A83" s="1232"/>
      <c r="B83" s="202" t="s">
        <v>236</v>
      </c>
      <c r="C83" s="202"/>
      <c r="D83" s="203" t="s">
        <v>164</v>
      </c>
      <c r="E83" s="204" t="s">
        <v>165</v>
      </c>
      <c r="F83" s="204" t="s">
        <v>166</v>
      </c>
      <c r="G83" s="205">
        <v>1</v>
      </c>
      <c r="H83" s="206" t="s">
        <v>72</v>
      </c>
      <c r="I83" s="204" t="s">
        <v>167</v>
      </c>
      <c r="J83" s="206" t="s">
        <v>67</v>
      </c>
      <c r="K83" s="206" t="s">
        <v>29</v>
      </c>
      <c r="L83" s="206" t="s">
        <v>30</v>
      </c>
      <c r="M83" s="206" t="s">
        <v>43</v>
      </c>
      <c r="N83" s="226">
        <v>135</v>
      </c>
      <c r="O83" s="227">
        <v>11.25</v>
      </c>
      <c r="P83" s="227">
        <v>11.25</v>
      </c>
      <c r="Q83" s="227">
        <v>11.25</v>
      </c>
      <c r="R83" s="227">
        <v>11.25</v>
      </c>
      <c r="S83" s="227">
        <v>11.25</v>
      </c>
      <c r="T83" s="227">
        <v>11.25</v>
      </c>
      <c r="U83" s="227">
        <v>11.25</v>
      </c>
      <c r="V83" s="227">
        <v>11.25</v>
      </c>
      <c r="W83" s="227">
        <v>11.25</v>
      </c>
      <c r="X83" s="227">
        <v>11.25</v>
      </c>
      <c r="Y83" s="227">
        <v>11.25</v>
      </c>
      <c r="Z83" s="227">
        <v>11.25</v>
      </c>
      <c r="AA83" s="228">
        <f t="shared" si="159"/>
        <v>11.25</v>
      </c>
      <c r="AB83" s="193"/>
      <c r="AC83" s="195"/>
      <c r="AD83" s="195"/>
      <c r="AE83" s="195"/>
      <c r="AF83" s="195"/>
      <c r="AG83" s="195"/>
      <c r="AH83" s="195"/>
      <c r="AI83" s="195"/>
      <c r="AJ83" s="195"/>
      <c r="AK83" s="195"/>
      <c r="AL83" s="195"/>
      <c r="AM83" s="195"/>
      <c r="AN83" s="194">
        <f t="shared" si="160"/>
        <v>0</v>
      </c>
      <c r="AO83" s="178">
        <f t="shared" si="161"/>
        <v>0</v>
      </c>
      <c r="AP83" s="173" t="s">
        <v>224</v>
      </c>
      <c r="AQ83" s="172" t="s">
        <v>209</v>
      </c>
      <c r="AR83" s="173" t="s">
        <v>210</v>
      </c>
      <c r="AS83" s="174"/>
      <c r="AT83" s="173">
        <v>0</v>
      </c>
    </row>
    <row r="84" spans="1:46" ht="23.25">
      <c r="A84" s="1232"/>
      <c r="B84" s="202" t="s">
        <v>236</v>
      </c>
      <c r="C84" s="202"/>
      <c r="D84" s="203" t="s">
        <v>164</v>
      </c>
      <c r="E84" s="204" t="s">
        <v>165</v>
      </c>
      <c r="F84" s="204" t="s">
        <v>166</v>
      </c>
      <c r="G84" s="205">
        <v>1</v>
      </c>
      <c r="H84" s="206" t="s">
        <v>72</v>
      </c>
      <c r="I84" s="204" t="s">
        <v>167</v>
      </c>
      <c r="J84" s="206" t="s">
        <v>67</v>
      </c>
      <c r="K84" s="206" t="s">
        <v>29</v>
      </c>
      <c r="L84" s="206" t="s">
        <v>30</v>
      </c>
      <c r="M84" s="206" t="s">
        <v>43</v>
      </c>
      <c r="N84" s="229">
        <v>87</v>
      </c>
      <c r="O84" s="227">
        <v>7</v>
      </c>
      <c r="P84" s="227">
        <v>6</v>
      </c>
      <c r="Q84" s="227">
        <v>8</v>
      </c>
      <c r="R84" s="227">
        <v>6</v>
      </c>
      <c r="S84" s="227">
        <v>8</v>
      </c>
      <c r="T84" s="227">
        <v>8</v>
      </c>
      <c r="U84" s="227">
        <v>9</v>
      </c>
      <c r="V84" s="227">
        <v>7</v>
      </c>
      <c r="W84" s="227">
        <v>6</v>
      </c>
      <c r="X84" s="227">
        <v>9</v>
      </c>
      <c r="Y84" s="227">
        <v>6</v>
      </c>
      <c r="Z84" s="227">
        <v>7</v>
      </c>
      <c r="AA84" s="228">
        <f t="shared" si="159"/>
        <v>7</v>
      </c>
      <c r="AB84" s="193"/>
      <c r="AC84" s="195"/>
      <c r="AD84" s="195"/>
      <c r="AE84" s="195"/>
      <c r="AF84" s="195"/>
      <c r="AG84" s="195"/>
      <c r="AH84" s="195"/>
      <c r="AI84" s="195"/>
      <c r="AJ84" s="195"/>
      <c r="AK84" s="195"/>
      <c r="AL84" s="195"/>
      <c r="AM84" s="195"/>
      <c r="AN84" s="194">
        <f t="shared" si="160"/>
        <v>0</v>
      </c>
      <c r="AO84" s="178">
        <f t="shared" si="161"/>
        <v>0</v>
      </c>
      <c r="AP84" s="173" t="s">
        <v>224</v>
      </c>
      <c r="AQ84" s="172" t="s">
        <v>211</v>
      </c>
      <c r="AR84" s="173" t="s">
        <v>212</v>
      </c>
      <c r="AS84" s="174"/>
      <c r="AT84" s="173">
        <v>0</v>
      </c>
    </row>
    <row r="85" spans="1:46" ht="23.25">
      <c r="A85" s="1233"/>
      <c r="B85" s="202" t="s">
        <v>236</v>
      </c>
      <c r="C85" s="202"/>
      <c r="D85" s="203" t="s">
        <v>164</v>
      </c>
      <c r="E85" s="204" t="s">
        <v>165</v>
      </c>
      <c r="F85" s="204" t="s">
        <v>166</v>
      </c>
      <c r="G85" s="205">
        <v>1</v>
      </c>
      <c r="H85" s="206" t="s">
        <v>72</v>
      </c>
      <c r="I85" s="204" t="s">
        <v>167</v>
      </c>
      <c r="J85" s="206" t="s">
        <v>67</v>
      </c>
      <c r="K85" s="206" t="s">
        <v>29</v>
      </c>
      <c r="L85" s="206" t="s">
        <v>30</v>
      </c>
      <c r="M85" s="206" t="s">
        <v>43</v>
      </c>
      <c r="N85" s="229">
        <v>51.96</v>
      </c>
      <c r="O85" s="227">
        <v>4.33</v>
      </c>
      <c r="P85" s="227">
        <v>4.33</v>
      </c>
      <c r="Q85" s="227">
        <v>4.33</v>
      </c>
      <c r="R85" s="227">
        <v>4.33</v>
      </c>
      <c r="S85" s="227">
        <v>4.33</v>
      </c>
      <c r="T85" s="227">
        <v>4.33</v>
      </c>
      <c r="U85" s="227">
        <v>4.33</v>
      </c>
      <c r="V85" s="227">
        <v>4.33</v>
      </c>
      <c r="W85" s="227">
        <v>4.33</v>
      </c>
      <c r="X85" s="227">
        <v>4.33</v>
      </c>
      <c r="Y85" s="227">
        <v>4.33</v>
      </c>
      <c r="Z85" s="227">
        <v>4.33</v>
      </c>
      <c r="AA85" s="228">
        <f t="shared" si="159"/>
        <v>4.33</v>
      </c>
      <c r="AB85" s="193"/>
      <c r="AC85" s="195"/>
      <c r="AD85" s="195"/>
      <c r="AE85" s="195"/>
      <c r="AF85" s="195"/>
      <c r="AG85" s="195"/>
      <c r="AH85" s="195"/>
      <c r="AI85" s="195"/>
      <c r="AJ85" s="195"/>
      <c r="AK85" s="195"/>
      <c r="AL85" s="195"/>
      <c r="AM85" s="195"/>
      <c r="AN85" s="194">
        <f t="shared" si="160"/>
        <v>0</v>
      </c>
      <c r="AO85" s="178">
        <f t="shared" si="161"/>
        <v>0</v>
      </c>
      <c r="AP85" s="173" t="s">
        <v>224</v>
      </c>
      <c r="AQ85" s="172" t="s">
        <v>213</v>
      </c>
      <c r="AR85" s="173" t="s">
        <v>214</v>
      </c>
      <c r="AS85" s="174"/>
      <c r="AT85" s="173">
        <v>0</v>
      </c>
    </row>
    <row r="86" spans="1:46" ht="23.25" customHeight="1">
      <c r="A86" s="1231" t="s">
        <v>541</v>
      </c>
      <c r="B86" s="196" t="s">
        <v>226</v>
      </c>
      <c r="C86" s="196"/>
      <c r="D86" s="197" t="s">
        <v>168</v>
      </c>
      <c r="E86" s="197" t="s">
        <v>169</v>
      </c>
      <c r="F86" s="197" t="s">
        <v>170</v>
      </c>
      <c r="G86" s="198">
        <v>3</v>
      </c>
      <c r="H86" s="199" t="s">
        <v>54</v>
      </c>
      <c r="I86" s="197" t="s">
        <v>171</v>
      </c>
      <c r="J86" s="199" t="s">
        <v>36</v>
      </c>
      <c r="K86" s="199" t="s">
        <v>29</v>
      </c>
      <c r="L86" s="199" t="s">
        <v>30</v>
      </c>
      <c r="M86" s="199" t="s">
        <v>43</v>
      </c>
      <c r="N86" s="200">
        <f>SUM(N87:N91)</f>
        <v>10</v>
      </c>
      <c r="O86" s="200">
        <f>SUM(O87:O91)</f>
        <v>5</v>
      </c>
      <c r="P86" s="200">
        <f t="shared" ref="P86" si="162">SUM(P87:P91)</f>
        <v>0</v>
      </c>
      <c r="Q86" s="200">
        <f t="shared" ref="Q86" si="163">SUM(Q87:Q91)</f>
        <v>0</v>
      </c>
      <c r="R86" s="200">
        <f t="shared" ref="R86" si="164">SUM(R87:R91)</f>
        <v>0</v>
      </c>
      <c r="S86" s="200">
        <f t="shared" ref="S86" si="165">SUM(S87:S91)</f>
        <v>0</v>
      </c>
      <c r="T86" s="200">
        <f t="shared" ref="T86" si="166">SUM(T87:T91)</f>
        <v>0</v>
      </c>
      <c r="U86" s="200">
        <f t="shared" ref="U86" si="167">SUM(U87:U91)</f>
        <v>5</v>
      </c>
      <c r="V86" s="200">
        <f t="shared" ref="V86" si="168">SUM(V87:V91)</f>
        <v>0</v>
      </c>
      <c r="W86" s="200">
        <f t="shared" ref="W86" si="169">SUM(W87:W91)</f>
        <v>0</v>
      </c>
      <c r="X86" s="200">
        <f t="shared" ref="X86" si="170">SUM(X87:X91)</f>
        <v>0</v>
      </c>
      <c r="Y86" s="200">
        <f t="shared" ref="Y86" si="171">SUM(Y87:Y91)</f>
        <v>0</v>
      </c>
      <c r="Z86" s="200">
        <f t="shared" ref="Z86:AM86" si="172">SUM(Z87:Z91)</f>
        <v>0</v>
      </c>
      <c r="AA86" s="201">
        <f>O86</f>
        <v>5</v>
      </c>
      <c r="AB86" s="169">
        <f t="shared" si="172"/>
        <v>0</v>
      </c>
      <c r="AC86" s="169">
        <f t="shared" si="172"/>
        <v>0</v>
      </c>
      <c r="AD86" s="169">
        <f t="shared" si="172"/>
        <v>0</v>
      </c>
      <c r="AE86" s="169">
        <f t="shared" si="172"/>
        <v>0</v>
      </c>
      <c r="AF86" s="169">
        <f t="shared" si="172"/>
        <v>0</v>
      </c>
      <c r="AG86" s="169">
        <f t="shared" si="172"/>
        <v>0</v>
      </c>
      <c r="AH86" s="169">
        <f t="shared" si="172"/>
        <v>0</v>
      </c>
      <c r="AI86" s="169">
        <f t="shared" si="172"/>
        <v>0</v>
      </c>
      <c r="AJ86" s="169">
        <f t="shared" si="172"/>
        <v>0</v>
      </c>
      <c r="AK86" s="169">
        <f t="shared" si="172"/>
        <v>0</v>
      </c>
      <c r="AL86" s="169">
        <f t="shared" si="172"/>
        <v>0</v>
      </c>
      <c r="AM86" s="169">
        <f t="shared" si="172"/>
        <v>0</v>
      </c>
      <c r="AN86" s="170">
        <f>AB86</f>
        <v>0</v>
      </c>
      <c r="AO86" s="171">
        <f>AN86/AA86</f>
        <v>0</v>
      </c>
      <c r="AP86" s="167" t="s">
        <v>225</v>
      </c>
      <c r="AQ86" s="167" t="s">
        <v>203</v>
      </c>
      <c r="AR86" s="167" t="s">
        <v>204</v>
      </c>
      <c r="AS86" s="168" t="s">
        <v>89</v>
      </c>
      <c r="AT86" s="167">
        <v>0</v>
      </c>
    </row>
    <row r="87" spans="1:46" ht="23.25">
      <c r="A87" s="1232"/>
      <c r="B87" s="202" t="s">
        <v>226</v>
      </c>
      <c r="C87" s="202"/>
      <c r="D87" s="203" t="s">
        <v>168</v>
      </c>
      <c r="E87" s="204" t="s">
        <v>169</v>
      </c>
      <c r="F87" s="204" t="s">
        <v>170</v>
      </c>
      <c r="G87" s="205">
        <v>3</v>
      </c>
      <c r="H87" s="206" t="s">
        <v>54</v>
      </c>
      <c r="I87" s="204" t="s">
        <v>171</v>
      </c>
      <c r="J87" s="206" t="s">
        <v>36</v>
      </c>
      <c r="K87" s="206" t="s">
        <v>29</v>
      </c>
      <c r="L87" s="206" t="s">
        <v>30</v>
      </c>
      <c r="M87" s="206" t="s">
        <v>43</v>
      </c>
      <c r="N87" s="207">
        <v>2</v>
      </c>
      <c r="O87" s="208">
        <v>1</v>
      </c>
      <c r="P87" s="208">
        <v>0</v>
      </c>
      <c r="Q87" s="208">
        <v>0</v>
      </c>
      <c r="R87" s="208">
        <v>0</v>
      </c>
      <c r="S87" s="208">
        <v>0</v>
      </c>
      <c r="T87" s="208">
        <v>0</v>
      </c>
      <c r="U87" s="208">
        <v>1</v>
      </c>
      <c r="V87" s="208">
        <v>0</v>
      </c>
      <c r="W87" s="208">
        <v>0</v>
      </c>
      <c r="X87" s="208">
        <v>0</v>
      </c>
      <c r="Y87" s="208">
        <v>0</v>
      </c>
      <c r="Z87" s="208">
        <v>0</v>
      </c>
      <c r="AA87" s="209">
        <f>O87</f>
        <v>1</v>
      </c>
      <c r="AB87" s="175"/>
      <c r="AC87" s="177"/>
      <c r="AD87" s="177"/>
      <c r="AE87" s="177"/>
      <c r="AF87" s="177"/>
      <c r="AG87" s="177"/>
      <c r="AH87" s="177"/>
      <c r="AI87" s="177"/>
      <c r="AJ87" s="177"/>
      <c r="AK87" s="177"/>
      <c r="AL87" s="177"/>
      <c r="AM87" s="177"/>
      <c r="AN87" s="176">
        <f>AB87</f>
        <v>0</v>
      </c>
      <c r="AO87" s="178">
        <f>AN87/AA87</f>
        <v>0</v>
      </c>
      <c r="AP87" s="173" t="s">
        <v>225</v>
      </c>
      <c r="AQ87" s="172" t="s">
        <v>205</v>
      </c>
      <c r="AR87" s="173" t="s">
        <v>206</v>
      </c>
      <c r="AS87" s="174" t="s">
        <v>89</v>
      </c>
      <c r="AT87" s="173">
        <v>0</v>
      </c>
    </row>
    <row r="88" spans="1:46" ht="23.25">
      <c r="A88" s="1232"/>
      <c r="B88" s="202" t="s">
        <v>226</v>
      </c>
      <c r="C88" s="202"/>
      <c r="D88" s="203" t="s">
        <v>168</v>
      </c>
      <c r="E88" s="204" t="s">
        <v>169</v>
      </c>
      <c r="F88" s="204" t="s">
        <v>170</v>
      </c>
      <c r="G88" s="205">
        <v>3</v>
      </c>
      <c r="H88" s="206" t="s">
        <v>54</v>
      </c>
      <c r="I88" s="204" t="s">
        <v>171</v>
      </c>
      <c r="J88" s="206" t="s">
        <v>36</v>
      </c>
      <c r="K88" s="206" t="s">
        <v>29</v>
      </c>
      <c r="L88" s="206" t="s">
        <v>30</v>
      </c>
      <c r="M88" s="206" t="s">
        <v>43</v>
      </c>
      <c r="N88" s="207">
        <v>2</v>
      </c>
      <c r="O88" s="208">
        <v>1</v>
      </c>
      <c r="P88" s="208">
        <v>0</v>
      </c>
      <c r="Q88" s="208">
        <v>0</v>
      </c>
      <c r="R88" s="208">
        <v>0</v>
      </c>
      <c r="S88" s="208">
        <v>0</v>
      </c>
      <c r="T88" s="208">
        <v>0</v>
      </c>
      <c r="U88" s="208">
        <v>1</v>
      </c>
      <c r="V88" s="208">
        <v>0</v>
      </c>
      <c r="W88" s="208">
        <v>0</v>
      </c>
      <c r="X88" s="208">
        <v>0</v>
      </c>
      <c r="Y88" s="208">
        <v>0</v>
      </c>
      <c r="Z88" s="208">
        <v>0</v>
      </c>
      <c r="AA88" s="209">
        <f t="shared" ref="AA88:AA91" si="173">O88</f>
        <v>1</v>
      </c>
      <c r="AB88" s="175"/>
      <c r="AC88" s="177"/>
      <c r="AD88" s="177"/>
      <c r="AE88" s="177"/>
      <c r="AF88" s="177"/>
      <c r="AG88" s="177"/>
      <c r="AH88" s="177"/>
      <c r="AI88" s="177"/>
      <c r="AJ88" s="177"/>
      <c r="AK88" s="177"/>
      <c r="AL88" s="177"/>
      <c r="AM88" s="177"/>
      <c r="AN88" s="176">
        <f t="shared" ref="AN88:AN91" si="174">AB88</f>
        <v>0</v>
      </c>
      <c r="AO88" s="178">
        <f t="shared" ref="AO88:AO91" si="175">AN88/AA88</f>
        <v>0</v>
      </c>
      <c r="AP88" s="173" t="s">
        <v>227</v>
      </c>
      <c r="AQ88" s="172" t="s">
        <v>207</v>
      </c>
      <c r="AR88" s="173" t="s">
        <v>208</v>
      </c>
      <c r="AS88" s="174" t="s">
        <v>89</v>
      </c>
      <c r="AT88" s="173">
        <v>0</v>
      </c>
    </row>
    <row r="89" spans="1:46" ht="23.25">
      <c r="A89" s="1232"/>
      <c r="B89" s="202" t="s">
        <v>226</v>
      </c>
      <c r="C89" s="202"/>
      <c r="D89" s="203" t="s">
        <v>168</v>
      </c>
      <c r="E89" s="204" t="s">
        <v>169</v>
      </c>
      <c r="F89" s="204" t="s">
        <v>170</v>
      </c>
      <c r="G89" s="205">
        <v>3</v>
      </c>
      <c r="H89" s="206" t="s">
        <v>54</v>
      </c>
      <c r="I89" s="204" t="s">
        <v>171</v>
      </c>
      <c r="J89" s="206" t="s">
        <v>36</v>
      </c>
      <c r="K89" s="206" t="s">
        <v>29</v>
      </c>
      <c r="L89" s="206" t="s">
        <v>30</v>
      </c>
      <c r="M89" s="206" t="s">
        <v>43</v>
      </c>
      <c r="N89" s="207">
        <v>2</v>
      </c>
      <c r="O89" s="208">
        <v>1</v>
      </c>
      <c r="P89" s="208">
        <v>0</v>
      </c>
      <c r="Q89" s="208">
        <v>0</v>
      </c>
      <c r="R89" s="208">
        <v>0</v>
      </c>
      <c r="S89" s="208">
        <v>0</v>
      </c>
      <c r="T89" s="208">
        <v>0</v>
      </c>
      <c r="U89" s="208">
        <v>1</v>
      </c>
      <c r="V89" s="208">
        <v>0</v>
      </c>
      <c r="W89" s="208">
        <v>0</v>
      </c>
      <c r="X89" s="208">
        <v>0</v>
      </c>
      <c r="Y89" s="208">
        <v>0</v>
      </c>
      <c r="Z89" s="208">
        <v>0</v>
      </c>
      <c r="AA89" s="209">
        <f t="shared" si="173"/>
        <v>1</v>
      </c>
      <c r="AB89" s="175"/>
      <c r="AC89" s="177"/>
      <c r="AD89" s="177"/>
      <c r="AE89" s="177"/>
      <c r="AF89" s="177"/>
      <c r="AG89" s="177"/>
      <c r="AH89" s="177"/>
      <c r="AI89" s="177"/>
      <c r="AJ89" s="177"/>
      <c r="AK89" s="177"/>
      <c r="AL89" s="177"/>
      <c r="AM89" s="177"/>
      <c r="AN89" s="176">
        <f t="shared" si="174"/>
        <v>0</v>
      </c>
      <c r="AO89" s="178">
        <f t="shared" si="175"/>
        <v>0</v>
      </c>
      <c r="AP89" s="173" t="s">
        <v>228</v>
      </c>
      <c r="AQ89" s="172" t="s">
        <v>209</v>
      </c>
      <c r="AR89" s="173" t="s">
        <v>210</v>
      </c>
      <c r="AS89" s="174" t="s">
        <v>89</v>
      </c>
      <c r="AT89" s="173">
        <v>0</v>
      </c>
    </row>
    <row r="90" spans="1:46" ht="23.25">
      <c r="A90" s="1232"/>
      <c r="B90" s="202" t="s">
        <v>226</v>
      </c>
      <c r="C90" s="202"/>
      <c r="D90" s="203" t="s">
        <v>168</v>
      </c>
      <c r="E90" s="204" t="s">
        <v>169</v>
      </c>
      <c r="F90" s="204" t="s">
        <v>170</v>
      </c>
      <c r="G90" s="205">
        <v>3</v>
      </c>
      <c r="H90" s="206" t="s">
        <v>54</v>
      </c>
      <c r="I90" s="204" t="s">
        <v>171</v>
      </c>
      <c r="J90" s="206" t="s">
        <v>36</v>
      </c>
      <c r="K90" s="206" t="s">
        <v>29</v>
      </c>
      <c r="L90" s="206" t="s">
        <v>30</v>
      </c>
      <c r="M90" s="206" t="s">
        <v>43</v>
      </c>
      <c r="N90" s="207">
        <v>2</v>
      </c>
      <c r="O90" s="208">
        <v>1</v>
      </c>
      <c r="P90" s="208">
        <v>0</v>
      </c>
      <c r="Q90" s="208">
        <v>0</v>
      </c>
      <c r="R90" s="208">
        <v>0</v>
      </c>
      <c r="S90" s="208">
        <v>0</v>
      </c>
      <c r="T90" s="208">
        <v>0</v>
      </c>
      <c r="U90" s="208">
        <v>1</v>
      </c>
      <c r="V90" s="208">
        <v>0</v>
      </c>
      <c r="W90" s="208">
        <v>0</v>
      </c>
      <c r="X90" s="208">
        <v>0</v>
      </c>
      <c r="Y90" s="208">
        <v>0</v>
      </c>
      <c r="Z90" s="208">
        <v>0</v>
      </c>
      <c r="AA90" s="209">
        <f t="shared" si="173"/>
        <v>1</v>
      </c>
      <c r="AB90" s="175"/>
      <c r="AC90" s="177"/>
      <c r="AD90" s="177"/>
      <c r="AE90" s="177"/>
      <c r="AF90" s="177"/>
      <c r="AG90" s="177"/>
      <c r="AH90" s="177"/>
      <c r="AI90" s="177"/>
      <c r="AJ90" s="177"/>
      <c r="AK90" s="177"/>
      <c r="AL90" s="177"/>
      <c r="AM90" s="177"/>
      <c r="AN90" s="176">
        <f t="shared" si="174"/>
        <v>0</v>
      </c>
      <c r="AO90" s="178">
        <f t="shared" si="175"/>
        <v>0</v>
      </c>
      <c r="AP90" s="173" t="s">
        <v>229</v>
      </c>
      <c r="AQ90" s="172" t="s">
        <v>211</v>
      </c>
      <c r="AR90" s="173" t="s">
        <v>212</v>
      </c>
      <c r="AS90" s="174" t="s">
        <v>89</v>
      </c>
      <c r="AT90" s="173">
        <v>0</v>
      </c>
    </row>
    <row r="91" spans="1:46" ht="23.25">
      <c r="A91" s="1233"/>
      <c r="B91" s="202" t="s">
        <v>226</v>
      </c>
      <c r="C91" s="202"/>
      <c r="D91" s="203" t="s">
        <v>168</v>
      </c>
      <c r="E91" s="204" t="s">
        <v>169</v>
      </c>
      <c r="F91" s="204" t="s">
        <v>170</v>
      </c>
      <c r="G91" s="205">
        <v>3</v>
      </c>
      <c r="H91" s="206" t="s">
        <v>54</v>
      </c>
      <c r="I91" s="204" t="s">
        <v>171</v>
      </c>
      <c r="J91" s="206" t="s">
        <v>36</v>
      </c>
      <c r="K91" s="206" t="s">
        <v>29</v>
      </c>
      <c r="L91" s="206" t="s">
        <v>30</v>
      </c>
      <c r="M91" s="206" t="s">
        <v>43</v>
      </c>
      <c r="N91" s="207">
        <v>2</v>
      </c>
      <c r="O91" s="208">
        <v>1</v>
      </c>
      <c r="P91" s="208">
        <v>0</v>
      </c>
      <c r="Q91" s="208">
        <v>0</v>
      </c>
      <c r="R91" s="208">
        <v>0</v>
      </c>
      <c r="S91" s="208">
        <v>0</v>
      </c>
      <c r="T91" s="208">
        <v>0</v>
      </c>
      <c r="U91" s="208">
        <v>1</v>
      </c>
      <c r="V91" s="208">
        <v>0</v>
      </c>
      <c r="W91" s="208">
        <v>0</v>
      </c>
      <c r="X91" s="208">
        <v>0</v>
      </c>
      <c r="Y91" s="208">
        <v>0</v>
      </c>
      <c r="Z91" s="208">
        <v>0</v>
      </c>
      <c r="AA91" s="209">
        <f t="shared" si="173"/>
        <v>1</v>
      </c>
      <c r="AB91" s="175"/>
      <c r="AC91" s="177"/>
      <c r="AD91" s="177"/>
      <c r="AE91" s="177"/>
      <c r="AF91" s="177"/>
      <c r="AG91" s="177"/>
      <c r="AH91" s="177"/>
      <c r="AI91" s="177"/>
      <c r="AJ91" s="177"/>
      <c r="AK91" s="177"/>
      <c r="AL91" s="177"/>
      <c r="AM91" s="177"/>
      <c r="AN91" s="176">
        <f t="shared" si="174"/>
        <v>0</v>
      </c>
      <c r="AO91" s="178">
        <f t="shared" si="175"/>
        <v>0</v>
      </c>
      <c r="AP91" s="173" t="s">
        <v>230</v>
      </c>
      <c r="AQ91" s="172" t="s">
        <v>213</v>
      </c>
      <c r="AR91" s="173" t="s">
        <v>214</v>
      </c>
      <c r="AS91" s="174" t="s">
        <v>89</v>
      </c>
      <c r="AT91" s="173">
        <v>0</v>
      </c>
    </row>
    <row r="92" spans="1:46" ht="23.25" customHeight="1">
      <c r="A92" s="1231" t="s">
        <v>522</v>
      </c>
      <c r="B92" s="196" t="s">
        <v>218</v>
      </c>
      <c r="C92" s="196"/>
      <c r="D92" s="197" t="s">
        <v>172</v>
      </c>
      <c r="E92" s="197" t="s">
        <v>173</v>
      </c>
      <c r="F92" s="197" t="s">
        <v>174</v>
      </c>
      <c r="G92" s="198">
        <v>3</v>
      </c>
      <c r="H92" s="199" t="s">
        <v>60</v>
      </c>
      <c r="I92" s="197" t="s">
        <v>175</v>
      </c>
      <c r="J92" s="199" t="s">
        <v>36</v>
      </c>
      <c r="K92" s="199" t="s">
        <v>29</v>
      </c>
      <c r="L92" s="199" t="s">
        <v>30</v>
      </c>
      <c r="M92" s="199" t="s">
        <v>43</v>
      </c>
      <c r="N92" s="200">
        <f>SUM(N93:N97)</f>
        <v>84</v>
      </c>
      <c r="O92" s="200">
        <f>SUM(O93:O97)</f>
        <v>7</v>
      </c>
      <c r="P92" s="200">
        <f t="shared" ref="P92" si="176">SUM(P93:P97)</f>
        <v>6</v>
      </c>
      <c r="Q92" s="200">
        <f t="shared" ref="Q92" si="177">SUM(Q93:Q97)</f>
        <v>8</v>
      </c>
      <c r="R92" s="200">
        <f t="shared" ref="R92" si="178">SUM(R93:R97)</f>
        <v>6</v>
      </c>
      <c r="S92" s="200">
        <f t="shared" ref="S92" si="179">SUM(S93:S97)</f>
        <v>7</v>
      </c>
      <c r="T92" s="200">
        <f t="shared" ref="T92" si="180">SUM(T93:T97)</f>
        <v>7</v>
      </c>
      <c r="U92" s="200">
        <f t="shared" ref="U92" si="181">SUM(U93:U97)</f>
        <v>8</v>
      </c>
      <c r="V92" s="200">
        <f t="shared" ref="V92" si="182">SUM(V93:V97)</f>
        <v>6</v>
      </c>
      <c r="W92" s="200">
        <f t="shared" ref="W92" si="183">SUM(W93:W97)</f>
        <v>8</v>
      </c>
      <c r="X92" s="200">
        <f t="shared" ref="X92" si="184">SUM(X93:X97)</f>
        <v>7</v>
      </c>
      <c r="Y92" s="200">
        <f t="shared" ref="Y92" si="185">SUM(Y93:Y97)</f>
        <v>7</v>
      </c>
      <c r="Z92" s="200">
        <f t="shared" ref="Z92:AM92" si="186">SUM(Z93:Z97)</f>
        <v>7</v>
      </c>
      <c r="AA92" s="201">
        <f>O92</f>
        <v>7</v>
      </c>
      <c r="AB92" s="169">
        <f t="shared" si="186"/>
        <v>0</v>
      </c>
      <c r="AC92" s="169">
        <f t="shared" si="186"/>
        <v>0</v>
      </c>
      <c r="AD92" s="169">
        <f t="shared" si="186"/>
        <v>0</v>
      </c>
      <c r="AE92" s="169">
        <f t="shared" si="186"/>
        <v>0</v>
      </c>
      <c r="AF92" s="169">
        <f t="shared" si="186"/>
        <v>0</v>
      </c>
      <c r="AG92" s="169">
        <f t="shared" si="186"/>
        <v>0</v>
      </c>
      <c r="AH92" s="169">
        <f t="shared" si="186"/>
        <v>0</v>
      </c>
      <c r="AI92" s="169">
        <f t="shared" si="186"/>
        <v>0</v>
      </c>
      <c r="AJ92" s="169">
        <f t="shared" si="186"/>
        <v>0</v>
      </c>
      <c r="AK92" s="169">
        <f t="shared" si="186"/>
        <v>0</v>
      </c>
      <c r="AL92" s="169">
        <f t="shared" si="186"/>
        <v>0</v>
      </c>
      <c r="AM92" s="169">
        <f t="shared" si="186"/>
        <v>0</v>
      </c>
      <c r="AN92" s="170">
        <f>AB92</f>
        <v>0</v>
      </c>
      <c r="AO92" s="171">
        <f>AN92/AA92</f>
        <v>0</v>
      </c>
      <c r="AP92" s="167" t="s">
        <v>231</v>
      </c>
      <c r="AQ92" s="167" t="s">
        <v>203</v>
      </c>
      <c r="AR92" s="167" t="s">
        <v>204</v>
      </c>
      <c r="AS92" s="168" t="s">
        <v>93</v>
      </c>
      <c r="AT92" s="167">
        <v>0</v>
      </c>
    </row>
    <row r="93" spans="1:46" ht="23.25">
      <c r="A93" s="1232"/>
      <c r="B93" s="202" t="s">
        <v>218</v>
      </c>
      <c r="C93" s="202"/>
      <c r="D93" s="203" t="s">
        <v>172</v>
      </c>
      <c r="E93" s="204" t="s">
        <v>173</v>
      </c>
      <c r="F93" s="204" t="s">
        <v>174</v>
      </c>
      <c r="G93" s="205">
        <v>3</v>
      </c>
      <c r="H93" s="206" t="s">
        <v>60</v>
      </c>
      <c r="I93" s="204" t="s">
        <v>175</v>
      </c>
      <c r="J93" s="206" t="s">
        <v>36</v>
      </c>
      <c r="K93" s="206" t="s">
        <v>29</v>
      </c>
      <c r="L93" s="206" t="s">
        <v>30</v>
      </c>
      <c r="M93" s="206" t="s">
        <v>43</v>
      </c>
      <c r="N93" s="207">
        <v>16</v>
      </c>
      <c r="O93" s="208">
        <v>1</v>
      </c>
      <c r="P93" s="208">
        <v>1</v>
      </c>
      <c r="Q93" s="208">
        <v>2</v>
      </c>
      <c r="R93" s="208">
        <v>1</v>
      </c>
      <c r="S93" s="208">
        <v>1</v>
      </c>
      <c r="T93" s="208">
        <v>1</v>
      </c>
      <c r="U93" s="208">
        <v>2</v>
      </c>
      <c r="V93" s="208">
        <v>1</v>
      </c>
      <c r="W93" s="208">
        <v>2</v>
      </c>
      <c r="X93" s="208">
        <v>1</v>
      </c>
      <c r="Y93" s="208">
        <v>1</v>
      </c>
      <c r="Z93" s="208">
        <v>2</v>
      </c>
      <c r="AA93" s="209">
        <f>O93</f>
        <v>1</v>
      </c>
      <c r="AB93" s="175"/>
      <c r="AC93" s="177"/>
      <c r="AD93" s="177"/>
      <c r="AE93" s="177"/>
      <c r="AF93" s="177"/>
      <c r="AG93" s="177"/>
      <c r="AH93" s="177"/>
      <c r="AI93" s="177"/>
      <c r="AJ93" s="177"/>
      <c r="AK93" s="177"/>
      <c r="AL93" s="177"/>
      <c r="AM93" s="177"/>
      <c r="AN93" s="176">
        <f>AB93</f>
        <v>0</v>
      </c>
      <c r="AO93" s="178">
        <f>AN93/AA93</f>
        <v>0</v>
      </c>
      <c r="AP93" s="173" t="s">
        <v>231</v>
      </c>
      <c r="AQ93" s="172" t="s">
        <v>205</v>
      </c>
      <c r="AR93" s="173" t="s">
        <v>206</v>
      </c>
      <c r="AS93" s="174" t="s">
        <v>93</v>
      </c>
      <c r="AT93" s="173">
        <v>0</v>
      </c>
    </row>
    <row r="94" spans="1:46" ht="23.25">
      <c r="A94" s="1232"/>
      <c r="B94" s="202" t="s">
        <v>218</v>
      </c>
      <c r="C94" s="202"/>
      <c r="D94" s="203" t="s">
        <v>172</v>
      </c>
      <c r="E94" s="204" t="s">
        <v>173</v>
      </c>
      <c r="F94" s="204" t="s">
        <v>174</v>
      </c>
      <c r="G94" s="205">
        <v>3</v>
      </c>
      <c r="H94" s="206" t="s">
        <v>60</v>
      </c>
      <c r="I94" s="204" t="s">
        <v>175</v>
      </c>
      <c r="J94" s="206" t="s">
        <v>36</v>
      </c>
      <c r="K94" s="206" t="s">
        <v>29</v>
      </c>
      <c r="L94" s="206" t="s">
        <v>30</v>
      </c>
      <c r="M94" s="206" t="s">
        <v>43</v>
      </c>
      <c r="N94" s="207">
        <v>8</v>
      </c>
      <c r="O94" s="208">
        <v>1</v>
      </c>
      <c r="P94" s="208">
        <v>0</v>
      </c>
      <c r="Q94" s="208">
        <v>1</v>
      </c>
      <c r="R94" s="208">
        <v>0</v>
      </c>
      <c r="S94" s="208">
        <v>1</v>
      </c>
      <c r="T94" s="208">
        <v>1</v>
      </c>
      <c r="U94" s="208">
        <v>1</v>
      </c>
      <c r="V94" s="208">
        <v>0</v>
      </c>
      <c r="W94" s="208">
        <v>1</v>
      </c>
      <c r="X94" s="208">
        <v>1</v>
      </c>
      <c r="Y94" s="208">
        <v>1</v>
      </c>
      <c r="Z94" s="208">
        <v>0</v>
      </c>
      <c r="AA94" s="209">
        <f t="shared" ref="AA94:AA97" si="187">O94</f>
        <v>1</v>
      </c>
      <c r="AB94" s="175"/>
      <c r="AC94" s="177"/>
      <c r="AD94" s="177"/>
      <c r="AE94" s="177"/>
      <c r="AF94" s="177"/>
      <c r="AG94" s="177"/>
      <c r="AH94" s="177"/>
      <c r="AI94" s="177"/>
      <c r="AJ94" s="177"/>
      <c r="AK94" s="177"/>
      <c r="AL94" s="177"/>
      <c r="AM94" s="177"/>
      <c r="AN94" s="176">
        <f t="shared" ref="AN94:AN97" si="188">AB94</f>
        <v>0</v>
      </c>
      <c r="AO94" s="178">
        <f t="shared" ref="AO94:AO97" si="189">AN94/AA94</f>
        <v>0</v>
      </c>
      <c r="AP94" s="173" t="s">
        <v>232</v>
      </c>
      <c r="AQ94" s="172" t="s">
        <v>207</v>
      </c>
      <c r="AR94" s="173" t="s">
        <v>208</v>
      </c>
      <c r="AS94" s="174" t="s">
        <v>93</v>
      </c>
      <c r="AT94" s="173">
        <v>0</v>
      </c>
    </row>
    <row r="95" spans="1:46" ht="23.25">
      <c r="A95" s="1232"/>
      <c r="B95" s="202" t="s">
        <v>218</v>
      </c>
      <c r="C95" s="202"/>
      <c r="D95" s="203" t="s">
        <v>172</v>
      </c>
      <c r="E95" s="204" t="s">
        <v>173</v>
      </c>
      <c r="F95" s="204" t="s">
        <v>174</v>
      </c>
      <c r="G95" s="205">
        <v>3</v>
      </c>
      <c r="H95" s="206" t="s">
        <v>60</v>
      </c>
      <c r="I95" s="204" t="s">
        <v>175</v>
      </c>
      <c r="J95" s="206" t="s">
        <v>36</v>
      </c>
      <c r="K95" s="206" t="s">
        <v>29</v>
      </c>
      <c r="L95" s="206" t="s">
        <v>30</v>
      </c>
      <c r="M95" s="206" t="s">
        <v>43</v>
      </c>
      <c r="N95" s="207">
        <v>24</v>
      </c>
      <c r="O95" s="208">
        <v>2</v>
      </c>
      <c r="P95" s="208">
        <v>2</v>
      </c>
      <c r="Q95" s="208">
        <v>2</v>
      </c>
      <c r="R95" s="208">
        <v>2</v>
      </c>
      <c r="S95" s="208">
        <v>2</v>
      </c>
      <c r="T95" s="208">
        <v>2</v>
      </c>
      <c r="U95" s="208">
        <v>2</v>
      </c>
      <c r="V95" s="208">
        <v>2</v>
      </c>
      <c r="W95" s="208">
        <v>2</v>
      </c>
      <c r="X95" s="208">
        <v>2</v>
      </c>
      <c r="Y95" s="208">
        <v>2</v>
      </c>
      <c r="Z95" s="208">
        <v>2</v>
      </c>
      <c r="AA95" s="209">
        <f t="shared" si="187"/>
        <v>2</v>
      </c>
      <c r="AB95" s="175"/>
      <c r="AC95" s="177"/>
      <c r="AD95" s="177"/>
      <c r="AE95" s="177"/>
      <c r="AF95" s="177"/>
      <c r="AG95" s="177"/>
      <c r="AH95" s="177"/>
      <c r="AI95" s="177"/>
      <c r="AJ95" s="177"/>
      <c r="AK95" s="177"/>
      <c r="AL95" s="177"/>
      <c r="AM95" s="177"/>
      <c r="AN95" s="176">
        <f t="shared" si="188"/>
        <v>0</v>
      </c>
      <c r="AO95" s="178">
        <f t="shared" si="189"/>
        <v>0</v>
      </c>
      <c r="AP95" s="173" t="s">
        <v>233</v>
      </c>
      <c r="AQ95" s="172" t="s">
        <v>209</v>
      </c>
      <c r="AR95" s="173" t="s">
        <v>210</v>
      </c>
      <c r="AS95" s="174" t="s">
        <v>93</v>
      </c>
      <c r="AT95" s="173">
        <v>0</v>
      </c>
    </row>
    <row r="96" spans="1:46" ht="23.25">
      <c r="A96" s="1232"/>
      <c r="B96" s="202" t="s">
        <v>218</v>
      </c>
      <c r="C96" s="202"/>
      <c r="D96" s="203" t="s">
        <v>172</v>
      </c>
      <c r="E96" s="204" t="s">
        <v>173</v>
      </c>
      <c r="F96" s="204" t="s">
        <v>174</v>
      </c>
      <c r="G96" s="205">
        <v>3</v>
      </c>
      <c r="H96" s="206" t="s">
        <v>60</v>
      </c>
      <c r="I96" s="204" t="s">
        <v>175</v>
      </c>
      <c r="J96" s="206" t="s">
        <v>36</v>
      </c>
      <c r="K96" s="206" t="s">
        <v>29</v>
      </c>
      <c r="L96" s="206" t="s">
        <v>30</v>
      </c>
      <c r="M96" s="206" t="s">
        <v>43</v>
      </c>
      <c r="N96" s="207">
        <v>24</v>
      </c>
      <c r="O96" s="208">
        <v>2</v>
      </c>
      <c r="P96" s="208">
        <v>2</v>
      </c>
      <c r="Q96" s="208">
        <v>2</v>
      </c>
      <c r="R96" s="208">
        <v>2</v>
      </c>
      <c r="S96" s="208">
        <v>2</v>
      </c>
      <c r="T96" s="208">
        <v>2</v>
      </c>
      <c r="U96" s="208">
        <v>2</v>
      </c>
      <c r="V96" s="208">
        <v>2</v>
      </c>
      <c r="W96" s="208">
        <v>2</v>
      </c>
      <c r="X96" s="208">
        <v>2</v>
      </c>
      <c r="Y96" s="208">
        <v>2</v>
      </c>
      <c r="Z96" s="208">
        <v>2</v>
      </c>
      <c r="AA96" s="209">
        <f t="shared" si="187"/>
        <v>2</v>
      </c>
      <c r="AB96" s="175"/>
      <c r="AC96" s="177"/>
      <c r="AD96" s="177"/>
      <c r="AE96" s="177"/>
      <c r="AF96" s="177"/>
      <c r="AG96" s="177"/>
      <c r="AH96" s="177"/>
      <c r="AI96" s="177"/>
      <c r="AJ96" s="177"/>
      <c r="AK96" s="177"/>
      <c r="AL96" s="177"/>
      <c r="AM96" s="177"/>
      <c r="AN96" s="176">
        <f t="shared" si="188"/>
        <v>0</v>
      </c>
      <c r="AO96" s="178">
        <f t="shared" si="189"/>
        <v>0</v>
      </c>
      <c r="AP96" s="173" t="s">
        <v>229</v>
      </c>
      <c r="AQ96" s="172" t="s">
        <v>211</v>
      </c>
      <c r="AR96" s="173" t="s">
        <v>212</v>
      </c>
      <c r="AS96" s="174" t="s">
        <v>93</v>
      </c>
      <c r="AT96" s="173">
        <v>0</v>
      </c>
    </row>
    <row r="97" spans="1:46" ht="23.25">
      <c r="A97" s="1232"/>
      <c r="B97" s="202" t="s">
        <v>218</v>
      </c>
      <c r="C97" s="202"/>
      <c r="D97" s="203" t="s">
        <v>172</v>
      </c>
      <c r="E97" s="204" t="s">
        <v>173</v>
      </c>
      <c r="F97" s="204" t="s">
        <v>174</v>
      </c>
      <c r="G97" s="205">
        <v>3</v>
      </c>
      <c r="H97" s="206" t="s">
        <v>60</v>
      </c>
      <c r="I97" s="204" t="s">
        <v>175</v>
      </c>
      <c r="J97" s="206" t="s">
        <v>36</v>
      </c>
      <c r="K97" s="206" t="s">
        <v>29</v>
      </c>
      <c r="L97" s="206" t="s">
        <v>30</v>
      </c>
      <c r="M97" s="206" t="s">
        <v>43</v>
      </c>
      <c r="N97" s="207">
        <v>12</v>
      </c>
      <c r="O97" s="208">
        <v>1</v>
      </c>
      <c r="P97" s="208">
        <v>1</v>
      </c>
      <c r="Q97" s="208">
        <v>1</v>
      </c>
      <c r="R97" s="208">
        <v>1</v>
      </c>
      <c r="S97" s="208">
        <v>1</v>
      </c>
      <c r="T97" s="208">
        <v>1</v>
      </c>
      <c r="U97" s="208">
        <v>1</v>
      </c>
      <c r="V97" s="208">
        <v>1</v>
      </c>
      <c r="W97" s="208">
        <v>1</v>
      </c>
      <c r="X97" s="208">
        <v>1</v>
      </c>
      <c r="Y97" s="208">
        <v>1</v>
      </c>
      <c r="Z97" s="208">
        <v>1</v>
      </c>
      <c r="AA97" s="209">
        <f t="shared" si="187"/>
        <v>1</v>
      </c>
      <c r="AB97" s="175"/>
      <c r="AC97" s="177"/>
      <c r="AD97" s="177"/>
      <c r="AE97" s="177"/>
      <c r="AF97" s="177"/>
      <c r="AG97" s="177"/>
      <c r="AH97" s="177"/>
      <c r="AI97" s="177"/>
      <c r="AJ97" s="177"/>
      <c r="AK97" s="177"/>
      <c r="AL97" s="177"/>
      <c r="AM97" s="177"/>
      <c r="AN97" s="176">
        <f t="shared" si="188"/>
        <v>0</v>
      </c>
      <c r="AO97" s="178">
        <f t="shared" si="189"/>
        <v>0</v>
      </c>
      <c r="AP97" s="173" t="s">
        <v>231</v>
      </c>
      <c r="AQ97" s="172" t="s">
        <v>213</v>
      </c>
      <c r="AR97" s="173" t="s">
        <v>214</v>
      </c>
      <c r="AS97" s="174" t="s">
        <v>93</v>
      </c>
      <c r="AT97" s="173">
        <v>0</v>
      </c>
    </row>
    <row r="98" spans="1:46" ht="23.25">
      <c r="A98" s="1232"/>
      <c r="B98" s="196" t="s">
        <v>218</v>
      </c>
      <c r="C98" s="196"/>
      <c r="D98" s="197" t="s">
        <v>241</v>
      </c>
      <c r="E98" s="197" t="s">
        <v>131</v>
      </c>
      <c r="F98" s="197" t="s">
        <v>177</v>
      </c>
      <c r="G98" s="198">
        <v>3</v>
      </c>
      <c r="H98" s="199" t="s">
        <v>57</v>
      </c>
      <c r="I98" s="197" t="s">
        <v>176</v>
      </c>
      <c r="J98" s="199" t="s">
        <v>40</v>
      </c>
      <c r="K98" s="199" t="s">
        <v>41</v>
      </c>
      <c r="L98" s="199" t="s">
        <v>42</v>
      </c>
      <c r="M98" s="199" t="s">
        <v>43</v>
      </c>
      <c r="N98" s="219">
        <f>AVERAGE(N99:N103)</f>
        <v>3</v>
      </c>
      <c r="O98" s="219">
        <f>AVERAGE(O99:O103)</f>
        <v>3</v>
      </c>
      <c r="P98" s="219">
        <f t="shared" ref="P98" si="190">AVERAGE(P99:P103)</f>
        <v>3</v>
      </c>
      <c r="Q98" s="219">
        <f t="shared" ref="Q98" si="191">AVERAGE(Q99:Q103)</f>
        <v>3</v>
      </c>
      <c r="R98" s="219">
        <f t="shared" ref="R98" si="192">AVERAGE(R99:R103)</f>
        <v>3</v>
      </c>
      <c r="S98" s="219">
        <f t="shared" ref="S98" si="193">AVERAGE(S99:S103)</f>
        <v>3</v>
      </c>
      <c r="T98" s="219">
        <f t="shared" ref="T98" si="194">AVERAGE(T99:T103)</f>
        <v>3</v>
      </c>
      <c r="U98" s="219">
        <f t="shared" ref="U98" si="195">AVERAGE(U99:U103)</f>
        <v>3</v>
      </c>
      <c r="V98" s="219">
        <f t="shared" ref="V98" si="196">AVERAGE(V99:V103)</f>
        <v>3</v>
      </c>
      <c r="W98" s="219">
        <f t="shared" ref="W98" si="197">AVERAGE(W99:W103)</f>
        <v>3</v>
      </c>
      <c r="X98" s="219">
        <f t="shared" ref="X98" si="198">AVERAGE(X99:X103)</f>
        <v>3</v>
      </c>
      <c r="Y98" s="219">
        <f t="shared" ref="Y98" si="199">AVERAGE(Y99:Y103)</f>
        <v>3</v>
      </c>
      <c r="Z98" s="219">
        <f t="shared" ref="Z98:AM98" si="200">AVERAGE(Z99:Z103)</f>
        <v>3</v>
      </c>
      <c r="AA98" s="220">
        <f>O98</f>
        <v>3</v>
      </c>
      <c r="AB98" s="186" t="e">
        <f t="shared" si="200"/>
        <v>#DIV/0!</v>
      </c>
      <c r="AC98" s="186" t="e">
        <f t="shared" si="200"/>
        <v>#DIV/0!</v>
      </c>
      <c r="AD98" s="186" t="e">
        <f t="shared" si="200"/>
        <v>#DIV/0!</v>
      </c>
      <c r="AE98" s="186" t="e">
        <f t="shared" si="200"/>
        <v>#DIV/0!</v>
      </c>
      <c r="AF98" s="186" t="e">
        <f t="shared" si="200"/>
        <v>#DIV/0!</v>
      </c>
      <c r="AG98" s="186" t="e">
        <f t="shared" si="200"/>
        <v>#DIV/0!</v>
      </c>
      <c r="AH98" s="186" t="e">
        <f t="shared" si="200"/>
        <v>#DIV/0!</v>
      </c>
      <c r="AI98" s="186" t="e">
        <f t="shared" si="200"/>
        <v>#DIV/0!</v>
      </c>
      <c r="AJ98" s="186" t="e">
        <f t="shared" si="200"/>
        <v>#DIV/0!</v>
      </c>
      <c r="AK98" s="186" t="e">
        <f t="shared" si="200"/>
        <v>#DIV/0!</v>
      </c>
      <c r="AL98" s="186" t="e">
        <f t="shared" si="200"/>
        <v>#DIV/0!</v>
      </c>
      <c r="AM98" s="186" t="e">
        <f t="shared" si="200"/>
        <v>#DIV/0!</v>
      </c>
      <c r="AN98" s="187" t="e">
        <f>AB98</f>
        <v>#DIV/0!</v>
      </c>
      <c r="AO98" s="171" t="e">
        <f>AA98/AN98</f>
        <v>#DIV/0!</v>
      </c>
      <c r="AP98" s="167" t="s">
        <v>234</v>
      </c>
      <c r="AQ98" s="167" t="s">
        <v>203</v>
      </c>
      <c r="AR98" s="167" t="s">
        <v>204</v>
      </c>
      <c r="AS98" s="168"/>
      <c r="AT98" s="167">
        <v>0</v>
      </c>
    </row>
    <row r="99" spans="1:46" ht="23.25">
      <c r="A99" s="1232"/>
      <c r="B99" s="202" t="s">
        <v>218</v>
      </c>
      <c r="C99" s="202"/>
      <c r="D99" s="203" t="s">
        <v>241</v>
      </c>
      <c r="E99" s="204" t="s">
        <v>131</v>
      </c>
      <c r="F99" s="204" t="s">
        <v>177</v>
      </c>
      <c r="G99" s="205">
        <v>3</v>
      </c>
      <c r="H99" s="206" t="s">
        <v>57</v>
      </c>
      <c r="I99" s="204" t="s">
        <v>176</v>
      </c>
      <c r="J99" s="206" t="s">
        <v>40</v>
      </c>
      <c r="K99" s="206" t="s">
        <v>41</v>
      </c>
      <c r="L99" s="206" t="s">
        <v>42</v>
      </c>
      <c r="M99" s="206" t="s">
        <v>43</v>
      </c>
      <c r="N99" s="221">
        <v>3</v>
      </c>
      <c r="O99" s="222">
        <v>3</v>
      </c>
      <c r="P99" s="222">
        <v>3</v>
      </c>
      <c r="Q99" s="222">
        <v>3</v>
      </c>
      <c r="R99" s="222">
        <v>3</v>
      </c>
      <c r="S99" s="222">
        <v>3</v>
      </c>
      <c r="T99" s="222">
        <v>3</v>
      </c>
      <c r="U99" s="222">
        <v>3</v>
      </c>
      <c r="V99" s="222">
        <v>3</v>
      </c>
      <c r="W99" s="222">
        <v>3</v>
      </c>
      <c r="X99" s="222">
        <v>3</v>
      </c>
      <c r="Y99" s="222">
        <v>3</v>
      </c>
      <c r="Z99" s="222">
        <v>3</v>
      </c>
      <c r="AA99" s="223">
        <f>O99</f>
        <v>3</v>
      </c>
      <c r="AB99" s="188"/>
      <c r="AC99" s="190"/>
      <c r="AD99" s="190"/>
      <c r="AE99" s="190"/>
      <c r="AF99" s="190"/>
      <c r="AG99" s="190"/>
      <c r="AH99" s="190"/>
      <c r="AI99" s="190"/>
      <c r="AJ99" s="190"/>
      <c r="AK99" s="190"/>
      <c r="AL99" s="190"/>
      <c r="AM99" s="190"/>
      <c r="AN99" s="189">
        <f>AB99</f>
        <v>0</v>
      </c>
      <c r="AO99" s="178" t="e">
        <f>AA99/AN99</f>
        <v>#DIV/0!</v>
      </c>
      <c r="AP99" s="173" t="s">
        <v>219</v>
      </c>
      <c r="AQ99" s="172" t="s">
        <v>205</v>
      </c>
      <c r="AR99" s="173" t="s">
        <v>206</v>
      </c>
      <c r="AS99" s="174"/>
      <c r="AT99" s="173">
        <v>0</v>
      </c>
    </row>
    <row r="100" spans="1:46" ht="23.25">
      <c r="A100" s="1232"/>
      <c r="B100" s="202" t="s">
        <v>218</v>
      </c>
      <c r="C100" s="202"/>
      <c r="D100" s="203" t="s">
        <v>241</v>
      </c>
      <c r="E100" s="204" t="s">
        <v>131</v>
      </c>
      <c r="F100" s="204" t="s">
        <v>177</v>
      </c>
      <c r="G100" s="205">
        <v>3</v>
      </c>
      <c r="H100" s="206" t="s">
        <v>57</v>
      </c>
      <c r="I100" s="204" t="s">
        <v>176</v>
      </c>
      <c r="J100" s="206" t="s">
        <v>40</v>
      </c>
      <c r="K100" s="206" t="s">
        <v>41</v>
      </c>
      <c r="L100" s="206" t="s">
        <v>42</v>
      </c>
      <c r="M100" s="206" t="s">
        <v>43</v>
      </c>
      <c r="N100" s="221">
        <v>3</v>
      </c>
      <c r="O100" s="222">
        <v>3</v>
      </c>
      <c r="P100" s="222">
        <v>3</v>
      </c>
      <c r="Q100" s="222">
        <v>3</v>
      </c>
      <c r="R100" s="222">
        <v>3</v>
      </c>
      <c r="S100" s="222">
        <v>3</v>
      </c>
      <c r="T100" s="222">
        <v>3</v>
      </c>
      <c r="U100" s="222">
        <v>3</v>
      </c>
      <c r="V100" s="222">
        <v>3</v>
      </c>
      <c r="W100" s="222">
        <v>3</v>
      </c>
      <c r="X100" s="222">
        <v>3</v>
      </c>
      <c r="Y100" s="222">
        <v>3</v>
      </c>
      <c r="Z100" s="222">
        <v>3</v>
      </c>
      <c r="AA100" s="223">
        <f t="shared" ref="AA100:AA103" si="201">O100</f>
        <v>3</v>
      </c>
      <c r="AB100" s="188"/>
      <c r="AC100" s="190"/>
      <c r="AD100" s="190"/>
      <c r="AE100" s="190"/>
      <c r="AF100" s="190"/>
      <c r="AG100" s="190"/>
      <c r="AH100" s="190"/>
      <c r="AI100" s="190"/>
      <c r="AJ100" s="190"/>
      <c r="AK100" s="190"/>
      <c r="AL100" s="190"/>
      <c r="AM100" s="190"/>
      <c r="AN100" s="189">
        <f t="shared" ref="AN100:AN103" si="202">AB100</f>
        <v>0</v>
      </c>
      <c r="AO100" s="178" t="e">
        <f t="shared" ref="AO100:AO103" si="203">AA100/AN100</f>
        <v>#DIV/0!</v>
      </c>
      <c r="AP100" s="173" t="s">
        <v>219</v>
      </c>
      <c r="AQ100" s="172" t="s">
        <v>207</v>
      </c>
      <c r="AR100" s="173" t="s">
        <v>208</v>
      </c>
      <c r="AS100" s="174"/>
      <c r="AT100" s="173">
        <v>0</v>
      </c>
    </row>
    <row r="101" spans="1:46" ht="23.25">
      <c r="A101" s="1232"/>
      <c r="B101" s="202" t="s">
        <v>218</v>
      </c>
      <c r="C101" s="202"/>
      <c r="D101" s="203" t="s">
        <v>241</v>
      </c>
      <c r="E101" s="204" t="s">
        <v>131</v>
      </c>
      <c r="F101" s="204" t="s">
        <v>177</v>
      </c>
      <c r="G101" s="205">
        <v>3</v>
      </c>
      <c r="H101" s="206" t="s">
        <v>57</v>
      </c>
      <c r="I101" s="204" t="s">
        <v>176</v>
      </c>
      <c r="J101" s="206" t="s">
        <v>40</v>
      </c>
      <c r="K101" s="206" t="s">
        <v>41</v>
      </c>
      <c r="L101" s="206" t="s">
        <v>42</v>
      </c>
      <c r="M101" s="206" t="s">
        <v>43</v>
      </c>
      <c r="N101" s="221">
        <v>3</v>
      </c>
      <c r="O101" s="222">
        <v>3</v>
      </c>
      <c r="P101" s="222">
        <v>3</v>
      </c>
      <c r="Q101" s="222">
        <v>3</v>
      </c>
      <c r="R101" s="222">
        <v>3</v>
      </c>
      <c r="S101" s="222">
        <v>3</v>
      </c>
      <c r="T101" s="222">
        <v>3</v>
      </c>
      <c r="U101" s="222">
        <v>3</v>
      </c>
      <c r="V101" s="222">
        <v>3</v>
      </c>
      <c r="W101" s="222">
        <v>3</v>
      </c>
      <c r="X101" s="222">
        <v>3</v>
      </c>
      <c r="Y101" s="222">
        <v>3</v>
      </c>
      <c r="Z101" s="222">
        <v>3</v>
      </c>
      <c r="AA101" s="223">
        <f t="shared" si="201"/>
        <v>3</v>
      </c>
      <c r="AB101" s="188"/>
      <c r="AC101" s="190"/>
      <c r="AD101" s="190"/>
      <c r="AE101" s="190"/>
      <c r="AF101" s="190"/>
      <c r="AG101" s="190"/>
      <c r="AH101" s="190"/>
      <c r="AI101" s="190"/>
      <c r="AJ101" s="190"/>
      <c r="AK101" s="190"/>
      <c r="AL101" s="190"/>
      <c r="AM101" s="190"/>
      <c r="AN101" s="189">
        <f t="shared" si="202"/>
        <v>0</v>
      </c>
      <c r="AO101" s="178" t="e">
        <f t="shared" si="203"/>
        <v>#DIV/0!</v>
      </c>
      <c r="AP101" s="173" t="s">
        <v>219</v>
      </c>
      <c r="AQ101" s="172" t="s">
        <v>209</v>
      </c>
      <c r="AR101" s="173" t="s">
        <v>210</v>
      </c>
      <c r="AS101" s="174"/>
      <c r="AT101" s="173">
        <v>0</v>
      </c>
    </row>
    <row r="102" spans="1:46" ht="23.25">
      <c r="A102" s="1232"/>
      <c r="B102" s="202" t="s">
        <v>218</v>
      </c>
      <c r="C102" s="202"/>
      <c r="D102" s="203" t="s">
        <v>241</v>
      </c>
      <c r="E102" s="204" t="s">
        <v>131</v>
      </c>
      <c r="F102" s="204" t="s">
        <v>177</v>
      </c>
      <c r="G102" s="205">
        <v>3</v>
      </c>
      <c r="H102" s="206" t="s">
        <v>57</v>
      </c>
      <c r="I102" s="204" t="s">
        <v>176</v>
      </c>
      <c r="J102" s="206" t="s">
        <v>40</v>
      </c>
      <c r="K102" s="206" t="s">
        <v>41</v>
      </c>
      <c r="L102" s="206" t="s">
        <v>42</v>
      </c>
      <c r="M102" s="206" t="s">
        <v>43</v>
      </c>
      <c r="N102" s="221">
        <v>3</v>
      </c>
      <c r="O102" s="222">
        <v>3</v>
      </c>
      <c r="P102" s="222">
        <v>3</v>
      </c>
      <c r="Q102" s="222">
        <v>3</v>
      </c>
      <c r="R102" s="222">
        <v>3</v>
      </c>
      <c r="S102" s="222">
        <v>3</v>
      </c>
      <c r="T102" s="222">
        <v>3</v>
      </c>
      <c r="U102" s="222">
        <v>3</v>
      </c>
      <c r="V102" s="222">
        <v>3</v>
      </c>
      <c r="W102" s="222">
        <v>3</v>
      </c>
      <c r="X102" s="222">
        <v>3</v>
      </c>
      <c r="Y102" s="222">
        <v>3</v>
      </c>
      <c r="Z102" s="222">
        <v>3</v>
      </c>
      <c r="AA102" s="223">
        <f t="shared" si="201"/>
        <v>3</v>
      </c>
      <c r="AB102" s="188"/>
      <c r="AC102" s="190"/>
      <c r="AD102" s="190"/>
      <c r="AE102" s="190"/>
      <c r="AF102" s="190"/>
      <c r="AG102" s="190"/>
      <c r="AH102" s="190"/>
      <c r="AI102" s="190"/>
      <c r="AJ102" s="190"/>
      <c r="AK102" s="190"/>
      <c r="AL102" s="190"/>
      <c r="AM102" s="190"/>
      <c r="AN102" s="189">
        <f t="shared" si="202"/>
        <v>0</v>
      </c>
      <c r="AO102" s="178" t="e">
        <f t="shared" si="203"/>
        <v>#DIV/0!</v>
      </c>
      <c r="AP102" s="173" t="s">
        <v>219</v>
      </c>
      <c r="AQ102" s="172" t="s">
        <v>211</v>
      </c>
      <c r="AR102" s="173" t="s">
        <v>212</v>
      </c>
      <c r="AS102" s="174"/>
      <c r="AT102" s="173">
        <v>0</v>
      </c>
    </row>
    <row r="103" spans="1:46" ht="23.25">
      <c r="A103" s="1232"/>
      <c r="B103" s="202" t="s">
        <v>218</v>
      </c>
      <c r="C103" s="202"/>
      <c r="D103" s="203" t="s">
        <v>241</v>
      </c>
      <c r="E103" s="204" t="s">
        <v>131</v>
      </c>
      <c r="F103" s="204" t="s">
        <v>177</v>
      </c>
      <c r="G103" s="205">
        <v>3</v>
      </c>
      <c r="H103" s="206" t="s">
        <v>57</v>
      </c>
      <c r="I103" s="204" t="s">
        <v>176</v>
      </c>
      <c r="J103" s="206" t="s">
        <v>40</v>
      </c>
      <c r="K103" s="206" t="s">
        <v>41</v>
      </c>
      <c r="L103" s="206" t="s">
        <v>42</v>
      </c>
      <c r="M103" s="206" t="s">
        <v>43</v>
      </c>
      <c r="N103" s="221">
        <v>3</v>
      </c>
      <c r="O103" s="222">
        <v>3</v>
      </c>
      <c r="P103" s="222">
        <v>3</v>
      </c>
      <c r="Q103" s="222">
        <v>3</v>
      </c>
      <c r="R103" s="222">
        <v>3</v>
      </c>
      <c r="S103" s="222">
        <v>3</v>
      </c>
      <c r="T103" s="222">
        <v>3</v>
      </c>
      <c r="U103" s="222">
        <v>3</v>
      </c>
      <c r="V103" s="222">
        <v>3</v>
      </c>
      <c r="W103" s="222">
        <v>3</v>
      </c>
      <c r="X103" s="222">
        <v>3</v>
      </c>
      <c r="Y103" s="222">
        <v>3</v>
      </c>
      <c r="Z103" s="222">
        <v>3</v>
      </c>
      <c r="AA103" s="223">
        <f t="shared" si="201"/>
        <v>3</v>
      </c>
      <c r="AB103" s="188"/>
      <c r="AC103" s="190"/>
      <c r="AD103" s="190"/>
      <c r="AE103" s="190"/>
      <c r="AF103" s="190"/>
      <c r="AG103" s="190"/>
      <c r="AH103" s="190"/>
      <c r="AI103" s="190"/>
      <c r="AJ103" s="190"/>
      <c r="AK103" s="190"/>
      <c r="AL103" s="190"/>
      <c r="AM103" s="190"/>
      <c r="AN103" s="189">
        <f t="shared" si="202"/>
        <v>0</v>
      </c>
      <c r="AO103" s="178" t="e">
        <f t="shared" si="203"/>
        <v>#DIV/0!</v>
      </c>
      <c r="AP103" s="173" t="s">
        <v>219</v>
      </c>
      <c r="AQ103" s="172" t="s">
        <v>213</v>
      </c>
      <c r="AR103" s="173" t="s">
        <v>214</v>
      </c>
      <c r="AS103" s="174"/>
      <c r="AT103" s="173">
        <v>0</v>
      </c>
    </row>
    <row r="104" spans="1:46" ht="23.25">
      <c r="A104" s="1232"/>
      <c r="B104" s="196" t="s">
        <v>218</v>
      </c>
      <c r="C104" s="196"/>
      <c r="D104" s="197" t="s">
        <v>242</v>
      </c>
      <c r="E104" s="197" t="s">
        <v>178</v>
      </c>
      <c r="F104" s="197" t="s">
        <v>179</v>
      </c>
      <c r="G104" s="198">
        <v>3</v>
      </c>
      <c r="H104" s="199" t="s">
        <v>57</v>
      </c>
      <c r="I104" s="197" t="s">
        <v>180</v>
      </c>
      <c r="J104" s="199" t="s">
        <v>49</v>
      </c>
      <c r="K104" s="199" t="s">
        <v>41</v>
      </c>
      <c r="L104" s="199" t="s">
        <v>42</v>
      </c>
      <c r="M104" s="199" t="s">
        <v>43</v>
      </c>
      <c r="N104" s="219">
        <f>AVERAGE(N105:N109)</f>
        <v>8</v>
      </c>
      <c r="O104" s="219">
        <f>AVERAGE(O105:O109)</f>
        <v>8</v>
      </c>
      <c r="P104" s="219">
        <f t="shared" ref="P104" si="204">AVERAGE(P105:P109)</f>
        <v>8</v>
      </c>
      <c r="Q104" s="219">
        <f t="shared" ref="Q104" si="205">AVERAGE(Q105:Q109)</f>
        <v>8</v>
      </c>
      <c r="R104" s="219">
        <f t="shared" ref="R104" si="206">AVERAGE(R105:R109)</f>
        <v>8</v>
      </c>
      <c r="S104" s="219">
        <f t="shared" ref="S104" si="207">AVERAGE(S105:S109)</f>
        <v>8</v>
      </c>
      <c r="T104" s="219">
        <f t="shared" ref="T104" si="208">AVERAGE(T105:T109)</f>
        <v>8</v>
      </c>
      <c r="U104" s="219">
        <f t="shared" ref="U104" si="209">AVERAGE(U105:U109)</f>
        <v>8</v>
      </c>
      <c r="V104" s="219">
        <f t="shared" ref="V104" si="210">AVERAGE(V105:V109)</f>
        <v>8</v>
      </c>
      <c r="W104" s="219">
        <f t="shared" ref="W104" si="211">AVERAGE(W105:W109)</f>
        <v>8</v>
      </c>
      <c r="X104" s="219">
        <f t="shared" ref="X104" si="212">AVERAGE(X105:X109)</f>
        <v>8</v>
      </c>
      <c r="Y104" s="219">
        <f t="shared" ref="Y104" si="213">AVERAGE(Y105:Y109)</f>
        <v>8</v>
      </c>
      <c r="Z104" s="219">
        <f t="shared" ref="Z104:AM104" si="214">AVERAGE(Z105:Z109)</f>
        <v>8</v>
      </c>
      <c r="AA104" s="220">
        <f>O104</f>
        <v>8</v>
      </c>
      <c r="AB104" s="186" t="e">
        <f t="shared" si="214"/>
        <v>#DIV/0!</v>
      </c>
      <c r="AC104" s="186" t="e">
        <f t="shared" si="214"/>
        <v>#DIV/0!</v>
      </c>
      <c r="AD104" s="186" t="e">
        <f t="shared" si="214"/>
        <v>#DIV/0!</v>
      </c>
      <c r="AE104" s="186" t="e">
        <f t="shared" si="214"/>
        <v>#DIV/0!</v>
      </c>
      <c r="AF104" s="186" t="e">
        <f t="shared" si="214"/>
        <v>#DIV/0!</v>
      </c>
      <c r="AG104" s="186" t="e">
        <f t="shared" si="214"/>
        <v>#DIV/0!</v>
      </c>
      <c r="AH104" s="186" t="e">
        <f t="shared" si="214"/>
        <v>#DIV/0!</v>
      </c>
      <c r="AI104" s="186" t="e">
        <f t="shared" si="214"/>
        <v>#DIV/0!</v>
      </c>
      <c r="AJ104" s="186" t="e">
        <f t="shared" si="214"/>
        <v>#DIV/0!</v>
      </c>
      <c r="AK104" s="186" t="e">
        <f t="shared" si="214"/>
        <v>#DIV/0!</v>
      </c>
      <c r="AL104" s="186" t="e">
        <f t="shared" si="214"/>
        <v>#DIV/0!</v>
      </c>
      <c r="AM104" s="186" t="e">
        <f t="shared" si="214"/>
        <v>#DIV/0!</v>
      </c>
      <c r="AN104" s="187" t="e">
        <f>AB104</f>
        <v>#DIV/0!</v>
      </c>
      <c r="AO104" s="171" t="e">
        <f>AA104/AN104</f>
        <v>#DIV/0!</v>
      </c>
      <c r="AP104" s="167" t="s">
        <v>234</v>
      </c>
      <c r="AQ104" s="167" t="s">
        <v>203</v>
      </c>
      <c r="AR104" s="167" t="s">
        <v>204</v>
      </c>
      <c r="AS104" s="168"/>
      <c r="AT104" s="167">
        <v>0</v>
      </c>
    </row>
    <row r="105" spans="1:46" ht="23.25">
      <c r="A105" s="1232"/>
      <c r="B105" s="202" t="s">
        <v>218</v>
      </c>
      <c r="C105" s="202"/>
      <c r="D105" s="203" t="s">
        <v>242</v>
      </c>
      <c r="E105" s="204" t="s">
        <v>178</v>
      </c>
      <c r="F105" s="204" t="s">
        <v>179</v>
      </c>
      <c r="G105" s="205">
        <v>3</v>
      </c>
      <c r="H105" s="206" t="s">
        <v>57</v>
      </c>
      <c r="I105" s="204" t="s">
        <v>180</v>
      </c>
      <c r="J105" s="206" t="s">
        <v>49</v>
      </c>
      <c r="K105" s="206" t="s">
        <v>41</v>
      </c>
      <c r="L105" s="206" t="s">
        <v>42</v>
      </c>
      <c r="M105" s="206" t="s">
        <v>43</v>
      </c>
      <c r="N105" s="221">
        <v>8</v>
      </c>
      <c r="O105" s="222">
        <v>8</v>
      </c>
      <c r="P105" s="222">
        <v>8</v>
      </c>
      <c r="Q105" s="222">
        <v>8</v>
      </c>
      <c r="R105" s="222">
        <v>8</v>
      </c>
      <c r="S105" s="222">
        <v>8</v>
      </c>
      <c r="T105" s="222">
        <v>8</v>
      </c>
      <c r="U105" s="222">
        <v>8</v>
      </c>
      <c r="V105" s="222">
        <v>8</v>
      </c>
      <c r="W105" s="222">
        <v>8</v>
      </c>
      <c r="X105" s="222">
        <v>8</v>
      </c>
      <c r="Y105" s="222">
        <v>8</v>
      </c>
      <c r="Z105" s="222">
        <v>8</v>
      </c>
      <c r="AA105" s="223">
        <f>O105</f>
        <v>8</v>
      </c>
      <c r="AB105" s="188"/>
      <c r="AC105" s="190"/>
      <c r="AD105" s="190"/>
      <c r="AE105" s="190"/>
      <c r="AF105" s="190"/>
      <c r="AG105" s="190"/>
      <c r="AH105" s="190"/>
      <c r="AI105" s="190"/>
      <c r="AJ105" s="190"/>
      <c r="AK105" s="190"/>
      <c r="AL105" s="190"/>
      <c r="AM105" s="190"/>
      <c r="AN105" s="189">
        <f>AB105</f>
        <v>0</v>
      </c>
      <c r="AO105" s="178" t="e">
        <f>AA105/AN105</f>
        <v>#DIV/0!</v>
      </c>
      <c r="AP105" s="173" t="s">
        <v>219</v>
      </c>
      <c r="AQ105" s="172" t="s">
        <v>205</v>
      </c>
      <c r="AR105" s="173" t="s">
        <v>206</v>
      </c>
      <c r="AS105" s="174"/>
      <c r="AT105" s="173">
        <v>0</v>
      </c>
    </row>
    <row r="106" spans="1:46" ht="23.25">
      <c r="A106" s="1232"/>
      <c r="B106" s="202" t="s">
        <v>218</v>
      </c>
      <c r="C106" s="202"/>
      <c r="D106" s="203" t="s">
        <v>242</v>
      </c>
      <c r="E106" s="204" t="s">
        <v>178</v>
      </c>
      <c r="F106" s="204" t="s">
        <v>179</v>
      </c>
      <c r="G106" s="205">
        <v>3</v>
      </c>
      <c r="H106" s="206" t="s">
        <v>57</v>
      </c>
      <c r="I106" s="204" t="s">
        <v>180</v>
      </c>
      <c r="J106" s="206" t="s">
        <v>49</v>
      </c>
      <c r="K106" s="206" t="s">
        <v>41</v>
      </c>
      <c r="L106" s="206" t="s">
        <v>42</v>
      </c>
      <c r="M106" s="206" t="s">
        <v>43</v>
      </c>
      <c r="N106" s="221">
        <v>8</v>
      </c>
      <c r="O106" s="222">
        <v>8</v>
      </c>
      <c r="P106" s="222">
        <v>8</v>
      </c>
      <c r="Q106" s="222">
        <v>8</v>
      </c>
      <c r="R106" s="222">
        <v>8</v>
      </c>
      <c r="S106" s="222">
        <v>8</v>
      </c>
      <c r="T106" s="222">
        <v>8</v>
      </c>
      <c r="U106" s="222">
        <v>8</v>
      </c>
      <c r="V106" s="222">
        <v>8</v>
      </c>
      <c r="W106" s="222">
        <v>8</v>
      </c>
      <c r="X106" s="222">
        <v>8</v>
      </c>
      <c r="Y106" s="222">
        <v>8</v>
      </c>
      <c r="Z106" s="222">
        <v>8</v>
      </c>
      <c r="AA106" s="223">
        <f t="shared" ref="AA106:AA109" si="215">O106</f>
        <v>8</v>
      </c>
      <c r="AB106" s="188"/>
      <c r="AC106" s="190"/>
      <c r="AD106" s="190"/>
      <c r="AE106" s="190"/>
      <c r="AF106" s="190"/>
      <c r="AG106" s="190"/>
      <c r="AH106" s="190"/>
      <c r="AI106" s="190"/>
      <c r="AJ106" s="190"/>
      <c r="AK106" s="190"/>
      <c r="AL106" s="190"/>
      <c r="AM106" s="190"/>
      <c r="AN106" s="189">
        <f t="shared" ref="AN106:AN109" si="216">AB106</f>
        <v>0</v>
      </c>
      <c r="AO106" s="178" t="e">
        <f t="shared" ref="AO106:AO109" si="217">AA106/AN106</f>
        <v>#DIV/0!</v>
      </c>
      <c r="AP106" s="173" t="s">
        <v>219</v>
      </c>
      <c r="AQ106" s="172" t="s">
        <v>207</v>
      </c>
      <c r="AR106" s="173" t="s">
        <v>208</v>
      </c>
      <c r="AS106" s="174"/>
      <c r="AT106" s="173">
        <v>0</v>
      </c>
    </row>
    <row r="107" spans="1:46" ht="23.25">
      <c r="A107" s="1232"/>
      <c r="B107" s="202" t="s">
        <v>218</v>
      </c>
      <c r="C107" s="202"/>
      <c r="D107" s="203" t="s">
        <v>242</v>
      </c>
      <c r="E107" s="204" t="s">
        <v>178</v>
      </c>
      <c r="F107" s="204" t="s">
        <v>179</v>
      </c>
      <c r="G107" s="205">
        <v>3</v>
      </c>
      <c r="H107" s="206" t="s">
        <v>57</v>
      </c>
      <c r="I107" s="204" t="s">
        <v>180</v>
      </c>
      <c r="J107" s="206" t="s">
        <v>49</v>
      </c>
      <c r="K107" s="206" t="s">
        <v>41</v>
      </c>
      <c r="L107" s="206" t="s">
        <v>42</v>
      </c>
      <c r="M107" s="206" t="s">
        <v>43</v>
      </c>
      <c r="N107" s="221">
        <v>8</v>
      </c>
      <c r="O107" s="222">
        <v>8</v>
      </c>
      <c r="P107" s="222">
        <v>8</v>
      </c>
      <c r="Q107" s="222">
        <v>8</v>
      </c>
      <c r="R107" s="222">
        <v>8</v>
      </c>
      <c r="S107" s="222">
        <v>8</v>
      </c>
      <c r="T107" s="222">
        <v>8</v>
      </c>
      <c r="U107" s="222">
        <v>8</v>
      </c>
      <c r="V107" s="222">
        <v>8</v>
      </c>
      <c r="W107" s="222">
        <v>8</v>
      </c>
      <c r="X107" s="222">
        <v>8</v>
      </c>
      <c r="Y107" s="222">
        <v>8</v>
      </c>
      <c r="Z107" s="222">
        <v>8</v>
      </c>
      <c r="AA107" s="223">
        <f t="shared" si="215"/>
        <v>8</v>
      </c>
      <c r="AB107" s="188"/>
      <c r="AC107" s="190"/>
      <c r="AD107" s="190"/>
      <c r="AE107" s="190"/>
      <c r="AF107" s="190"/>
      <c r="AG107" s="190"/>
      <c r="AH107" s="190"/>
      <c r="AI107" s="190"/>
      <c r="AJ107" s="190"/>
      <c r="AK107" s="190"/>
      <c r="AL107" s="190"/>
      <c r="AM107" s="190"/>
      <c r="AN107" s="189">
        <f t="shared" si="216"/>
        <v>0</v>
      </c>
      <c r="AO107" s="178" t="e">
        <f t="shared" si="217"/>
        <v>#DIV/0!</v>
      </c>
      <c r="AP107" s="173" t="s">
        <v>219</v>
      </c>
      <c r="AQ107" s="172" t="s">
        <v>209</v>
      </c>
      <c r="AR107" s="173" t="s">
        <v>210</v>
      </c>
      <c r="AS107" s="174"/>
      <c r="AT107" s="173">
        <v>0</v>
      </c>
    </row>
    <row r="108" spans="1:46" ht="23.25">
      <c r="A108" s="1232"/>
      <c r="B108" s="202" t="s">
        <v>218</v>
      </c>
      <c r="C108" s="202"/>
      <c r="D108" s="203" t="s">
        <v>242</v>
      </c>
      <c r="E108" s="204" t="s">
        <v>178</v>
      </c>
      <c r="F108" s="204" t="s">
        <v>179</v>
      </c>
      <c r="G108" s="205">
        <v>3</v>
      </c>
      <c r="H108" s="206" t="s">
        <v>57</v>
      </c>
      <c r="I108" s="204" t="s">
        <v>180</v>
      </c>
      <c r="J108" s="206" t="s">
        <v>49</v>
      </c>
      <c r="K108" s="206" t="s">
        <v>41</v>
      </c>
      <c r="L108" s="206" t="s">
        <v>42</v>
      </c>
      <c r="M108" s="206" t="s">
        <v>43</v>
      </c>
      <c r="N108" s="221">
        <v>8</v>
      </c>
      <c r="O108" s="222">
        <v>8</v>
      </c>
      <c r="P108" s="222">
        <v>8</v>
      </c>
      <c r="Q108" s="222">
        <v>8</v>
      </c>
      <c r="R108" s="222">
        <v>8</v>
      </c>
      <c r="S108" s="222">
        <v>8</v>
      </c>
      <c r="T108" s="222">
        <v>8</v>
      </c>
      <c r="U108" s="222">
        <v>8</v>
      </c>
      <c r="V108" s="222">
        <v>8</v>
      </c>
      <c r="W108" s="222">
        <v>8</v>
      </c>
      <c r="X108" s="222">
        <v>8</v>
      </c>
      <c r="Y108" s="222">
        <v>8</v>
      </c>
      <c r="Z108" s="222">
        <v>8</v>
      </c>
      <c r="AA108" s="223">
        <f t="shared" si="215"/>
        <v>8</v>
      </c>
      <c r="AB108" s="188"/>
      <c r="AC108" s="190"/>
      <c r="AD108" s="190"/>
      <c r="AE108" s="190"/>
      <c r="AF108" s="190"/>
      <c r="AG108" s="190"/>
      <c r="AH108" s="190"/>
      <c r="AI108" s="190"/>
      <c r="AJ108" s="190"/>
      <c r="AK108" s="190"/>
      <c r="AL108" s="190"/>
      <c r="AM108" s="190"/>
      <c r="AN108" s="189">
        <f t="shared" si="216"/>
        <v>0</v>
      </c>
      <c r="AO108" s="178" t="e">
        <f t="shared" si="217"/>
        <v>#DIV/0!</v>
      </c>
      <c r="AP108" s="173" t="s">
        <v>219</v>
      </c>
      <c r="AQ108" s="172" t="s">
        <v>211</v>
      </c>
      <c r="AR108" s="173" t="s">
        <v>212</v>
      </c>
      <c r="AS108" s="174"/>
      <c r="AT108" s="173">
        <v>0</v>
      </c>
    </row>
    <row r="109" spans="1:46" ht="23.25">
      <c r="A109" s="1233"/>
      <c r="B109" s="202" t="s">
        <v>218</v>
      </c>
      <c r="C109" s="202"/>
      <c r="D109" s="203" t="s">
        <v>242</v>
      </c>
      <c r="E109" s="204" t="s">
        <v>178</v>
      </c>
      <c r="F109" s="204" t="s">
        <v>179</v>
      </c>
      <c r="G109" s="205">
        <v>3</v>
      </c>
      <c r="H109" s="206" t="s">
        <v>57</v>
      </c>
      <c r="I109" s="204" t="s">
        <v>180</v>
      </c>
      <c r="J109" s="206" t="s">
        <v>49</v>
      </c>
      <c r="K109" s="206" t="s">
        <v>41</v>
      </c>
      <c r="L109" s="206" t="s">
        <v>42</v>
      </c>
      <c r="M109" s="206" t="s">
        <v>43</v>
      </c>
      <c r="N109" s="221">
        <v>8</v>
      </c>
      <c r="O109" s="222">
        <v>8</v>
      </c>
      <c r="P109" s="222">
        <v>8</v>
      </c>
      <c r="Q109" s="222">
        <v>8</v>
      </c>
      <c r="R109" s="222">
        <v>8</v>
      </c>
      <c r="S109" s="222">
        <v>8</v>
      </c>
      <c r="T109" s="222">
        <v>8</v>
      </c>
      <c r="U109" s="222">
        <v>8</v>
      </c>
      <c r="V109" s="222">
        <v>8</v>
      </c>
      <c r="W109" s="222">
        <v>8</v>
      </c>
      <c r="X109" s="222">
        <v>8</v>
      </c>
      <c r="Y109" s="222">
        <v>8</v>
      </c>
      <c r="Z109" s="222">
        <v>8</v>
      </c>
      <c r="AA109" s="223">
        <f t="shared" si="215"/>
        <v>8</v>
      </c>
      <c r="AB109" s="188"/>
      <c r="AC109" s="190"/>
      <c r="AD109" s="190"/>
      <c r="AE109" s="190"/>
      <c r="AF109" s="190"/>
      <c r="AG109" s="190"/>
      <c r="AH109" s="190"/>
      <c r="AI109" s="190"/>
      <c r="AJ109" s="190"/>
      <c r="AK109" s="190"/>
      <c r="AL109" s="190"/>
      <c r="AM109" s="190"/>
      <c r="AN109" s="189">
        <f t="shared" si="216"/>
        <v>0</v>
      </c>
      <c r="AO109" s="178" t="e">
        <f t="shared" si="217"/>
        <v>#DIV/0!</v>
      </c>
      <c r="AP109" s="173" t="s">
        <v>219</v>
      </c>
      <c r="AQ109" s="172" t="s">
        <v>213</v>
      </c>
      <c r="AR109" s="173" t="s">
        <v>214</v>
      </c>
      <c r="AS109" s="174"/>
      <c r="AT109" s="173">
        <v>0</v>
      </c>
    </row>
    <row r="110" spans="1:46" ht="23.25">
      <c r="A110" s="1231" t="s">
        <v>537</v>
      </c>
      <c r="B110" s="196" t="s">
        <v>218</v>
      </c>
      <c r="C110" s="196"/>
      <c r="D110" s="197" t="s">
        <v>181</v>
      </c>
      <c r="E110" s="197" t="s">
        <v>182</v>
      </c>
      <c r="F110" s="197" t="s">
        <v>183</v>
      </c>
      <c r="G110" s="198">
        <v>3</v>
      </c>
      <c r="H110" s="199" t="s">
        <v>57</v>
      </c>
      <c r="I110" s="197" t="s">
        <v>184</v>
      </c>
      <c r="J110" s="199" t="s">
        <v>70</v>
      </c>
      <c r="K110" s="199" t="s">
        <v>29</v>
      </c>
      <c r="L110" s="199" t="s">
        <v>30</v>
      </c>
      <c r="M110" s="199" t="s">
        <v>43</v>
      </c>
      <c r="N110" s="211">
        <f>AVERAGE(N111:N115)</f>
        <v>0.86345666666666665</v>
      </c>
      <c r="O110" s="211">
        <f>AVERAGE(O111:O115)</f>
        <v>0.84465999999999997</v>
      </c>
      <c r="P110" s="211">
        <f t="shared" ref="P110" si="218">AVERAGE(P111:P115)</f>
        <v>0.83732000000000006</v>
      </c>
      <c r="Q110" s="211">
        <f t="shared" ref="Q110" si="219">AVERAGE(Q111:Q115)</f>
        <v>0.85798000000000008</v>
      </c>
      <c r="R110" s="211">
        <f t="shared" ref="R110" si="220">AVERAGE(R111:R115)</f>
        <v>0.85063999999999995</v>
      </c>
      <c r="S110" s="211">
        <f t="shared" ref="S110" si="221">AVERAGE(S111:S115)</f>
        <v>0.87330000000000008</v>
      </c>
      <c r="T110" s="211">
        <f t="shared" ref="T110" si="222">AVERAGE(T111:T115)</f>
        <v>0.87395999999999996</v>
      </c>
      <c r="U110" s="211">
        <f t="shared" ref="U110" si="223">AVERAGE(U111:U115)</f>
        <v>0.87461999999999995</v>
      </c>
      <c r="V110" s="211">
        <f t="shared" ref="V110" si="224">AVERAGE(V111:V115)</f>
        <v>0.86528000000000005</v>
      </c>
      <c r="W110" s="211">
        <f t="shared" ref="W110" si="225">AVERAGE(W111:W115)</f>
        <v>0.85793999999999992</v>
      </c>
      <c r="X110" s="211">
        <f t="shared" ref="X110" si="226">AVERAGE(X111:X115)</f>
        <v>0.88060000000000005</v>
      </c>
      <c r="Y110" s="211">
        <f t="shared" ref="Y110" si="227">AVERAGE(Y111:Y115)</f>
        <v>0.87126000000000003</v>
      </c>
      <c r="Z110" s="211">
        <f t="shared" ref="Z110:AM110" si="228">AVERAGE(Z111:Z115)</f>
        <v>0.87392000000000003</v>
      </c>
      <c r="AA110" s="212">
        <f>O110</f>
        <v>0.84465999999999997</v>
      </c>
      <c r="AB110" s="180" t="e">
        <f t="shared" si="228"/>
        <v>#DIV/0!</v>
      </c>
      <c r="AC110" s="180" t="e">
        <f t="shared" si="228"/>
        <v>#DIV/0!</v>
      </c>
      <c r="AD110" s="180" t="e">
        <f t="shared" si="228"/>
        <v>#DIV/0!</v>
      </c>
      <c r="AE110" s="180" t="e">
        <f t="shared" si="228"/>
        <v>#DIV/0!</v>
      </c>
      <c r="AF110" s="180" t="e">
        <f t="shared" si="228"/>
        <v>#DIV/0!</v>
      </c>
      <c r="AG110" s="180" t="e">
        <f t="shared" si="228"/>
        <v>#DIV/0!</v>
      </c>
      <c r="AH110" s="180" t="e">
        <f t="shared" si="228"/>
        <v>#DIV/0!</v>
      </c>
      <c r="AI110" s="180" t="e">
        <f t="shared" si="228"/>
        <v>#DIV/0!</v>
      </c>
      <c r="AJ110" s="180" t="e">
        <f t="shared" si="228"/>
        <v>#DIV/0!</v>
      </c>
      <c r="AK110" s="180" t="e">
        <f t="shared" si="228"/>
        <v>#DIV/0!</v>
      </c>
      <c r="AL110" s="180" t="e">
        <f t="shared" si="228"/>
        <v>#DIV/0!</v>
      </c>
      <c r="AM110" s="180" t="e">
        <f t="shared" si="228"/>
        <v>#DIV/0!</v>
      </c>
      <c r="AN110" s="181" t="e">
        <f>AB110</f>
        <v>#DIV/0!</v>
      </c>
      <c r="AO110" s="171" t="e">
        <f>AN110/AA110</f>
        <v>#DIV/0!</v>
      </c>
      <c r="AP110" s="167" t="s">
        <v>234</v>
      </c>
      <c r="AQ110" s="167" t="s">
        <v>203</v>
      </c>
      <c r="AR110" s="167" t="s">
        <v>204</v>
      </c>
      <c r="AS110" s="168"/>
      <c r="AT110" s="167">
        <v>0</v>
      </c>
    </row>
    <row r="111" spans="1:46" ht="23.25">
      <c r="A111" s="1232"/>
      <c r="B111" s="202" t="s">
        <v>218</v>
      </c>
      <c r="C111" s="202"/>
      <c r="D111" s="203" t="s">
        <v>181</v>
      </c>
      <c r="E111" s="204" t="s">
        <v>182</v>
      </c>
      <c r="F111" s="204" t="s">
        <v>183</v>
      </c>
      <c r="G111" s="205">
        <v>3</v>
      </c>
      <c r="H111" s="206" t="s">
        <v>57</v>
      </c>
      <c r="I111" s="204" t="s">
        <v>184</v>
      </c>
      <c r="J111" s="206" t="s">
        <v>70</v>
      </c>
      <c r="K111" s="206" t="s">
        <v>29</v>
      </c>
      <c r="L111" s="206" t="s">
        <v>30</v>
      </c>
      <c r="M111" s="206" t="s">
        <v>43</v>
      </c>
      <c r="N111" s="218">
        <v>0.85</v>
      </c>
      <c r="O111" s="215">
        <v>0.85</v>
      </c>
      <c r="P111" s="215">
        <v>0.85</v>
      </c>
      <c r="Q111" s="215">
        <v>0.85</v>
      </c>
      <c r="R111" s="215">
        <v>0.85</v>
      </c>
      <c r="S111" s="215">
        <v>0.85</v>
      </c>
      <c r="T111" s="215">
        <v>0.85</v>
      </c>
      <c r="U111" s="215">
        <v>0.85</v>
      </c>
      <c r="V111" s="215">
        <v>0.85</v>
      </c>
      <c r="W111" s="215">
        <v>0.85</v>
      </c>
      <c r="X111" s="215">
        <v>0.85</v>
      </c>
      <c r="Y111" s="215">
        <v>0.85</v>
      </c>
      <c r="Z111" s="215">
        <v>0.85</v>
      </c>
      <c r="AA111" s="216">
        <f>O111</f>
        <v>0.85</v>
      </c>
      <c r="AB111" s="183"/>
      <c r="AC111" s="185"/>
      <c r="AD111" s="185"/>
      <c r="AE111" s="185"/>
      <c r="AF111" s="185"/>
      <c r="AG111" s="185"/>
      <c r="AH111" s="185"/>
      <c r="AI111" s="185"/>
      <c r="AJ111" s="185"/>
      <c r="AK111" s="185"/>
      <c r="AL111" s="185"/>
      <c r="AM111" s="185"/>
      <c r="AN111" s="184">
        <f>AB111</f>
        <v>0</v>
      </c>
      <c r="AO111" s="178">
        <f>AN111/AA111</f>
        <v>0</v>
      </c>
      <c r="AP111" s="173" t="s">
        <v>234</v>
      </c>
      <c r="AQ111" s="172" t="s">
        <v>205</v>
      </c>
      <c r="AR111" s="173" t="s">
        <v>206</v>
      </c>
      <c r="AS111" s="174"/>
      <c r="AT111" s="173">
        <v>0</v>
      </c>
    </row>
    <row r="112" spans="1:46" ht="23.25">
      <c r="A112" s="1232"/>
      <c r="B112" s="202" t="s">
        <v>218</v>
      </c>
      <c r="C112" s="202"/>
      <c r="D112" s="203" t="s">
        <v>181</v>
      </c>
      <c r="E112" s="204" t="s">
        <v>182</v>
      </c>
      <c r="F112" s="204" t="s">
        <v>183</v>
      </c>
      <c r="G112" s="205">
        <v>3</v>
      </c>
      <c r="H112" s="206" t="s">
        <v>57</v>
      </c>
      <c r="I112" s="204" t="s">
        <v>184</v>
      </c>
      <c r="J112" s="206" t="s">
        <v>70</v>
      </c>
      <c r="K112" s="206" t="s">
        <v>29</v>
      </c>
      <c r="L112" s="206" t="s">
        <v>30</v>
      </c>
      <c r="M112" s="206" t="s">
        <v>43</v>
      </c>
      <c r="N112" s="218">
        <v>0.87144999999999995</v>
      </c>
      <c r="O112" s="215">
        <v>0.85329999999999995</v>
      </c>
      <c r="P112" s="215">
        <v>0.85660000000000003</v>
      </c>
      <c r="Q112" s="215">
        <v>0.8599</v>
      </c>
      <c r="R112" s="215">
        <v>0.86319999999999997</v>
      </c>
      <c r="S112" s="215">
        <v>0.86650000000000005</v>
      </c>
      <c r="T112" s="215">
        <v>0.86980000000000002</v>
      </c>
      <c r="U112" s="215">
        <v>0.87309999999999999</v>
      </c>
      <c r="V112" s="215">
        <v>0.87639999999999996</v>
      </c>
      <c r="W112" s="215">
        <v>0.87970000000000004</v>
      </c>
      <c r="X112" s="215">
        <v>0.88300000000000001</v>
      </c>
      <c r="Y112" s="215">
        <v>0.88629999999999998</v>
      </c>
      <c r="Z112" s="215">
        <v>0.88959999999999995</v>
      </c>
      <c r="AA112" s="216">
        <f t="shared" ref="AA112:AA115" si="229">O112</f>
        <v>0.85329999999999995</v>
      </c>
      <c r="AB112" s="183"/>
      <c r="AC112" s="185"/>
      <c r="AD112" s="185"/>
      <c r="AE112" s="185"/>
      <c r="AF112" s="185"/>
      <c r="AG112" s="185"/>
      <c r="AH112" s="185"/>
      <c r="AI112" s="185"/>
      <c r="AJ112" s="185"/>
      <c r="AK112" s="185"/>
      <c r="AL112" s="185"/>
      <c r="AM112" s="185"/>
      <c r="AN112" s="184">
        <f t="shared" ref="AN112:AN115" si="230">AB112</f>
        <v>0</v>
      </c>
      <c r="AO112" s="178">
        <f t="shared" ref="AO112:AO115" si="231">AN112/AA112</f>
        <v>0</v>
      </c>
      <c r="AP112" s="173" t="s">
        <v>202</v>
      </c>
      <c r="AQ112" s="172" t="s">
        <v>207</v>
      </c>
      <c r="AR112" s="173" t="s">
        <v>208</v>
      </c>
      <c r="AS112" s="174"/>
      <c r="AT112" s="173">
        <v>0</v>
      </c>
    </row>
    <row r="113" spans="1:46" ht="23.25">
      <c r="A113" s="1232"/>
      <c r="B113" s="202" t="s">
        <v>218</v>
      </c>
      <c r="C113" s="202"/>
      <c r="D113" s="203" t="s">
        <v>181</v>
      </c>
      <c r="E113" s="204" t="s">
        <v>182</v>
      </c>
      <c r="F113" s="204" t="s">
        <v>183</v>
      </c>
      <c r="G113" s="205">
        <v>3</v>
      </c>
      <c r="H113" s="206" t="s">
        <v>57</v>
      </c>
      <c r="I113" s="204" t="s">
        <v>184</v>
      </c>
      <c r="J113" s="206" t="s">
        <v>70</v>
      </c>
      <c r="K113" s="206" t="s">
        <v>29</v>
      </c>
      <c r="L113" s="206" t="s">
        <v>30</v>
      </c>
      <c r="M113" s="206" t="s">
        <v>43</v>
      </c>
      <c r="N113" s="218">
        <v>0.85</v>
      </c>
      <c r="O113" s="215">
        <v>0.85</v>
      </c>
      <c r="P113" s="215">
        <v>0.85</v>
      </c>
      <c r="Q113" s="215">
        <v>0.85</v>
      </c>
      <c r="R113" s="215">
        <v>0.85</v>
      </c>
      <c r="S113" s="215">
        <v>0.85</v>
      </c>
      <c r="T113" s="215">
        <v>0.85</v>
      </c>
      <c r="U113" s="215">
        <v>0.85</v>
      </c>
      <c r="V113" s="215">
        <v>0.85</v>
      </c>
      <c r="W113" s="215">
        <v>0.85</v>
      </c>
      <c r="X113" s="215">
        <v>0.85</v>
      </c>
      <c r="Y113" s="215">
        <v>0.85</v>
      </c>
      <c r="Z113" s="215">
        <v>0.85</v>
      </c>
      <c r="AA113" s="216">
        <f t="shared" si="229"/>
        <v>0.85</v>
      </c>
      <c r="AB113" s="183"/>
      <c r="AC113" s="185"/>
      <c r="AD113" s="185"/>
      <c r="AE113" s="185"/>
      <c r="AF113" s="185"/>
      <c r="AG113" s="185"/>
      <c r="AH113" s="185"/>
      <c r="AI113" s="185"/>
      <c r="AJ113" s="185"/>
      <c r="AK113" s="185"/>
      <c r="AL113" s="185"/>
      <c r="AM113" s="185"/>
      <c r="AN113" s="184">
        <f t="shared" si="230"/>
        <v>0</v>
      </c>
      <c r="AO113" s="178">
        <f t="shared" si="231"/>
        <v>0</v>
      </c>
      <c r="AP113" s="173" t="s">
        <v>219</v>
      </c>
      <c r="AQ113" s="172" t="s">
        <v>209</v>
      </c>
      <c r="AR113" s="173" t="s">
        <v>210</v>
      </c>
      <c r="AS113" s="174"/>
      <c r="AT113" s="173">
        <v>0</v>
      </c>
    </row>
    <row r="114" spans="1:46" ht="23.25">
      <c r="A114" s="1232"/>
      <c r="B114" s="202" t="s">
        <v>218</v>
      </c>
      <c r="C114" s="202"/>
      <c r="D114" s="203" t="s">
        <v>181</v>
      </c>
      <c r="E114" s="204" t="s">
        <v>182</v>
      </c>
      <c r="F114" s="204" t="s">
        <v>183</v>
      </c>
      <c r="G114" s="205">
        <v>3</v>
      </c>
      <c r="H114" s="206" t="s">
        <v>57</v>
      </c>
      <c r="I114" s="204" t="s">
        <v>184</v>
      </c>
      <c r="J114" s="206" t="s">
        <v>70</v>
      </c>
      <c r="K114" s="206" t="s">
        <v>29</v>
      </c>
      <c r="L114" s="206" t="s">
        <v>30</v>
      </c>
      <c r="M114" s="206" t="s">
        <v>43</v>
      </c>
      <c r="N114" s="218">
        <v>0.84583333333333333</v>
      </c>
      <c r="O114" s="215">
        <v>0.8</v>
      </c>
      <c r="P114" s="215">
        <v>0.75</v>
      </c>
      <c r="Q114" s="215">
        <v>0.85</v>
      </c>
      <c r="R114" s="215">
        <v>0.8</v>
      </c>
      <c r="S114" s="215">
        <v>0.9</v>
      </c>
      <c r="T114" s="215">
        <v>0.9</v>
      </c>
      <c r="U114" s="215">
        <v>0.9</v>
      </c>
      <c r="V114" s="215">
        <v>0.85</v>
      </c>
      <c r="W114" s="215">
        <v>0.8</v>
      </c>
      <c r="X114" s="215">
        <v>0.9</v>
      </c>
      <c r="Y114" s="215">
        <v>0.85</v>
      </c>
      <c r="Z114" s="215">
        <v>0.85</v>
      </c>
      <c r="AA114" s="216">
        <f t="shared" si="229"/>
        <v>0.8</v>
      </c>
      <c r="AB114" s="183"/>
      <c r="AC114" s="185"/>
      <c r="AD114" s="185"/>
      <c r="AE114" s="185"/>
      <c r="AF114" s="185"/>
      <c r="AG114" s="185"/>
      <c r="AH114" s="185"/>
      <c r="AI114" s="185"/>
      <c r="AJ114" s="185"/>
      <c r="AK114" s="185"/>
      <c r="AL114" s="185"/>
      <c r="AM114" s="185"/>
      <c r="AN114" s="184">
        <f t="shared" si="230"/>
        <v>0</v>
      </c>
      <c r="AO114" s="178">
        <f t="shared" si="231"/>
        <v>0</v>
      </c>
      <c r="AP114" s="173" t="s">
        <v>235</v>
      </c>
      <c r="AQ114" s="172" t="s">
        <v>211</v>
      </c>
      <c r="AR114" s="173" t="s">
        <v>212</v>
      </c>
      <c r="AS114" s="174"/>
      <c r="AT114" s="173">
        <v>0</v>
      </c>
    </row>
    <row r="115" spans="1:46" ht="23.25">
      <c r="A115" s="1233"/>
      <c r="B115" s="202" t="s">
        <v>218</v>
      </c>
      <c r="C115" s="202"/>
      <c r="D115" s="203" t="s">
        <v>181</v>
      </c>
      <c r="E115" s="204" t="s">
        <v>182</v>
      </c>
      <c r="F115" s="204" t="s">
        <v>183</v>
      </c>
      <c r="G115" s="205">
        <v>3</v>
      </c>
      <c r="H115" s="206" t="s">
        <v>57</v>
      </c>
      <c r="I115" s="204" t="s">
        <v>184</v>
      </c>
      <c r="J115" s="206" t="s">
        <v>70</v>
      </c>
      <c r="K115" s="206" t="s">
        <v>29</v>
      </c>
      <c r="L115" s="206" t="s">
        <v>30</v>
      </c>
      <c r="M115" s="206" t="s">
        <v>43</v>
      </c>
      <c r="N115" s="214">
        <v>0.9</v>
      </c>
      <c r="O115" s="215">
        <v>0.87</v>
      </c>
      <c r="P115" s="215">
        <v>0.88</v>
      </c>
      <c r="Q115" s="215">
        <v>0.88</v>
      </c>
      <c r="R115" s="215">
        <v>0.89</v>
      </c>
      <c r="S115" s="215">
        <v>0.9</v>
      </c>
      <c r="T115" s="215">
        <v>0.9</v>
      </c>
      <c r="U115" s="215">
        <v>0.9</v>
      </c>
      <c r="V115" s="215">
        <v>0.9</v>
      </c>
      <c r="W115" s="215">
        <v>0.91</v>
      </c>
      <c r="X115" s="215">
        <v>0.92</v>
      </c>
      <c r="Y115" s="215">
        <v>0.92</v>
      </c>
      <c r="Z115" s="215">
        <v>0.93</v>
      </c>
      <c r="AA115" s="216">
        <f t="shared" si="229"/>
        <v>0.87</v>
      </c>
      <c r="AB115" s="183"/>
      <c r="AC115" s="185"/>
      <c r="AD115" s="185"/>
      <c r="AE115" s="185"/>
      <c r="AF115" s="185"/>
      <c r="AG115" s="185"/>
      <c r="AH115" s="185"/>
      <c r="AI115" s="185"/>
      <c r="AJ115" s="185"/>
      <c r="AK115" s="185"/>
      <c r="AL115" s="185"/>
      <c r="AM115" s="185"/>
      <c r="AN115" s="184">
        <f t="shared" si="230"/>
        <v>0</v>
      </c>
      <c r="AO115" s="178">
        <f t="shared" si="231"/>
        <v>0</v>
      </c>
      <c r="AP115" s="173" t="s">
        <v>234</v>
      </c>
      <c r="AQ115" s="172" t="s">
        <v>213</v>
      </c>
      <c r="AR115" s="173" t="s">
        <v>214</v>
      </c>
      <c r="AS115" s="174"/>
      <c r="AT115" s="173">
        <v>0</v>
      </c>
    </row>
    <row r="116" spans="1:46" ht="23.25">
      <c r="A116" s="1231" t="s">
        <v>537</v>
      </c>
      <c r="B116" s="196" t="s">
        <v>218</v>
      </c>
      <c r="C116" s="196"/>
      <c r="D116" s="197" t="s">
        <v>185</v>
      </c>
      <c r="E116" s="197" t="s">
        <v>186</v>
      </c>
      <c r="F116" s="197" t="s">
        <v>187</v>
      </c>
      <c r="G116" s="198">
        <v>3</v>
      </c>
      <c r="H116" s="199" t="s">
        <v>60</v>
      </c>
      <c r="I116" s="197" t="s">
        <v>184</v>
      </c>
      <c r="J116" s="199" t="s">
        <v>70</v>
      </c>
      <c r="K116" s="199" t="s">
        <v>29</v>
      </c>
      <c r="L116" s="199" t="s">
        <v>30</v>
      </c>
      <c r="M116" s="199" t="s">
        <v>43</v>
      </c>
      <c r="N116" s="211">
        <f>AVERAGE(N117:N121)</f>
        <v>0.94638000000000011</v>
      </c>
      <c r="O116" s="211">
        <f>AVERAGE(O117:O121)</f>
        <v>0.93699999999999994</v>
      </c>
      <c r="P116" s="211">
        <f t="shared" ref="P116" si="232">AVERAGE(P117:P121)</f>
        <v>0.9371600000000001</v>
      </c>
      <c r="Q116" s="211">
        <f t="shared" ref="Q116" si="233">AVERAGE(Q117:Q121)</f>
        <v>0.94131999999999993</v>
      </c>
      <c r="R116" s="211">
        <f t="shared" ref="R116" si="234">AVERAGE(R117:R121)</f>
        <v>0.94147999999999998</v>
      </c>
      <c r="S116" s="211">
        <f t="shared" ref="S116" si="235">AVERAGE(S117:S121)</f>
        <v>0.94563999999999981</v>
      </c>
      <c r="T116" s="211">
        <f t="shared" ref="T116" si="236">AVERAGE(T117:T121)</f>
        <v>0.94579999999999997</v>
      </c>
      <c r="U116" s="211">
        <f t="shared" ref="U116" si="237">AVERAGE(U117:U121)</f>
        <v>0.94996000000000014</v>
      </c>
      <c r="V116" s="211">
        <f t="shared" ref="V116" si="238">AVERAGE(V117:V121)</f>
        <v>0.95012000000000008</v>
      </c>
      <c r="W116" s="211">
        <f t="shared" ref="W116" si="239">AVERAGE(W117:W121)</f>
        <v>0.95028000000000001</v>
      </c>
      <c r="X116" s="211">
        <f t="shared" ref="X116" si="240">AVERAGE(X117:X121)</f>
        <v>0.95243999999999995</v>
      </c>
      <c r="Y116" s="211">
        <f t="shared" ref="Y116" si="241">AVERAGE(Y117:Y121)</f>
        <v>0.9526</v>
      </c>
      <c r="Z116" s="211">
        <f t="shared" ref="Z116:AM116" si="242">AVERAGE(Z117:Z121)</f>
        <v>0.95275999999999994</v>
      </c>
      <c r="AA116" s="212">
        <f>O116</f>
        <v>0.93699999999999994</v>
      </c>
      <c r="AB116" s="180" t="e">
        <f t="shared" si="242"/>
        <v>#DIV/0!</v>
      </c>
      <c r="AC116" s="180" t="e">
        <f t="shared" si="242"/>
        <v>#DIV/0!</v>
      </c>
      <c r="AD116" s="180" t="e">
        <f t="shared" si="242"/>
        <v>#DIV/0!</v>
      </c>
      <c r="AE116" s="180" t="e">
        <f t="shared" si="242"/>
        <v>#DIV/0!</v>
      </c>
      <c r="AF116" s="180" t="e">
        <f t="shared" si="242"/>
        <v>#DIV/0!</v>
      </c>
      <c r="AG116" s="180" t="e">
        <f t="shared" si="242"/>
        <v>#DIV/0!</v>
      </c>
      <c r="AH116" s="180" t="e">
        <f t="shared" si="242"/>
        <v>#DIV/0!</v>
      </c>
      <c r="AI116" s="180" t="e">
        <f t="shared" si="242"/>
        <v>#DIV/0!</v>
      </c>
      <c r="AJ116" s="180" t="e">
        <f t="shared" si="242"/>
        <v>#DIV/0!</v>
      </c>
      <c r="AK116" s="180" t="e">
        <f t="shared" si="242"/>
        <v>#DIV/0!</v>
      </c>
      <c r="AL116" s="180" t="e">
        <f t="shared" si="242"/>
        <v>#DIV/0!</v>
      </c>
      <c r="AM116" s="180" t="e">
        <f t="shared" si="242"/>
        <v>#DIV/0!</v>
      </c>
      <c r="AN116" s="181" t="e">
        <f>AB116</f>
        <v>#DIV/0!</v>
      </c>
      <c r="AO116" s="171" t="e">
        <f>AN116/AA116</f>
        <v>#DIV/0!</v>
      </c>
      <c r="AP116" s="167" t="s">
        <v>234</v>
      </c>
      <c r="AQ116" s="167" t="s">
        <v>203</v>
      </c>
      <c r="AR116" s="167" t="s">
        <v>204</v>
      </c>
      <c r="AS116" s="168"/>
      <c r="AT116" s="167">
        <v>0</v>
      </c>
    </row>
    <row r="117" spans="1:46" ht="23.25">
      <c r="A117" s="1232"/>
      <c r="B117" s="202" t="s">
        <v>218</v>
      </c>
      <c r="C117" s="202"/>
      <c r="D117" s="203" t="s">
        <v>185</v>
      </c>
      <c r="E117" s="204" t="s">
        <v>186</v>
      </c>
      <c r="F117" s="204" t="s">
        <v>187</v>
      </c>
      <c r="G117" s="205">
        <v>3</v>
      </c>
      <c r="H117" s="206" t="s">
        <v>60</v>
      </c>
      <c r="I117" s="204" t="s">
        <v>184</v>
      </c>
      <c r="J117" s="206" t="s">
        <v>70</v>
      </c>
      <c r="K117" s="206" t="s">
        <v>29</v>
      </c>
      <c r="L117" s="206" t="s">
        <v>30</v>
      </c>
      <c r="M117" s="206" t="s">
        <v>43</v>
      </c>
      <c r="N117" s="218">
        <v>0.95</v>
      </c>
      <c r="O117" s="215">
        <v>0.95</v>
      </c>
      <c r="P117" s="215">
        <v>0.95</v>
      </c>
      <c r="Q117" s="215">
        <v>0.95</v>
      </c>
      <c r="R117" s="215">
        <v>0.95</v>
      </c>
      <c r="S117" s="215">
        <v>0.95</v>
      </c>
      <c r="T117" s="215">
        <v>0.95</v>
      </c>
      <c r="U117" s="215">
        <v>0.95</v>
      </c>
      <c r="V117" s="215">
        <v>0.95</v>
      </c>
      <c r="W117" s="215">
        <v>0.95</v>
      </c>
      <c r="X117" s="215">
        <v>0.95</v>
      </c>
      <c r="Y117" s="215">
        <v>0.95</v>
      </c>
      <c r="Z117" s="215">
        <v>0.95</v>
      </c>
      <c r="AA117" s="216">
        <f>O117</f>
        <v>0.95</v>
      </c>
      <c r="AB117" s="183"/>
      <c r="AC117" s="185"/>
      <c r="AD117" s="185"/>
      <c r="AE117" s="185"/>
      <c r="AF117" s="185"/>
      <c r="AG117" s="185"/>
      <c r="AH117" s="185"/>
      <c r="AI117" s="185"/>
      <c r="AJ117" s="185"/>
      <c r="AK117" s="185"/>
      <c r="AL117" s="185"/>
      <c r="AM117" s="185"/>
      <c r="AN117" s="184">
        <f>AB117</f>
        <v>0</v>
      </c>
      <c r="AO117" s="178">
        <f>AN117/AA117</f>
        <v>0</v>
      </c>
      <c r="AP117" s="173" t="s">
        <v>234</v>
      </c>
      <c r="AQ117" s="172" t="s">
        <v>205</v>
      </c>
      <c r="AR117" s="173" t="s">
        <v>206</v>
      </c>
      <c r="AS117" s="174"/>
      <c r="AT117" s="173">
        <v>0</v>
      </c>
    </row>
    <row r="118" spans="1:46" ht="23.25">
      <c r="A118" s="1232"/>
      <c r="B118" s="202" t="s">
        <v>218</v>
      </c>
      <c r="C118" s="202"/>
      <c r="D118" s="203" t="s">
        <v>185</v>
      </c>
      <c r="E118" s="204" t="s">
        <v>186</v>
      </c>
      <c r="F118" s="204" t="s">
        <v>187</v>
      </c>
      <c r="G118" s="205">
        <v>3</v>
      </c>
      <c r="H118" s="206" t="s">
        <v>60</v>
      </c>
      <c r="I118" s="204" t="s">
        <v>184</v>
      </c>
      <c r="J118" s="206" t="s">
        <v>70</v>
      </c>
      <c r="K118" s="206" t="s">
        <v>29</v>
      </c>
      <c r="L118" s="206" t="s">
        <v>30</v>
      </c>
      <c r="M118" s="206" t="s">
        <v>43</v>
      </c>
      <c r="N118" s="218">
        <v>0.96440000000000003</v>
      </c>
      <c r="O118" s="215">
        <v>0.96</v>
      </c>
      <c r="P118" s="215">
        <v>0.96079999999999999</v>
      </c>
      <c r="Q118" s="215">
        <v>0.96160000000000001</v>
      </c>
      <c r="R118" s="215">
        <v>0.96240000000000003</v>
      </c>
      <c r="S118" s="215">
        <v>0.96319999999999995</v>
      </c>
      <c r="T118" s="215">
        <v>0.96399999999999997</v>
      </c>
      <c r="U118" s="215">
        <v>0.96479999999999999</v>
      </c>
      <c r="V118" s="215">
        <v>0.96560000000000001</v>
      </c>
      <c r="W118" s="215">
        <v>0.96640000000000004</v>
      </c>
      <c r="X118" s="215">
        <v>0.96719999999999995</v>
      </c>
      <c r="Y118" s="215">
        <v>0.96799999999999997</v>
      </c>
      <c r="Z118" s="215">
        <v>0.96879999999999999</v>
      </c>
      <c r="AA118" s="216">
        <f t="shared" ref="AA118:AA121" si="243">O118</f>
        <v>0.96</v>
      </c>
      <c r="AB118" s="183"/>
      <c r="AC118" s="185"/>
      <c r="AD118" s="185"/>
      <c r="AE118" s="185"/>
      <c r="AF118" s="185"/>
      <c r="AG118" s="185"/>
      <c r="AH118" s="185"/>
      <c r="AI118" s="185"/>
      <c r="AJ118" s="185"/>
      <c r="AK118" s="185"/>
      <c r="AL118" s="185"/>
      <c r="AM118" s="185"/>
      <c r="AN118" s="184">
        <f t="shared" ref="AN118:AN121" si="244">AB118</f>
        <v>0</v>
      </c>
      <c r="AO118" s="178">
        <f t="shared" ref="AO118:AO121" si="245">AN118/AA118</f>
        <v>0</v>
      </c>
      <c r="AP118" s="173" t="s">
        <v>234</v>
      </c>
      <c r="AQ118" s="172" t="s">
        <v>207</v>
      </c>
      <c r="AR118" s="173" t="s">
        <v>208</v>
      </c>
      <c r="AS118" s="174"/>
      <c r="AT118" s="173">
        <v>0</v>
      </c>
    </row>
    <row r="119" spans="1:46" ht="23.25">
      <c r="A119" s="1232"/>
      <c r="B119" s="202" t="s">
        <v>218</v>
      </c>
      <c r="C119" s="202"/>
      <c r="D119" s="203" t="s">
        <v>185</v>
      </c>
      <c r="E119" s="204" t="s">
        <v>186</v>
      </c>
      <c r="F119" s="204" t="s">
        <v>187</v>
      </c>
      <c r="G119" s="205">
        <v>3</v>
      </c>
      <c r="H119" s="206" t="s">
        <v>60</v>
      </c>
      <c r="I119" s="204" t="s">
        <v>184</v>
      </c>
      <c r="J119" s="206" t="s">
        <v>70</v>
      </c>
      <c r="K119" s="206" t="s">
        <v>29</v>
      </c>
      <c r="L119" s="206" t="s">
        <v>30</v>
      </c>
      <c r="M119" s="206" t="s">
        <v>43</v>
      </c>
      <c r="N119" s="214">
        <v>0.93500000000000005</v>
      </c>
      <c r="O119" s="215">
        <v>0.93500000000000005</v>
      </c>
      <c r="P119" s="215">
        <v>0.93500000000000005</v>
      </c>
      <c r="Q119" s="215">
        <v>0.93500000000000005</v>
      </c>
      <c r="R119" s="215">
        <v>0.93500000000000005</v>
      </c>
      <c r="S119" s="215">
        <v>0.93500000000000005</v>
      </c>
      <c r="T119" s="215">
        <v>0.93500000000000005</v>
      </c>
      <c r="U119" s="215">
        <v>0.93500000000000005</v>
      </c>
      <c r="V119" s="215">
        <v>0.93500000000000005</v>
      </c>
      <c r="W119" s="215">
        <v>0.93500000000000005</v>
      </c>
      <c r="X119" s="215">
        <v>0.93500000000000005</v>
      </c>
      <c r="Y119" s="215">
        <v>0.93500000000000005</v>
      </c>
      <c r="Z119" s="215">
        <v>0.93500000000000005</v>
      </c>
      <c r="AA119" s="216">
        <f t="shared" si="243"/>
        <v>0.93500000000000005</v>
      </c>
      <c r="AB119" s="183"/>
      <c r="AC119" s="185"/>
      <c r="AD119" s="185"/>
      <c r="AE119" s="185"/>
      <c r="AF119" s="185"/>
      <c r="AG119" s="185"/>
      <c r="AH119" s="185"/>
      <c r="AI119" s="185"/>
      <c r="AJ119" s="185"/>
      <c r="AK119" s="185"/>
      <c r="AL119" s="185"/>
      <c r="AM119" s="185"/>
      <c r="AN119" s="184">
        <f t="shared" si="244"/>
        <v>0</v>
      </c>
      <c r="AO119" s="178">
        <f t="shared" si="245"/>
        <v>0</v>
      </c>
      <c r="AP119" s="173" t="s">
        <v>234</v>
      </c>
      <c r="AQ119" s="172" t="s">
        <v>209</v>
      </c>
      <c r="AR119" s="173" t="s">
        <v>210</v>
      </c>
      <c r="AS119" s="174"/>
      <c r="AT119" s="173">
        <v>0</v>
      </c>
    </row>
    <row r="120" spans="1:46" ht="23.25">
      <c r="A120" s="1232"/>
      <c r="B120" s="202" t="s">
        <v>218</v>
      </c>
      <c r="C120" s="202"/>
      <c r="D120" s="203" t="s">
        <v>185</v>
      </c>
      <c r="E120" s="204" t="s">
        <v>186</v>
      </c>
      <c r="F120" s="204" t="s">
        <v>187</v>
      </c>
      <c r="G120" s="205">
        <v>3</v>
      </c>
      <c r="H120" s="206" t="s">
        <v>60</v>
      </c>
      <c r="I120" s="204" t="s">
        <v>184</v>
      </c>
      <c r="J120" s="206" t="s">
        <v>70</v>
      </c>
      <c r="K120" s="206" t="s">
        <v>29</v>
      </c>
      <c r="L120" s="206" t="s">
        <v>30</v>
      </c>
      <c r="M120" s="206" t="s">
        <v>43</v>
      </c>
      <c r="N120" s="218">
        <v>0.94250000000000023</v>
      </c>
      <c r="O120" s="215">
        <v>0.92</v>
      </c>
      <c r="P120" s="215">
        <v>0.92</v>
      </c>
      <c r="Q120" s="215">
        <v>0.93</v>
      </c>
      <c r="R120" s="215">
        <v>0.93</v>
      </c>
      <c r="S120" s="215">
        <v>0.94</v>
      </c>
      <c r="T120" s="215">
        <v>0.94</v>
      </c>
      <c r="U120" s="215">
        <v>0.95</v>
      </c>
      <c r="V120" s="215">
        <v>0.95</v>
      </c>
      <c r="W120" s="215">
        <v>0.95</v>
      </c>
      <c r="X120" s="215">
        <v>0.96</v>
      </c>
      <c r="Y120" s="215">
        <v>0.96</v>
      </c>
      <c r="Z120" s="215">
        <v>0.96</v>
      </c>
      <c r="AA120" s="216">
        <f t="shared" si="243"/>
        <v>0.92</v>
      </c>
      <c r="AB120" s="183"/>
      <c r="AC120" s="185"/>
      <c r="AD120" s="185"/>
      <c r="AE120" s="185"/>
      <c r="AF120" s="185"/>
      <c r="AG120" s="185"/>
      <c r="AH120" s="185"/>
      <c r="AI120" s="185"/>
      <c r="AJ120" s="185"/>
      <c r="AK120" s="185"/>
      <c r="AL120" s="185"/>
      <c r="AM120" s="185"/>
      <c r="AN120" s="184">
        <f t="shared" si="244"/>
        <v>0</v>
      </c>
      <c r="AO120" s="178">
        <f t="shared" si="245"/>
        <v>0</v>
      </c>
      <c r="AP120" s="173" t="s">
        <v>234</v>
      </c>
      <c r="AQ120" s="172" t="s">
        <v>211</v>
      </c>
      <c r="AR120" s="173" t="s">
        <v>212</v>
      </c>
      <c r="AS120" s="174"/>
      <c r="AT120" s="173">
        <v>0</v>
      </c>
    </row>
    <row r="121" spans="1:46" ht="23.25">
      <c r="A121" s="1233"/>
      <c r="B121" s="202" t="s">
        <v>218</v>
      </c>
      <c r="C121" s="202"/>
      <c r="D121" s="203" t="s">
        <v>185</v>
      </c>
      <c r="E121" s="204" t="s">
        <v>186</v>
      </c>
      <c r="F121" s="204" t="s">
        <v>187</v>
      </c>
      <c r="G121" s="205">
        <v>3</v>
      </c>
      <c r="H121" s="206" t="s">
        <v>60</v>
      </c>
      <c r="I121" s="204" t="s">
        <v>184</v>
      </c>
      <c r="J121" s="206" t="s">
        <v>70</v>
      </c>
      <c r="K121" s="206" t="s">
        <v>29</v>
      </c>
      <c r="L121" s="206" t="s">
        <v>30</v>
      </c>
      <c r="M121" s="206" t="s">
        <v>43</v>
      </c>
      <c r="N121" s="218">
        <v>0.94</v>
      </c>
      <c r="O121" s="215">
        <v>0.92</v>
      </c>
      <c r="P121" s="215">
        <v>0.92</v>
      </c>
      <c r="Q121" s="215">
        <v>0.93</v>
      </c>
      <c r="R121" s="215">
        <v>0.93</v>
      </c>
      <c r="S121" s="215">
        <v>0.94</v>
      </c>
      <c r="T121" s="215">
        <v>0.94</v>
      </c>
      <c r="U121" s="215">
        <v>0.95</v>
      </c>
      <c r="V121" s="215">
        <v>0.95</v>
      </c>
      <c r="W121" s="215">
        <v>0.95</v>
      </c>
      <c r="X121" s="215">
        <v>0.95</v>
      </c>
      <c r="Y121" s="215">
        <v>0.95</v>
      </c>
      <c r="Z121" s="215">
        <v>0.95</v>
      </c>
      <c r="AA121" s="216">
        <f t="shared" si="243"/>
        <v>0.92</v>
      </c>
      <c r="AB121" s="183"/>
      <c r="AC121" s="185"/>
      <c r="AD121" s="185"/>
      <c r="AE121" s="185"/>
      <c r="AF121" s="185"/>
      <c r="AG121" s="185"/>
      <c r="AH121" s="185"/>
      <c r="AI121" s="185"/>
      <c r="AJ121" s="185"/>
      <c r="AK121" s="185"/>
      <c r="AL121" s="185"/>
      <c r="AM121" s="185"/>
      <c r="AN121" s="184">
        <f t="shared" si="244"/>
        <v>0</v>
      </c>
      <c r="AO121" s="178">
        <f t="shared" si="245"/>
        <v>0</v>
      </c>
      <c r="AP121" s="173" t="s">
        <v>234</v>
      </c>
      <c r="AQ121" s="172" t="s">
        <v>213</v>
      </c>
      <c r="AR121" s="173" t="s">
        <v>214</v>
      </c>
      <c r="AS121" s="174"/>
      <c r="AT121" s="173">
        <v>0</v>
      </c>
    </row>
    <row r="122" spans="1:46" ht="23.25">
      <c r="A122" s="1231" t="s">
        <v>537</v>
      </c>
      <c r="B122" s="196" t="s">
        <v>218</v>
      </c>
      <c r="C122" s="196"/>
      <c r="D122" s="197" t="s">
        <v>447</v>
      </c>
      <c r="E122" s="197" t="s">
        <v>188</v>
      </c>
      <c r="F122" s="197" t="s">
        <v>136</v>
      </c>
      <c r="G122" s="198">
        <v>3</v>
      </c>
      <c r="H122" s="199" t="s">
        <v>77</v>
      </c>
      <c r="I122" s="197" t="s">
        <v>239</v>
      </c>
      <c r="J122" s="199" t="s">
        <v>70</v>
      </c>
      <c r="K122" s="199" t="s">
        <v>29</v>
      </c>
      <c r="L122" s="199" t="s">
        <v>42</v>
      </c>
      <c r="M122" s="199" t="s">
        <v>43</v>
      </c>
      <c r="N122" s="211">
        <f>AVERAGE(N123:N127)</f>
        <v>0.96799999999999997</v>
      </c>
      <c r="O122" s="211">
        <f>AVERAGE(O123:O127)</f>
        <v>0.96799999999999997</v>
      </c>
      <c r="P122" s="211">
        <f t="shared" ref="P122" si="246">AVERAGE(P123:P127)</f>
        <v>0.96399999999999986</v>
      </c>
      <c r="Q122" s="211">
        <f t="shared" ref="Q122" si="247">AVERAGE(Q123:Q127)</f>
        <v>0.97</v>
      </c>
      <c r="R122" s="211">
        <f t="shared" ref="R122" si="248">AVERAGE(R123:R127)</f>
        <v>0.96799999999999997</v>
      </c>
      <c r="S122" s="211">
        <f t="shared" ref="S122" si="249">AVERAGE(S123:S127)</f>
        <v>0.97</v>
      </c>
      <c r="T122" s="211">
        <f t="shared" ref="T122" si="250">AVERAGE(T123:T127)</f>
        <v>0.96799999999999997</v>
      </c>
      <c r="U122" s="211">
        <f t="shared" ref="U122" si="251">AVERAGE(U123:U127)</f>
        <v>0.97</v>
      </c>
      <c r="V122" s="211">
        <f t="shared" ref="V122" si="252">AVERAGE(V123:V127)</f>
        <v>0.96799999999999997</v>
      </c>
      <c r="W122" s="211">
        <f t="shared" ref="W122" si="253">AVERAGE(W123:W127)</f>
        <v>0.96599999999999997</v>
      </c>
      <c r="X122" s="211">
        <f t="shared" ref="X122" si="254">AVERAGE(X123:X127)</f>
        <v>0.97</v>
      </c>
      <c r="Y122" s="211">
        <f t="shared" ref="Y122" si="255">AVERAGE(Y123:Y127)</f>
        <v>0.96599999999999997</v>
      </c>
      <c r="Z122" s="211">
        <f t="shared" ref="Z122:AM122" si="256">AVERAGE(Z123:Z127)</f>
        <v>0.96799999999999997</v>
      </c>
      <c r="AA122" s="212">
        <f>O122</f>
        <v>0.96799999999999997</v>
      </c>
      <c r="AB122" s="180" t="e">
        <f t="shared" si="256"/>
        <v>#DIV/0!</v>
      </c>
      <c r="AC122" s="180" t="e">
        <f t="shared" si="256"/>
        <v>#DIV/0!</v>
      </c>
      <c r="AD122" s="180" t="e">
        <f t="shared" si="256"/>
        <v>#DIV/0!</v>
      </c>
      <c r="AE122" s="180" t="e">
        <f t="shared" si="256"/>
        <v>#DIV/0!</v>
      </c>
      <c r="AF122" s="180" t="e">
        <f t="shared" si="256"/>
        <v>#DIV/0!</v>
      </c>
      <c r="AG122" s="180" t="e">
        <f t="shared" si="256"/>
        <v>#DIV/0!</v>
      </c>
      <c r="AH122" s="180" t="e">
        <f t="shared" si="256"/>
        <v>#DIV/0!</v>
      </c>
      <c r="AI122" s="180" t="e">
        <f t="shared" si="256"/>
        <v>#DIV/0!</v>
      </c>
      <c r="AJ122" s="180" t="e">
        <f t="shared" si="256"/>
        <v>#DIV/0!</v>
      </c>
      <c r="AK122" s="180" t="e">
        <f t="shared" si="256"/>
        <v>#DIV/0!</v>
      </c>
      <c r="AL122" s="180" t="e">
        <f t="shared" si="256"/>
        <v>#DIV/0!</v>
      </c>
      <c r="AM122" s="180" t="e">
        <f t="shared" si="256"/>
        <v>#DIV/0!</v>
      </c>
      <c r="AN122" s="181" t="e">
        <f>AB122</f>
        <v>#DIV/0!</v>
      </c>
      <c r="AO122" s="171" t="e">
        <f>AN122/AA122</f>
        <v>#DIV/0!</v>
      </c>
      <c r="AP122" s="167" t="s">
        <v>202</v>
      </c>
      <c r="AQ122" s="167" t="s">
        <v>203</v>
      </c>
      <c r="AR122" s="167" t="s">
        <v>204</v>
      </c>
      <c r="AS122" s="168"/>
      <c r="AT122" s="167">
        <v>0</v>
      </c>
    </row>
    <row r="123" spans="1:46" ht="23.25">
      <c r="A123" s="1232"/>
      <c r="B123" s="202" t="s">
        <v>218</v>
      </c>
      <c r="C123" s="202"/>
      <c r="D123" s="203" t="s">
        <v>447</v>
      </c>
      <c r="E123" s="204" t="s">
        <v>188</v>
      </c>
      <c r="F123" s="204" t="s">
        <v>136</v>
      </c>
      <c r="G123" s="205">
        <v>3</v>
      </c>
      <c r="H123" s="206" t="s">
        <v>77</v>
      </c>
      <c r="I123" s="204" t="s">
        <v>239</v>
      </c>
      <c r="J123" s="206" t="s">
        <v>70</v>
      </c>
      <c r="K123" s="206" t="s">
        <v>29</v>
      </c>
      <c r="L123" s="206" t="s">
        <v>42</v>
      </c>
      <c r="M123" s="206" t="s">
        <v>43</v>
      </c>
      <c r="N123" s="214">
        <v>0.96</v>
      </c>
      <c r="O123" s="215">
        <v>0.96</v>
      </c>
      <c r="P123" s="215">
        <v>0.96</v>
      </c>
      <c r="Q123" s="215">
        <v>0.96</v>
      </c>
      <c r="R123" s="215">
        <v>0.96</v>
      </c>
      <c r="S123" s="215">
        <v>0.96</v>
      </c>
      <c r="T123" s="215">
        <v>0.96</v>
      </c>
      <c r="U123" s="215">
        <v>0.96</v>
      </c>
      <c r="V123" s="215">
        <v>0.96</v>
      </c>
      <c r="W123" s="215">
        <v>0.96</v>
      </c>
      <c r="X123" s="215">
        <v>0.96</v>
      </c>
      <c r="Y123" s="215">
        <v>0.96</v>
      </c>
      <c r="Z123" s="215">
        <v>0.96</v>
      </c>
      <c r="AA123" s="216">
        <f>O123</f>
        <v>0.96</v>
      </c>
      <c r="AB123" s="183"/>
      <c r="AC123" s="185"/>
      <c r="AD123" s="185"/>
      <c r="AE123" s="185"/>
      <c r="AF123" s="185"/>
      <c r="AG123" s="185"/>
      <c r="AH123" s="185"/>
      <c r="AI123" s="185"/>
      <c r="AJ123" s="185"/>
      <c r="AK123" s="185"/>
      <c r="AL123" s="185"/>
      <c r="AM123" s="185"/>
      <c r="AN123" s="184">
        <f>AB123</f>
        <v>0</v>
      </c>
      <c r="AO123" s="178">
        <f>AN123/AA123</f>
        <v>0</v>
      </c>
      <c r="AP123" s="173" t="s">
        <v>202</v>
      </c>
      <c r="AQ123" s="172" t="s">
        <v>205</v>
      </c>
      <c r="AR123" s="173" t="s">
        <v>206</v>
      </c>
      <c r="AS123" s="174"/>
      <c r="AT123" s="173">
        <v>0</v>
      </c>
    </row>
    <row r="124" spans="1:46" ht="23.25">
      <c r="A124" s="1232"/>
      <c r="B124" s="202" t="s">
        <v>218</v>
      </c>
      <c r="C124" s="202"/>
      <c r="D124" s="203" t="s">
        <v>447</v>
      </c>
      <c r="E124" s="204" t="s">
        <v>188</v>
      </c>
      <c r="F124" s="204" t="s">
        <v>136</v>
      </c>
      <c r="G124" s="205">
        <v>3</v>
      </c>
      <c r="H124" s="206" t="s">
        <v>77</v>
      </c>
      <c r="I124" s="204" t="s">
        <v>239</v>
      </c>
      <c r="J124" s="206" t="s">
        <v>70</v>
      </c>
      <c r="K124" s="206" t="s">
        <v>29</v>
      </c>
      <c r="L124" s="206" t="s">
        <v>42</v>
      </c>
      <c r="M124" s="206" t="s">
        <v>43</v>
      </c>
      <c r="N124" s="218">
        <v>0.97</v>
      </c>
      <c r="O124" s="215">
        <v>0.97</v>
      </c>
      <c r="P124" s="215">
        <v>0.97</v>
      </c>
      <c r="Q124" s="215">
        <v>0.97</v>
      </c>
      <c r="R124" s="215">
        <v>0.97</v>
      </c>
      <c r="S124" s="215">
        <v>0.97</v>
      </c>
      <c r="T124" s="215">
        <v>0.97</v>
      </c>
      <c r="U124" s="215">
        <v>0.97</v>
      </c>
      <c r="V124" s="215">
        <v>0.97</v>
      </c>
      <c r="W124" s="215">
        <v>0.97</v>
      </c>
      <c r="X124" s="215">
        <v>0.97</v>
      </c>
      <c r="Y124" s="215">
        <v>0.97</v>
      </c>
      <c r="Z124" s="215">
        <v>0.97</v>
      </c>
      <c r="AA124" s="216">
        <f t="shared" ref="AA124:AA127" si="257">O124</f>
        <v>0.97</v>
      </c>
      <c r="AB124" s="183"/>
      <c r="AC124" s="185"/>
      <c r="AD124" s="185"/>
      <c r="AE124" s="185"/>
      <c r="AF124" s="185"/>
      <c r="AG124" s="185"/>
      <c r="AH124" s="185"/>
      <c r="AI124" s="185"/>
      <c r="AJ124" s="185"/>
      <c r="AK124" s="185"/>
      <c r="AL124" s="185"/>
      <c r="AM124" s="185"/>
      <c r="AN124" s="184">
        <f t="shared" ref="AN124:AN127" si="258">AB124</f>
        <v>0</v>
      </c>
      <c r="AO124" s="178">
        <f t="shared" ref="AO124:AO127" si="259">AN124/AA124</f>
        <v>0</v>
      </c>
      <c r="AP124" s="173" t="s">
        <v>202</v>
      </c>
      <c r="AQ124" s="172" t="s">
        <v>207</v>
      </c>
      <c r="AR124" s="173" t="s">
        <v>208</v>
      </c>
      <c r="AS124" s="174"/>
      <c r="AT124" s="173">
        <v>0</v>
      </c>
    </row>
    <row r="125" spans="1:46" ht="23.25">
      <c r="A125" s="1232"/>
      <c r="B125" s="202" t="s">
        <v>218</v>
      </c>
      <c r="C125" s="202"/>
      <c r="D125" s="203" t="s">
        <v>447</v>
      </c>
      <c r="E125" s="204" t="s">
        <v>188</v>
      </c>
      <c r="F125" s="204" t="s">
        <v>136</v>
      </c>
      <c r="G125" s="205">
        <v>3</v>
      </c>
      <c r="H125" s="206" t="s">
        <v>77</v>
      </c>
      <c r="I125" s="204" t="s">
        <v>239</v>
      </c>
      <c r="J125" s="206" t="s">
        <v>70</v>
      </c>
      <c r="K125" s="206" t="s">
        <v>29</v>
      </c>
      <c r="L125" s="206" t="s">
        <v>42</v>
      </c>
      <c r="M125" s="206" t="s">
        <v>43</v>
      </c>
      <c r="N125" s="218">
        <v>0.97</v>
      </c>
      <c r="O125" s="215">
        <v>0.97</v>
      </c>
      <c r="P125" s="215">
        <v>0.97</v>
      </c>
      <c r="Q125" s="215">
        <v>0.97</v>
      </c>
      <c r="R125" s="215">
        <v>0.97</v>
      </c>
      <c r="S125" s="215">
        <v>0.97</v>
      </c>
      <c r="T125" s="215">
        <v>0.97</v>
      </c>
      <c r="U125" s="215">
        <v>0.97</v>
      </c>
      <c r="V125" s="215">
        <v>0.97</v>
      </c>
      <c r="W125" s="215">
        <v>0.97</v>
      </c>
      <c r="X125" s="215">
        <v>0.97</v>
      </c>
      <c r="Y125" s="215">
        <v>0.97</v>
      </c>
      <c r="Z125" s="215">
        <v>0.97</v>
      </c>
      <c r="AA125" s="216">
        <f t="shared" si="257"/>
        <v>0.97</v>
      </c>
      <c r="AB125" s="183"/>
      <c r="AC125" s="185"/>
      <c r="AD125" s="185"/>
      <c r="AE125" s="185"/>
      <c r="AF125" s="185"/>
      <c r="AG125" s="185"/>
      <c r="AH125" s="185"/>
      <c r="AI125" s="185"/>
      <c r="AJ125" s="185"/>
      <c r="AK125" s="185"/>
      <c r="AL125" s="185"/>
      <c r="AM125" s="185"/>
      <c r="AN125" s="184">
        <f t="shared" si="258"/>
        <v>0</v>
      </c>
      <c r="AO125" s="178">
        <f t="shared" si="259"/>
        <v>0</v>
      </c>
      <c r="AP125" s="173" t="s">
        <v>202</v>
      </c>
      <c r="AQ125" s="172" t="s">
        <v>209</v>
      </c>
      <c r="AR125" s="173" t="s">
        <v>210</v>
      </c>
      <c r="AS125" s="174"/>
      <c r="AT125" s="173">
        <v>0</v>
      </c>
    </row>
    <row r="126" spans="1:46" ht="23.25">
      <c r="A126" s="1232"/>
      <c r="B126" s="202" t="s">
        <v>218</v>
      </c>
      <c r="C126" s="202"/>
      <c r="D126" s="203" t="s">
        <v>447</v>
      </c>
      <c r="E126" s="204" t="s">
        <v>188</v>
      </c>
      <c r="F126" s="204" t="s">
        <v>136</v>
      </c>
      <c r="G126" s="205">
        <v>3</v>
      </c>
      <c r="H126" s="206" t="s">
        <v>77</v>
      </c>
      <c r="I126" s="204" t="s">
        <v>239</v>
      </c>
      <c r="J126" s="206" t="s">
        <v>70</v>
      </c>
      <c r="K126" s="206" t="s">
        <v>29</v>
      </c>
      <c r="L126" s="206" t="s">
        <v>42</v>
      </c>
      <c r="M126" s="206" t="s">
        <v>43</v>
      </c>
      <c r="N126" s="218">
        <v>0.97</v>
      </c>
      <c r="O126" s="215">
        <v>0.97</v>
      </c>
      <c r="P126" s="215">
        <v>0.95</v>
      </c>
      <c r="Q126" s="215">
        <v>0.98</v>
      </c>
      <c r="R126" s="215">
        <v>0.97</v>
      </c>
      <c r="S126" s="215">
        <v>0.98</v>
      </c>
      <c r="T126" s="215">
        <v>0.97</v>
      </c>
      <c r="U126" s="215">
        <v>0.98</v>
      </c>
      <c r="V126" s="215">
        <v>0.97</v>
      </c>
      <c r="W126" s="215">
        <v>0.96</v>
      </c>
      <c r="X126" s="215">
        <v>0.98</v>
      </c>
      <c r="Y126" s="215">
        <v>0.96</v>
      </c>
      <c r="Z126" s="215">
        <v>0.97</v>
      </c>
      <c r="AA126" s="216">
        <f t="shared" si="257"/>
        <v>0.97</v>
      </c>
      <c r="AB126" s="183"/>
      <c r="AC126" s="185"/>
      <c r="AD126" s="185"/>
      <c r="AE126" s="185"/>
      <c r="AF126" s="185"/>
      <c r="AG126" s="185"/>
      <c r="AH126" s="185"/>
      <c r="AI126" s="185"/>
      <c r="AJ126" s="185"/>
      <c r="AK126" s="185"/>
      <c r="AL126" s="185"/>
      <c r="AM126" s="185"/>
      <c r="AN126" s="184">
        <f t="shared" si="258"/>
        <v>0</v>
      </c>
      <c r="AO126" s="178">
        <f t="shared" si="259"/>
        <v>0</v>
      </c>
      <c r="AP126" s="173" t="s">
        <v>202</v>
      </c>
      <c r="AQ126" s="172" t="s">
        <v>211</v>
      </c>
      <c r="AR126" s="173" t="s">
        <v>212</v>
      </c>
      <c r="AS126" s="174"/>
      <c r="AT126" s="173">
        <v>0</v>
      </c>
    </row>
    <row r="127" spans="1:46" ht="23.25">
      <c r="A127" s="1233"/>
      <c r="B127" s="202" t="s">
        <v>218</v>
      </c>
      <c r="C127" s="202"/>
      <c r="D127" s="203" t="s">
        <v>447</v>
      </c>
      <c r="E127" s="204" t="s">
        <v>188</v>
      </c>
      <c r="F127" s="204" t="s">
        <v>136</v>
      </c>
      <c r="G127" s="205">
        <v>3</v>
      </c>
      <c r="H127" s="206" t="s">
        <v>77</v>
      </c>
      <c r="I127" s="204" t="s">
        <v>239</v>
      </c>
      <c r="J127" s="206" t="s">
        <v>70</v>
      </c>
      <c r="K127" s="206" t="s">
        <v>29</v>
      </c>
      <c r="L127" s="206" t="s">
        <v>42</v>
      </c>
      <c r="M127" s="206" t="s">
        <v>43</v>
      </c>
      <c r="N127" s="218">
        <v>0.97</v>
      </c>
      <c r="O127" s="215">
        <v>0.97</v>
      </c>
      <c r="P127" s="215">
        <v>0.97</v>
      </c>
      <c r="Q127" s="215">
        <v>0.97</v>
      </c>
      <c r="R127" s="215">
        <v>0.97</v>
      </c>
      <c r="S127" s="215">
        <v>0.97</v>
      </c>
      <c r="T127" s="215">
        <v>0.97</v>
      </c>
      <c r="U127" s="215">
        <v>0.97</v>
      </c>
      <c r="V127" s="215">
        <v>0.97</v>
      </c>
      <c r="W127" s="215">
        <v>0.97</v>
      </c>
      <c r="X127" s="215">
        <v>0.97</v>
      </c>
      <c r="Y127" s="215">
        <v>0.97</v>
      </c>
      <c r="Z127" s="215">
        <v>0.97</v>
      </c>
      <c r="AA127" s="216">
        <f t="shared" si="257"/>
        <v>0.97</v>
      </c>
      <c r="AB127" s="183"/>
      <c r="AC127" s="185"/>
      <c r="AD127" s="185"/>
      <c r="AE127" s="185"/>
      <c r="AF127" s="185"/>
      <c r="AG127" s="185"/>
      <c r="AH127" s="185"/>
      <c r="AI127" s="185"/>
      <c r="AJ127" s="185"/>
      <c r="AK127" s="185"/>
      <c r="AL127" s="185"/>
      <c r="AM127" s="185"/>
      <c r="AN127" s="184">
        <f t="shared" si="258"/>
        <v>0</v>
      </c>
      <c r="AO127" s="178">
        <f t="shared" si="259"/>
        <v>0</v>
      </c>
      <c r="AP127" s="173" t="s">
        <v>202</v>
      </c>
      <c r="AQ127" s="172" t="s">
        <v>213</v>
      </c>
      <c r="AR127" s="173" t="s">
        <v>214</v>
      </c>
      <c r="AS127" s="174"/>
      <c r="AT127" s="173">
        <v>0</v>
      </c>
    </row>
    <row r="128" spans="1:46" ht="23.25">
      <c r="A128" s="1231" t="s">
        <v>537</v>
      </c>
      <c r="B128" s="196" t="s">
        <v>218</v>
      </c>
      <c r="C128" s="196"/>
      <c r="D128" s="197" t="s">
        <v>189</v>
      </c>
      <c r="E128" s="197" t="s">
        <v>190</v>
      </c>
      <c r="F128" s="197" t="s">
        <v>191</v>
      </c>
      <c r="G128" s="198">
        <v>3</v>
      </c>
      <c r="H128" s="199" t="s">
        <v>75</v>
      </c>
      <c r="I128" s="197" t="s">
        <v>192</v>
      </c>
      <c r="J128" s="199" t="s">
        <v>36</v>
      </c>
      <c r="K128" s="199" t="s">
        <v>29</v>
      </c>
      <c r="L128" s="199" t="s">
        <v>30</v>
      </c>
      <c r="M128" s="199" t="s">
        <v>43</v>
      </c>
      <c r="N128" s="200">
        <f>SUM(N129:N133)</f>
        <v>132000</v>
      </c>
      <c r="O128" s="200">
        <f>SUM(O129:O133)</f>
        <v>10995</v>
      </c>
      <c r="P128" s="200">
        <f t="shared" ref="P128" si="260">SUM(P129:P133)</f>
        <v>10945</v>
      </c>
      <c r="Q128" s="200">
        <f t="shared" ref="Q128" si="261">SUM(Q129:Q133)</f>
        <v>11060</v>
      </c>
      <c r="R128" s="200">
        <f t="shared" ref="R128" si="262">SUM(R129:R133)</f>
        <v>10845</v>
      </c>
      <c r="S128" s="200">
        <f t="shared" ref="S128" si="263">SUM(S129:S133)</f>
        <v>11045</v>
      </c>
      <c r="T128" s="200">
        <f t="shared" ref="T128" si="264">SUM(T129:T133)</f>
        <v>11060</v>
      </c>
      <c r="U128" s="200">
        <f t="shared" ref="U128" si="265">SUM(U129:U133)</f>
        <v>11095</v>
      </c>
      <c r="V128" s="200">
        <f t="shared" ref="V128" si="266">SUM(V129:V133)</f>
        <v>10995</v>
      </c>
      <c r="W128" s="200">
        <f t="shared" ref="W128" si="267">SUM(W129:W133)</f>
        <v>10960</v>
      </c>
      <c r="X128" s="200">
        <f t="shared" ref="X128" si="268">SUM(X129:X133)</f>
        <v>11045</v>
      </c>
      <c r="Y128" s="200">
        <f t="shared" ref="Y128" si="269">SUM(Y129:Y133)</f>
        <v>10895</v>
      </c>
      <c r="Z128" s="200">
        <f t="shared" ref="Z128:AM128" si="270">SUM(Z129:Z133)</f>
        <v>11060</v>
      </c>
      <c r="AA128" s="201">
        <f>O128</f>
        <v>10995</v>
      </c>
      <c r="AB128" s="169">
        <f t="shared" si="270"/>
        <v>0</v>
      </c>
      <c r="AC128" s="169">
        <f t="shared" si="270"/>
        <v>0</v>
      </c>
      <c r="AD128" s="169">
        <f t="shared" si="270"/>
        <v>0</v>
      </c>
      <c r="AE128" s="169">
        <f t="shared" si="270"/>
        <v>0</v>
      </c>
      <c r="AF128" s="169">
        <f t="shared" si="270"/>
        <v>0</v>
      </c>
      <c r="AG128" s="169">
        <f t="shared" si="270"/>
        <v>0</v>
      </c>
      <c r="AH128" s="169">
        <f t="shared" si="270"/>
        <v>0</v>
      </c>
      <c r="AI128" s="169">
        <f t="shared" si="270"/>
        <v>0</v>
      </c>
      <c r="AJ128" s="169">
        <f t="shared" si="270"/>
        <v>0</v>
      </c>
      <c r="AK128" s="169">
        <f t="shared" si="270"/>
        <v>0</v>
      </c>
      <c r="AL128" s="169">
        <f t="shared" si="270"/>
        <v>0</v>
      </c>
      <c r="AM128" s="169">
        <f t="shared" si="270"/>
        <v>0</v>
      </c>
      <c r="AN128" s="170">
        <f>AB128</f>
        <v>0</v>
      </c>
      <c r="AO128" s="171">
        <f>AN128/AA128</f>
        <v>0</v>
      </c>
      <c r="AP128" s="167" t="s">
        <v>234</v>
      </c>
      <c r="AQ128" s="167" t="s">
        <v>203</v>
      </c>
      <c r="AR128" s="167" t="s">
        <v>204</v>
      </c>
      <c r="AS128" s="168"/>
      <c r="AT128" s="167">
        <v>0</v>
      </c>
    </row>
    <row r="129" spans="1:46" ht="23.25">
      <c r="A129" s="1232"/>
      <c r="B129" s="202" t="s">
        <v>218</v>
      </c>
      <c r="C129" s="202"/>
      <c r="D129" s="203" t="s">
        <v>189</v>
      </c>
      <c r="E129" s="204" t="s">
        <v>190</v>
      </c>
      <c r="F129" s="204" t="s">
        <v>191</v>
      </c>
      <c r="G129" s="205">
        <v>3</v>
      </c>
      <c r="H129" s="206" t="s">
        <v>75</v>
      </c>
      <c r="I129" s="204" t="s">
        <v>192</v>
      </c>
      <c r="J129" s="206" t="s">
        <v>36</v>
      </c>
      <c r="K129" s="206" t="s">
        <v>29</v>
      </c>
      <c r="L129" s="206" t="s">
        <v>30</v>
      </c>
      <c r="M129" s="206" t="s">
        <v>43</v>
      </c>
      <c r="N129" s="217">
        <v>45000</v>
      </c>
      <c r="O129" s="208">
        <v>3750</v>
      </c>
      <c r="P129" s="208">
        <v>3750</v>
      </c>
      <c r="Q129" s="208">
        <v>3750</v>
      </c>
      <c r="R129" s="208">
        <v>3750</v>
      </c>
      <c r="S129" s="208">
        <v>3750</v>
      </c>
      <c r="T129" s="208">
        <v>3750</v>
      </c>
      <c r="U129" s="208">
        <v>3750</v>
      </c>
      <c r="V129" s="208">
        <v>3750</v>
      </c>
      <c r="W129" s="208">
        <v>3750</v>
      </c>
      <c r="X129" s="208">
        <v>3750</v>
      </c>
      <c r="Y129" s="208">
        <v>3750</v>
      </c>
      <c r="Z129" s="208">
        <v>3750</v>
      </c>
      <c r="AA129" s="209">
        <f>O129</f>
        <v>3750</v>
      </c>
      <c r="AB129" s="175"/>
      <c r="AC129" s="177"/>
      <c r="AD129" s="177"/>
      <c r="AE129" s="177"/>
      <c r="AF129" s="177"/>
      <c r="AG129" s="177"/>
      <c r="AH129" s="177"/>
      <c r="AI129" s="177"/>
      <c r="AJ129" s="177"/>
      <c r="AK129" s="177"/>
      <c r="AL129" s="177"/>
      <c r="AM129" s="177"/>
      <c r="AN129" s="176">
        <f>AB129</f>
        <v>0</v>
      </c>
      <c r="AO129" s="178">
        <f>AN129/AA129</f>
        <v>0</v>
      </c>
      <c r="AP129" s="173" t="s">
        <v>234</v>
      </c>
      <c r="AQ129" s="172" t="s">
        <v>205</v>
      </c>
      <c r="AR129" s="173" t="s">
        <v>206</v>
      </c>
      <c r="AS129" s="174"/>
      <c r="AT129" s="173">
        <v>0</v>
      </c>
    </row>
    <row r="130" spans="1:46" ht="23.25">
      <c r="A130" s="1232"/>
      <c r="B130" s="202" t="s">
        <v>218</v>
      </c>
      <c r="C130" s="202"/>
      <c r="D130" s="203" t="s">
        <v>189</v>
      </c>
      <c r="E130" s="204" t="s">
        <v>190</v>
      </c>
      <c r="F130" s="204" t="s">
        <v>191</v>
      </c>
      <c r="G130" s="205">
        <v>3</v>
      </c>
      <c r="H130" s="206" t="s">
        <v>75</v>
      </c>
      <c r="I130" s="204" t="s">
        <v>192</v>
      </c>
      <c r="J130" s="206" t="s">
        <v>36</v>
      </c>
      <c r="K130" s="206" t="s">
        <v>29</v>
      </c>
      <c r="L130" s="206" t="s">
        <v>30</v>
      </c>
      <c r="M130" s="206" t="s">
        <v>43</v>
      </c>
      <c r="N130" s="217">
        <v>20000</v>
      </c>
      <c r="O130" s="208">
        <v>1665</v>
      </c>
      <c r="P130" s="208">
        <v>1665</v>
      </c>
      <c r="Q130" s="208">
        <v>1670</v>
      </c>
      <c r="R130" s="208">
        <v>1665</v>
      </c>
      <c r="S130" s="208">
        <v>1665</v>
      </c>
      <c r="T130" s="208">
        <v>1670</v>
      </c>
      <c r="U130" s="208">
        <v>1665</v>
      </c>
      <c r="V130" s="208">
        <v>1665</v>
      </c>
      <c r="W130" s="208">
        <v>1670</v>
      </c>
      <c r="X130" s="208">
        <v>1665</v>
      </c>
      <c r="Y130" s="208">
        <v>1665</v>
      </c>
      <c r="Z130" s="208">
        <v>1670</v>
      </c>
      <c r="AA130" s="209">
        <f t="shared" ref="AA130:AA133" si="271">O130</f>
        <v>1665</v>
      </c>
      <c r="AB130" s="175"/>
      <c r="AC130" s="177"/>
      <c r="AD130" s="177"/>
      <c r="AE130" s="177"/>
      <c r="AF130" s="177"/>
      <c r="AG130" s="177"/>
      <c r="AH130" s="177"/>
      <c r="AI130" s="177"/>
      <c r="AJ130" s="177"/>
      <c r="AK130" s="177"/>
      <c r="AL130" s="177"/>
      <c r="AM130" s="177"/>
      <c r="AN130" s="176">
        <f t="shared" ref="AN130:AN133" si="272">AB130</f>
        <v>0</v>
      </c>
      <c r="AO130" s="178">
        <f t="shared" ref="AO130:AO133" si="273">AN130/AA130</f>
        <v>0</v>
      </c>
      <c r="AP130" s="173" t="s">
        <v>202</v>
      </c>
      <c r="AQ130" s="172" t="s">
        <v>207</v>
      </c>
      <c r="AR130" s="173" t="s">
        <v>208</v>
      </c>
      <c r="AS130" s="174"/>
      <c r="AT130" s="173">
        <v>0</v>
      </c>
    </row>
    <row r="131" spans="1:46" ht="23.25">
      <c r="A131" s="1232"/>
      <c r="B131" s="202" t="s">
        <v>218</v>
      </c>
      <c r="C131" s="202"/>
      <c r="D131" s="203" t="s">
        <v>189</v>
      </c>
      <c r="E131" s="204" t="s">
        <v>190</v>
      </c>
      <c r="F131" s="204" t="s">
        <v>191</v>
      </c>
      <c r="G131" s="205">
        <v>3</v>
      </c>
      <c r="H131" s="206" t="s">
        <v>75</v>
      </c>
      <c r="I131" s="204" t="s">
        <v>192</v>
      </c>
      <c r="J131" s="206" t="s">
        <v>36</v>
      </c>
      <c r="K131" s="206" t="s">
        <v>29</v>
      </c>
      <c r="L131" s="206" t="s">
        <v>30</v>
      </c>
      <c r="M131" s="206" t="s">
        <v>43</v>
      </c>
      <c r="N131" s="217">
        <v>26000</v>
      </c>
      <c r="O131" s="208">
        <v>2165</v>
      </c>
      <c r="P131" s="208">
        <v>2165</v>
      </c>
      <c r="Q131" s="208">
        <v>2170</v>
      </c>
      <c r="R131" s="208">
        <v>2165</v>
      </c>
      <c r="S131" s="208">
        <v>2165</v>
      </c>
      <c r="T131" s="208">
        <v>2170</v>
      </c>
      <c r="U131" s="208">
        <v>2165</v>
      </c>
      <c r="V131" s="208">
        <v>2165</v>
      </c>
      <c r="W131" s="208">
        <v>2170</v>
      </c>
      <c r="X131" s="208">
        <v>2165</v>
      </c>
      <c r="Y131" s="208">
        <v>2165</v>
      </c>
      <c r="Z131" s="208">
        <v>2170</v>
      </c>
      <c r="AA131" s="209">
        <f t="shared" si="271"/>
        <v>2165</v>
      </c>
      <c r="AB131" s="175"/>
      <c r="AC131" s="177"/>
      <c r="AD131" s="177"/>
      <c r="AE131" s="177"/>
      <c r="AF131" s="177"/>
      <c r="AG131" s="177"/>
      <c r="AH131" s="177"/>
      <c r="AI131" s="177"/>
      <c r="AJ131" s="177"/>
      <c r="AK131" s="177"/>
      <c r="AL131" s="177"/>
      <c r="AM131" s="177"/>
      <c r="AN131" s="176">
        <f t="shared" si="272"/>
        <v>0</v>
      </c>
      <c r="AO131" s="178">
        <f t="shared" si="273"/>
        <v>0</v>
      </c>
      <c r="AP131" s="173" t="s">
        <v>219</v>
      </c>
      <c r="AQ131" s="172" t="s">
        <v>209</v>
      </c>
      <c r="AR131" s="173" t="s">
        <v>210</v>
      </c>
      <c r="AS131" s="174"/>
      <c r="AT131" s="173">
        <v>0</v>
      </c>
    </row>
    <row r="132" spans="1:46" ht="23.25">
      <c r="A132" s="1232"/>
      <c r="B132" s="202" t="s">
        <v>218</v>
      </c>
      <c r="C132" s="202"/>
      <c r="D132" s="203" t="s">
        <v>189</v>
      </c>
      <c r="E132" s="204" t="s">
        <v>190</v>
      </c>
      <c r="F132" s="204" t="s">
        <v>191</v>
      </c>
      <c r="G132" s="205">
        <v>3</v>
      </c>
      <c r="H132" s="206" t="s">
        <v>75</v>
      </c>
      <c r="I132" s="204" t="s">
        <v>192</v>
      </c>
      <c r="J132" s="206" t="s">
        <v>36</v>
      </c>
      <c r="K132" s="206" t="s">
        <v>29</v>
      </c>
      <c r="L132" s="206" t="s">
        <v>30</v>
      </c>
      <c r="M132" s="206" t="s">
        <v>43</v>
      </c>
      <c r="N132" s="207">
        <v>21000</v>
      </c>
      <c r="O132" s="208">
        <v>1750</v>
      </c>
      <c r="P132" s="208">
        <v>1700</v>
      </c>
      <c r="Q132" s="208">
        <v>1800</v>
      </c>
      <c r="R132" s="208">
        <v>1600</v>
      </c>
      <c r="S132" s="208">
        <v>1800</v>
      </c>
      <c r="T132" s="208">
        <v>1800</v>
      </c>
      <c r="U132" s="208">
        <v>1850</v>
      </c>
      <c r="V132" s="208">
        <v>1750</v>
      </c>
      <c r="W132" s="208">
        <v>1700</v>
      </c>
      <c r="X132" s="208">
        <v>1800</v>
      </c>
      <c r="Y132" s="208">
        <v>1650</v>
      </c>
      <c r="Z132" s="208">
        <v>1800</v>
      </c>
      <c r="AA132" s="209">
        <f t="shared" si="271"/>
        <v>1750</v>
      </c>
      <c r="AB132" s="175"/>
      <c r="AC132" s="177"/>
      <c r="AD132" s="177"/>
      <c r="AE132" s="177"/>
      <c r="AF132" s="177"/>
      <c r="AG132" s="177"/>
      <c r="AH132" s="177"/>
      <c r="AI132" s="177"/>
      <c r="AJ132" s="177"/>
      <c r="AK132" s="177"/>
      <c r="AL132" s="177"/>
      <c r="AM132" s="177"/>
      <c r="AN132" s="176">
        <f t="shared" si="272"/>
        <v>0</v>
      </c>
      <c r="AO132" s="178">
        <f t="shared" si="273"/>
        <v>0</v>
      </c>
      <c r="AP132" s="173" t="s">
        <v>235</v>
      </c>
      <c r="AQ132" s="172" t="s">
        <v>211</v>
      </c>
      <c r="AR132" s="173" t="s">
        <v>212</v>
      </c>
      <c r="AS132" s="174"/>
      <c r="AT132" s="173">
        <v>0</v>
      </c>
    </row>
    <row r="133" spans="1:46" ht="23.25">
      <c r="A133" s="1233"/>
      <c r="B133" s="202" t="s">
        <v>218</v>
      </c>
      <c r="C133" s="202"/>
      <c r="D133" s="203" t="s">
        <v>189</v>
      </c>
      <c r="E133" s="204" t="s">
        <v>190</v>
      </c>
      <c r="F133" s="204" t="s">
        <v>191</v>
      </c>
      <c r="G133" s="205">
        <v>3</v>
      </c>
      <c r="H133" s="206" t="s">
        <v>75</v>
      </c>
      <c r="I133" s="204" t="s">
        <v>192</v>
      </c>
      <c r="J133" s="206" t="s">
        <v>36</v>
      </c>
      <c r="K133" s="206" t="s">
        <v>29</v>
      </c>
      <c r="L133" s="206" t="s">
        <v>30</v>
      </c>
      <c r="M133" s="206" t="s">
        <v>43</v>
      </c>
      <c r="N133" s="217">
        <v>20000</v>
      </c>
      <c r="O133" s="208">
        <v>1665</v>
      </c>
      <c r="P133" s="208">
        <v>1665</v>
      </c>
      <c r="Q133" s="208">
        <v>1670</v>
      </c>
      <c r="R133" s="208">
        <v>1665</v>
      </c>
      <c r="S133" s="208">
        <v>1665</v>
      </c>
      <c r="T133" s="208">
        <v>1670</v>
      </c>
      <c r="U133" s="208">
        <v>1665</v>
      </c>
      <c r="V133" s="208">
        <v>1665</v>
      </c>
      <c r="W133" s="208">
        <v>1670</v>
      </c>
      <c r="X133" s="208">
        <v>1665</v>
      </c>
      <c r="Y133" s="208">
        <v>1665</v>
      </c>
      <c r="Z133" s="208">
        <v>1670</v>
      </c>
      <c r="AA133" s="209">
        <f t="shared" si="271"/>
        <v>1665</v>
      </c>
      <c r="AB133" s="175"/>
      <c r="AC133" s="177"/>
      <c r="AD133" s="177"/>
      <c r="AE133" s="177"/>
      <c r="AF133" s="177"/>
      <c r="AG133" s="177"/>
      <c r="AH133" s="177"/>
      <c r="AI133" s="177"/>
      <c r="AJ133" s="177"/>
      <c r="AK133" s="177"/>
      <c r="AL133" s="177"/>
      <c r="AM133" s="177"/>
      <c r="AN133" s="176">
        <f t="shared" si="272"/>
        <v>0</v>
      </c>
      <c r="AO133" s="178">
        <f t="shared" si="273"/>
        <v>0</v>
      </c>
      <c r="AP133" s="173" t="s">
        <v>234</v>
      </c>
      <c r="AQ133" s="172" t="s">
        <v>213</v>
      </c>
      <c r="AR133" s="173" t="s">
        <v>214</v>
      </c>
      <c r="AS133" s="174"/>
      <c r="AT133" s="173">
        <v>0</v>
      </c>
    </row>
    <row r="134" spans="1:46" ht="23.25">
      <c r="A134" s="1231" t="s">
        <v>537</v>
      </c>
      <c r="B134" s="196" t="s">
        <v>236</v>
      </c>
      <c r="C134" s="196"/>
      <c r="D134" s="197" t="s">
        <v>193</v>
      </c>
      <c r="E134" s="197" t="s">
        <v>194</v>
      </c>
      <c r="F134" s="197" t="s">
        <v>195</v>
      </c>
      <c r="G134" s="198">
        <v>3</v>
      </c>
      <c r="H134" s="199" t="s">
        <v>75</v>
      </c>
      <c r="I134" s="197" t="s">
        <v>196</v>
      </c>
      <c r="J134" s="199" t="s">
        <v>36</v>
      </c>
      <c r="K134" s="199" t="s">
        <v>29</v>
      </c>
      <c r="L134" s="199" t="s">
        <v>30</v>
      </c>
      <c r="M134" s="199" t="s">
        <v>43</v>
      </c>
      <c r="N134" s="200">
        <f>SUM(N135:N139)</f>
        <v>315000</v>
      </c>
      <c r="O134" s="200">
        <f>SUM(O135:O139)</f>
        <v>26510</v>
      </c>
      <c r="P134" s="200">
        <f t="shared" ref="P134" si="274">SUM(P135:P139)</f>
        <v>25600</v>
      </c>
      <c r="Q134" s="200">
        <f t="shared" ref="Q134" si="275">SUM(Q135:Q139)</f>
        <v>26985</v>
      </c>
      <c r="R134" s="200">
        <f t="shared" ref="R134" si="276">SUM(R135:R139)</f>
        <v>26050</v>
      </c>
      <c r="S134" s="200">
        <f t="shared" ref="S134" si="277">SUM(S135:S139)</f>
        <v>26515</v>
      </c>
      <c r="T134" s="200">
        <f t="shared" ref="T134" si="278">SUM(T135:T139)</f>
        <v>26065</v>
      </c>
      <c r="U134" s="200">
        <f t="shared" ref="U134" si="279">SUM(U135:U139)</f>
        <v>26510</v>
      </c>
      <c r="V134" s="200">
        <f t="shared" ref="V134" si="280">SUM(V135:V139)</f>
        <v>26060</v>
      </c>
      <c r="W134" s="200">
        <f t="shared" ref="W134" si="281">SUM(W135:W139)</f>
        <v>26525</v>
      </c>
      <c r="X134" s="200">
        <f t="shared" ref="X134" si="282">SUM(X135:X139)</f>
        <v>26510</v>
      </c>
      <c r="Y134" s="200">
        <f t="shared" ref="Y134" si="283">SUM(Y135:Y139)</f>
        <v>25600</v>
      </c>
      <c r="Z134" s="200">
        <f t="shared" ref="Z134:AM134" si="284">SUM(Z135:Z139)</f>
        <v>26070</v>
      </c>
      <c r="AA134" s="201">
        <f>O134</f>
        <v>26510</v>
      </c>
      <c r="AB134" s="169">
        <f t="shared" si="284"/>
        <v>0</v>
      </c>
      <c r="AC134" s="169">
        <f t="shared" si="284"/>
        <v>0</v>
      </c>
      <c r="AD134" s="169">
        <f t="shared" si="284"/>
        <v>0</v>
      </c>
      <c r="AE134" s="169">
        <f t="shared" si="284"/>
        <v>0</v>
      </c>
      <c r="AF134" s="169">
        <f t="shared" si="284"/>
        <v>0</v>
      </c>
      <c r="AG134" s="169">
        <f t="shared" si="284"/>
        <v>0</v>
      </c>
      <c r="AH134" s="169">
        <f t="shared" si="284"/>
        <v>0</v>
      </c>
      <c r="AI134" s="169">
        <f t="shared" si="284"/>
        <v>0</v>
      </c>
      <c r="AJ134" s="169">
        <f t="shared" si="284"/>
        <v>0</v>
      </c>
      <c r="AK134" s="169">
        <f t="shared" si="284"/>
        <v>0</v>
      </c>
      <c r="AL134" s="169">
        <f t="shared" si="284"/>
        <v>0</v>
      </c>
      <c r="AM134" s="169">
        <f t="shared" si="284"/>
        <v>0</v>
      </c>
      <c r="AN134" s="170">
        <f>AB134</f>
        <v>0</v>
      </c>
      <c r="AO134" s="171">
        <f>AN134/AA134</f>
        <v>0</v>
      </c>
      <c r="AP134" s="167" t="s">
        <v>234</v>
      </c>
      <c r="AQ134" s="167" t="s">
        <v>203</v>
      </c>
      <c r="AR134" s="167" t="s">
        <v>204</v>
      </c>
      <c r="AS134" s="168"/>
      <c r="AT134" s="167">
        <v>0</v>
      </c>
    </row>
    <row r="135" spans="1:46" ht="23.25">
      <c r="A135" s="1232"/>
      <c r="B135" s="202" t="s">
        <v>236</v>
      </c>
      <c r="C135" s="202"/>
      <c r="D135" s="203" t="s">
        <v>193</v>
      </c>
      <c r="E135" s="204" t="s">
        <v>194</v>
      </c>
      <c r="F135" s="204" t="s">
        <v>195</v>
      </c>
      <c r="G135" s="205">
        <v>3</v>
      </c>
      <c r="H135" s="206" t="s">
        <v>75</v>
      </c>
      <c r="I135" s="204" t="s">
        <v>196</v>
      </c>
      <c r="J135" s="206" t="s">
        <v>36</v>
      </c>
      <c r="K135" s="206" t="s">
        <v>29</v>
      </c>
      <c r="L135" s="206" t="s">
        <v>30</v>
      </c>
      <c r="M135" s="206" t="s">
        <v>43</v>
      </c>
      <c r="N135" s="217">
        <v>80000</v>
      </c>
      <c r="O135" s="208">
        <v>6665</v>
      </c>
      <c r="P135" s="208">
        <v>6665</v>
      </c>
      <c r="Q135" s="208">
        <v>6670</v>
      </c>
      <c r="R135" s="208">
        <v>6665</v>
      </c>
      <c r="S135" s="208">
        <v>6665</v>
      </c>
      <c r="T135" s="208">
        <v>6670</v>
      </c>
      <c r="U135" s="208">
        <v>6665</v>
      </c>
      <c r="V135" s="208">
        <v>6665</v>
      </c>
      <c r="W135" s="208">
        <v>6670</v>
      </c>
      <c r="X135" s="208">
        <v>6665</v>
      </c>
      <c r="Y135" s="208">
        <v>6665</v>
      </c>
      <c r="Z135" s="208">
        <v>6670</v>
      </c>
      <c r="AA135" s="209">
        <f>O135</f>
        <v>6665</v>
      </c>
      <c r="AB135" s="175"/>
      <c r="AC135" s="177"/>
      <c r="AD135" s="177"/>
      <c r="AE135" s="177"/>
      <c r="AF135" s="177"/>
      <c r="AG135" s="177"/>
      <c r="AH135" s="177"/>
      <c r="AI135" s="177"/>
      <c r="AJ135" s="177"/>
      <c r="AK135" s="177"/>
      <c r="AL135" s="177"/>
      <c r="AM135" s="177"/>
      <c r="AN135" s="176">
        <f>AB135</f>
        <v>0</v>
      </c>
      <c r="AO135" s="178">
        <f>AN135/AA135</f>
        <v>0</v>
      </c>
      <c r="AP135" s="173" t="s">
        <v>234</v>
      </c>
      <c r="AQ135" s="172" t="s">
        <v>205</v>
      </c>
      <c r="AR135" s="173" t="s">
        <v>206</v>
      </c>
      <c r="AS135" s="174"/>
      <c r="AT135" s="173">
        <v>0</v>
      </c>
    </row>
    <row r="136" spans="1:46" ht="23.25">
      <c r="A136" s="1232"/>
      <c r="B136" s="202" t="s">
        <v>236</v>
      </c>
      <c r="C136" s="202"/>
      <c r="D136" s="203" t="s">
        <v>193</v>
      </c>
      <c r="E136" s="204" t="s">
        <v>194</v>
      </c>
      <c r="F136" s="204" t="s">
        <v>195</v>
      </c>
      <c r="G136" s="205">
        <v>3</v>
      </c>
      <c r="H136" s="206" t="s">
        <v>75</v>
      </c>
      <c r="I136" s="204" t="s">
        <v>196</v>
      </c>
      <c r="J136" s="206" t="s">
        <v>36</v>
      </c>
      <c r="K136" s="206" t="s">
        <v>29</v>
      </c>
      <c r="L136" s="206" t="s">
        <v>30</v>
      </c>
      <c r="M136" s="206" t="s">
        <v>43</v>
      </c>
      <c r="N136" s="207">
        <v>50000</v>
      </c>
      <c r="O136" s="208">
        <v>4165</v>
      </c>
      <c r="P136" s="208">
        <v>4165</v>
      </c>
      <c r="Q136" s="208">
        <v>4170</v>
      </c>
      <c r="R136" s="208">
        <v>4165</v>
      </c>
      <c r="S136" s="208">
        <v>4165</v>
      </c>
      <c r="T136" s="208">
        <v>4170</v>
      </c>
      <c r="U136" s="208">
        <v>4165</v>
      </c>
      <c r="V136" s="208">
        <v>4165</v>
      </c>
      <c r="W136" s="208">
        <v>4170</v>
      </c>
      <c r="X136" s="208">
        <v>4165</v>
      </c>
      <c r="Y136" s="208">
        <v>4165</v>
      </c>
      <c r="Z136" s="208">
        <v>4170</v>
      </c>
      <c r="AA136" s="209">
        <f t="shared" ref="AA136:AA139" si="285">O136</f>
        <v>4165</v>
      </c>
      <c r="AB136" s="175"/>
      <c r="AC136" s="177"/>
      <c r="AD136" s="177"/>
      <c r="AE136" s="177"/>
      <c r="AF136" s="177"/>
      <c r="AG136" s="177"/>
      <c r="AH136" s="177"/>
      <c r="AI136" s="177"/>
      <c r="AJ136" s="177"/>
      <c r="AK136" s="177"/>
      <c r="AL136" s="177"/>
      <c r="AM136" s="177"/>
      <c r="AN136" s="176">
        <f t="shared" ref="AN136:AN139" si="286">AB136</f>
        <v>0</v>
      </c>
      <c r="AO136" s="178">
        <f t="shared" ref="AO136:AO139" si="287">AN136/AA136</f>
        <v>0</v>
      </c>
      <c r="AP136" s="173" t="s">
        <v>202</v>
      </c>
      <c r="AQ136" s="172" t="s">
        <v>207</v>
      </c>
      <c r="AR136" s="173" t="s">
        <v>208</v>
      </c>
      <c r="AS136" s="174"/>
      <c r="AT136" s="173">
        <v>0</v>
      </c>
    </row>
    <row r="137" spans="1:46" ht="23.25">
      <c r="A137" s="1232"/>
      <c r="B137" s="202" t="s">
        <v>236</v>
      </c>
      <c r="C137" s="202"/>
      <c r="D137" s="203" t="s">
        <v>193</v>
      </c>
      <c r="E137" s="204" t="s">
        <v>194</v>
      </c>
      <c r="F137" s="204" t="s">
        <v>195</v>
      </c>
      <c r="G137" s="205">
        <v>3</v>
      </c>
      <c r="H137" s="206" t="s">
        <v>75</v>
      </c>
      <c r="I137" s="204" t="s">
        <v>196</v>
      </c>
      <c r="J137" s="206" t="s">
        <v>36</v>
      </c>
      <c r="K137" s="206" t="s">
        <v>29</v>
      </c>
      <c r="L137" s="206" t="s">
        <v>30</v>
      </c>
      <c r="M137" s="206" t="s">
        <v>43</v>
      </c>
      <c r="N137" s="207">
        <v>70000</v>
      </c>
      <c r="O137" s="208">
        <v>5830</v>
      </c>
      <c r="P137" s="208">
        <v>5835</v>
      </c>
      <c r="Q137" s="208">
        <v>5835</v>
      </c>
      <c r="R137" s="208">
        <v>5830</v>
      </c>
      <c r="S137" s="208">
        <v>5835</v>
      </c>
      <c r="T137" s="208">
        <v>5835</v>
      </c>
      <c r="U137" s="208">
        <v>5830</v>
      </c>
      <c r="V137" s="208">
        <v>5835</v>
      </c>
      <c r="W137" s="208">
        <v>5835</v>
      </c>
      <c r="X137" s="208">
        <v>5830</v>
      </c>
      <c r="Y137" s="208">
        <v>5835</v>
      </c>
      <c r="Z137" s="208">
        <v>5835</v>
      </c>
      <c r="AA137" s="209">
        <f t="shared" si="285"/>
        <v>5830</v>
      </c>
      <c r="AB137" s="175"/>
      <c r="AC137" s="177"/>
      <c r="AD137" s="177"/>
      <c r="AE137" s="177"/>
      <c r="AF137" s="177"/>
      <c r="AG137" s="177"/>
      <c r="AH137" s="177"/>
      <c r="AI137" s="177"/>
      <c r="AJ137" s="177"/>
      <c r="AK137" s="177"/>
      <c r="AL137" s="177"/>
      <c r="AM137" s="177"/>
      <c r="AN137" s="176">
        <f t="shared" si="286"/>
        <v>0</v>
      </c>
      <c r="AO137" s="178">
        <f t="shared" si="287"/>
        <v>0</v>
      </c>
      <c r="AP137" s="173" t="s">
        <v>219</v>
      </c>
      <c r="AQ137" s="172" t="s">
        <v>209</v>
      </c>
      <c r="AR137" s="173" t="s">
        <v>210</v>
      </c>
      <c r="AS137" s="174"/>
      <c r="AT137" s="173">
        <v>0</v>
      </c>
    </row>
    <row r="138" spans="1:46" ht="23.25">
      <c r="A138" s="1232"/>
      <c r="B138" s="202" t="s">
        <v>236</v>
      </c>
      <c r="C138" s="202"/>
      <c r="D138" s="203" t="s">
        <v>193</v>
      </c>
      <c r="E138" s="204" t="s">
        <v>194</v>
      </c>
      <c r="F138" s="204" t="s">
        <v>195</v>
      </c>
      <c r="G138" s="205">
        <v>3</v>
      </c>
      <c r="H138" s="206" t="s">
        <v>75</v>
      </c>
      <c r="I138" s="204" t="s">
        <v>196</v>
      </c>
      <c r="J138" s="206" t="s">
        <v>36</v>
      </c>
      <c r="K138" s="206" t="s">
        <v>29</v>
      </c>
      <c r="L138" s="206" t="s">
        <v>30</v>
      </c>
      <c r="M138" s="206" t="s">
        <v>43</v>
      </c>
      <c r="N138" s="207">
        <v>85000</v>
      </c>
      <c r="O138" s="208">
        <v>7350</v>
      </c>
      <c r="P138" s="208">
        <v>6435</v>
      </c>
      <c r="Q138" s="208">
        <v>7810</v>
      </c>
      <c r="R138" s="208">
        <v>6890</v>
      </c>
      <c r="S138" s="208">
        <v>7350</v>
      </c>
      <c r="T138" s="208">
        <v>6890</v>
      </c>
      <c r="U138" s="208">
        <v>7350</v>
      </c>
      <c r="V138" s="208">
        <v>6895</v>
      </c>
      <c r="W138" s="208">
        <v>7350</v>
      </c>
      <c r="X138" s="208">
        <v>7350</v>
      </c>
      <c r="Y138" s="208">
        <v>6435</v>
      </c>
      <c r="Z138" s="208">
        <v>6895</v>
      </c>
      <c r="AA138" s="209">
        <f t="shared" si="285"/>
        <v>7350</v>
      </c>
      <c r="AB138" s="175"/>
      <c r="AC138" s="177"/>
      <c r="AD138" s="177"/>
      <c r="AE138" s="177"/>
      <c r="AF138" s="177"/>
      <c r="AG138" s="177"/>
      <c r="AH138" s="177"/>
      <c r="AI138" s="177"/>
      <c r="AJ138" s="177"/>
      <c r="AK138" s="177"/>
      <c r="AL138" s="177"/>
      <c r="AM138" s="177"/>
      <c r="AN138" s="176">
        <f t="shared" si="286"/>
        <v>0</v>
      </c>
      <c r="AO138" s="178">
        <f t="shared" si="287"/>
        <v>0</v>
      </c>
      <c r="AP138" s="173" t="s">
        <v>235</v>
      </c>
      <c r="AQ138" s="172" t="s">
        <v>211</v>
      </c>
      <c r="AR138" s="173" t="s">
        <v>212</v>
      </c>
      <c r="AS138" s="174"/>
      <c r="AT138" s="173">
        <v>0</v>
      </c>
    </row>
    <row r="139" spans="1:46" ht="23.25">
      <c r="A139" s="1233"/>
      <c r="B139" s="202" t="s">
        <v>236</v>
      </c>
      <c r="C139" s="202"/>
      <c r="D139" s="203" t="s">
        <v>193</v>
      </c>
      <c r="E139" s="204" t="s">
        <v>194</v>
      </c>
      <c r="F139" s="204" t="s">
        <v>195</v>
      </c>
      <c r="G139" s="205">
        <v>3</v>
      </c>
      <c r="H139" s="206" t="s">
        <v>75</v>
      </c>
      <c r="I139" s="204" t="s">
        <v>196</v>
      </c>
      <c r="J139" s="206" t="s">
        <v>36</v>
      </c>
      <c r="K139" s="206" t="s">
        <v>29</v>
      </c>
      <c r="L139" s="206" t="s">
        <v>30</v>
      </c>
      <c r="M139" s="206" t="s">
        <v>43</v>
      </c>
      <c r="N139" s="217">
        <v>30000</v>
      </c>
      <c r="O139" s="208">
        <v>2500</v>
      </c>
      <c r="P139" s="208">
        <v>2500</v>
      </c>
      <c r="Q139" s="208">
        <v>2500</v>
      </c>
      <c r="R139" s="208">
        <v>2500</v>
      </c>
      <c r="S139" s="208">
        <v>2500</v>
      </c>
      <c r="T139" s="208">
        <v>2500</v>
      </c>
      <c r="U139" s="208">
        <v>2500</v>
      </c>
      <c r="V139" s="208">
        <v>2500</v>
      </c>
      <c r="W139" s="208">
        <v>2500</v>
      </c>
      <c r="X139" s="208">
        <v>2500</v>
      </c>
      <c r="Y139" s="208">
        <v>2500</v>
      </c>
      <c r="Z139" s="208">
        <v>2500</v>
      </c>
      <c r="AA139" s="209">
        <f t="shared" si="285"/>
        <v>2500</v>
      </c>
      <c r="AB139" s="175"/>
      <c r="AC139" s="177"/>
      <c r="AD139" s="177"/>
      <c r="AE139" s="177"/>
      <c r="AF139" s="177"/>
      <c r="AG139" s="177"/>
      <c r="AH139" s="177"/>
      <c r="AI139" s="177"/>
      <c r="AJ139" s="177"/>
      <c r="AK139" s="177"/>
      <c r="AL139" s="177"/>
      <c r="AM139" s="177"/>
      <c r="AN139" s="176">
        <f t="shared" si="286"/>
        <v>0</v>
      </c>
      <c r="AO139" s="178">
        <f t="shared" si="287"/>
        <v>0</v>
      </c>
      <c r="AP139" s="173" t="s">
        <v>234</v>
      </c>
      <c r="AQ139" s="172" t="s">
        <v>213</v>
      </c>
      <c r="AR139" s="173" t="s">
        <v>214</v>
      </c>
      <c r="AS139" s="174"/>
      <c r="AT139" s="173">
        <v>0</v>
      </c>
    </row>
    <row r="140" spans="1:46" ht="23.25">
      <c r="A140" s="1231" t="s">
        <v>537</v>
      </c>
      <c r="B140" s="196" t="s">
        <v>218</v>
      </c>
      <c r="C140" s="196"/>
      <c r="D140" s="197" t="s">
        <v>197</v>
      </c>
      <c r="E140" s="197" t="s">
        <v>198</v>
      </c>
      <c r="F140" s="197" t="s">
        <v>199</v>
      </c>
      <c r="G140" s="198">
        <v>3</v>
      </c>
      <c r="H140" s="199" t="s">
        <v>57</v>
      </c>
      <c r="I140" s="197" t="s">
        <v>200</v>
      </c>
      <c r="J140" s="199" t="s">
        <v>40</v>
      </c>
      <c r="K140" s="199" t="s">
        <v>41</v>
      </c>
      <c r="L140" s="199" t="s">
        <v>42</v>
      </c>
      <c r="M140" s="199" t="s">
        <v>43</v>
      </c>
      <c r="N140" s="219">
        <f>AVERAGE(N141:N145)</f>
        <v>1.5</v>
      </c>
      <c r="O140" s="219">
        <f>AVERAGE(O141:O145)</f>
        <v>1.5</v>
      </c>
      <c r="P140" s="219">
        <f t="shared" ref="P140" si="288">AVERAGE(P141:P145)</f>
        <v>1.5</v>
      </c>
      <c r="Q140" s="219">
        <f t="shared" ref="Q140" si="289">AVERAGE(Q141:Q145)</f>
        <v>1.5</v>
      </c>
      <c r="R140" s="219">
        <f t="shared" ref="R140" si="290">AVERAGE(R141:R145)</f>
        <v>1.5</v>
      </c>
      <c r="S140" s="219">
        <f t="shared" ref="S140" si="291">AVERAGE(S141:S145)</f>
        <v>1.5</v>
      </c>
      <c r="T140" s="219">
        <f t="shared" ref="T140" si="292">AVERAGE(T141:T145)</f>
        <v>1.5</v>
      </c>
      <c r="U140" s="219">
        <f t="shared" ref="U140" si="293">AVERAGE(U141:U145)</f>
        <v>1.5</v>
      </c>
      <c r="V140" s="219">
        <f t="shared" ref="V140" si="294">AVERAGE(V141:V145)</f>
        <v>1.5</v>
      </c>
      <c r="W140" s="219">
        <f t="shared" ref="W140" si="295">AVERAGE(W141:W145)</f>
        <v>1.5</v>
      </c>
      <c r="X140" s="219">
        <f t="shared" ref="X140" si="296">AVERAGE(X141:X145)</f>
        <v>1.5</v>
      </c>
      <c r="Y140" s="219">
        <f t="shared" ref="Y140" si="297">AVERAGE(Y141:Y145)</f>
        <v>1.5</v>
      </c>
      <c r="Z140" s="219">
        <f t="shared" ref="Z140:AM140" si="298">AVERAGE(Z141:Z145)</f>
        <v>1.5</v>
      </c>
      <c r="AA140" s="220">
        <f>O140</f>
        <v>1.5</v>
      </c>
      <c r="AB140" s="186" t="e">
        <f t="shared" si="298"/>
        <v>#DIV/0!</v>
      </c>
      <c r="AC140" s="186" t="e">
        <f t="shared" si="298"/>
        <v>#DIV/0!</v>
      </c>
      <c r="AD140" s="186" t="e">
        <f t="shared" si="298"/>
        <v>#DIV/0!</v>
      </c>
      <c r="AE140" s="186" t="e">
        <f t="shared" si="298"/>
        <v>#DIV/0!</v>
      </c>
      <c r="AF140" s="186" t="e">
        <f t="shared" si="298"/>
        <v>#DIV/0!</v>
      </c>
      <c r="AG140" s="186" t="e">
        <f t="shared" si="298"/>
        <v>#DIV/0!</v>
      </c>
      <c r="AH140" s="186" t="e">
        <f t="shared" si="298"/>
        <v>#DIV/0!</v>
      </c>
      <c r="AI140" s="186" t="e">
        <f t="shared" si="298"/>
        <v>#DIV/0!</v>
      </c>
      <c r="AJ140" s="186" t="e">
        <f t="shared" si="298"/>
        <v>#DIV/0!</v>
      </c>
      <c r="AK140" s="186" t="e">
        <f t="shared" si="298"/>
        <v>#DIV/0!</v>
      </c>
      <c r="AL140" s="186" t="e">
        <f t="shared" si="298"/>
        <v>#DIV/0!</v>
      </c>
      <c r="AM140" s="186" t="e">
        <f t="shared" si="298"/>
        <v>#DIV/0!</v>
      </c>
      <c r="AN140" s="187" t="e">
        <f>AB140</f>
        <v>#DIV/0!</v>
      </c>
      <c r="AO140" s="171" t="e">
        <f>AA140/AN140</f>
        <v>#DIV/0!</v>
      </c>
      <c r="AP140" s="167" t="s">
        <v>234</v>
      </c>
      <c r="AQ140" s="167" t="s">
        <v>203</v>
      </c>
      <c r="AR140" s="167" t="s">
        <v>204</v>
      </c>
      <c r="AS140" s="168"/>
      <c r="AT140" s="167">
        <v>0</v>
      </c>
    </row>
    <row r="141" spans="1:46" ht="23.25">
      <c r="A141" s="1232"/>
      <c r="B141" s="202" t="s">
        <v>218</v>
      </c>
      <c r="C141" s="202"/>
      <c r="D141" s="203" t="s">
        <v>197</v>
      </c>
      <c r="E141" s="204" t="s">
        <v>198</v>
      </c>
      <c r="F141" s="204" t="s">
        <v>199</v>
      </c>
      <c r="G141" s="205">
        <v>3</v>
      </c>
      <c r="H141" s="206" t="s">
        <v>57</v>
      </c>
      <c r="I141" s="204" t="s">
        <v>200</v>
      </c>
      <c r="J141" s="206" t="s">
        <v>40</v>
      </c>
      <c r="K141" s="206" t="s">
        <v>41</v>
      </c>
      <c r="L141" s="206" t="s">
        <v>42</v>
      </c>
      <c r="M141" s="206" t="s">
        <v>43</v>
      </c>
      <c r="N141" s="221">
        <v>1.5</v>
      </c>
      <c r="O141" s="222">
        <v>1.5</v>
      </c>
      <c r="P141" s="222">
        <v>1.5</v>
      </c>
      <c r="Q141" s="222">
        <v>1.5</v>
      </c>
      <c r="R141" s="222">
        <v>1.5</v>
      </c>
      <c r="S141" s="222">
        <v>1.5</v>
      </c>
      <c r="T141" s="222">
        <v>1.5</v>
      </c>
      <c r="U141" s="222">
        <v>1.5</v>
      </c>
      <c r="V141" s="222">
        <v>1.5</v>
      </c>
      <c r="W141" s="222">
        <v>1.5</v>
      </c>
      <c r="X141" s="222">
        <v>1.5</v>
      </c>
      <c r="Y141" s="222">
        <v>1.5</v>
      </c>
      <c r="Z141" s="222">
        <v>1.5</v>
      </c>
      <c r="AA141" s="223">
        <f>O141</f>
        <v>1.5</v>
      </c>
      <c r="AB141" s="188"/>
      <c r="AC141" s="190"/>
      <c r="AD141" s="190"/>
      <c r="AE141" s="190"/>
      <c r="AF141" s="190"/>
      <c r="AG141" s="190"/>
      <c r="AH141" s="190"/>
      <c r="AI141" s="190"/>
      <c r="AJ141" s="190"/>
      <c r="AK141" s="190"/>
      <c r="AL141" s="190"/>
      <c r="AM141" s="190"/>
      <c r="AN141" s="189">
        <f>AB141</f>
        <v>0</v>
      </c>
      <c r="AO141" s="178" t="e">
        <f>AA141/AN141</f>
        <v>#DIV/0!</v>
      </c>
      <c r="AP141" s="173" t="s">
        <v>234</v>
      </c>
      <c r="AQ141" s="172" t="s">
        <v>205</v>
      </c>
      <c r="AR141" s="173" t="s">
        <v>206</v>
      </c>
      <c r="AS141" s="174"/>
      <c r="AT141" s="173">
        <v>0</v>
      </c>
    </row>
    <row r="142" spans="1:46" ht="23.25">
      <c r="A142" s="1232"/>
      <c r="B142" s="202" t="s">
        <v>218</v>
      </c>
      <c r="C142" s="202"/>
      <c r="D142" s="203" t="s">
        <v>197</v>
      </c>
      <c r="E142" s="204" t="s">
        <v>198</v>
      </c>
      <c r="F142" s="204" t="s">
        <v>199</v>
      </c>
      <c r="G142" s="205">
        <v>3</v>
      </c>
      <c r="H142" s="206" t="s">
        <v>57</v>
      </c>
      <c r="I142" s="204" t="s">
        <v>200</v>
      </c>
      <c r="J142" s="206" t="s">
        <v>40</v>
      </c>
      <c r="K142" s="206" t="s">
        <v>41</v>
      </c>
      <c r="L142" s="206" t="s">
        <v>42</v>
      </c>
      <c r="M142" s="206" t="s">
        <v>43</v>
      </c>
      <c r="N142" s="221">
        <v>1.5</v>
      </c>
      <c r="O142" s="222">
        <v>1.5</v>
      </c>
      <c r="P142" s="222">
        <v>1.5</v>
      </c>
      <c r="Q142" s="222">
        <v>1.5</v>
      </c>
      <c r="R142" s="222">
        <v>1.5</v>
      </c>
      <c r="S142" s="222">
        <v>1.5</v>
      </c>
      <c r="T142" s="222">
        <v>1.5</v>
      </c>
      <c r="U142" s="222">
        <v>1.5</v>
      </c>
      <c r="V142" s="222">
        <v>1.5</v>
      </c>
      <c r="W142" s="222">
        <v>1.5</v>
      </c>
      <c r="X142" s="222">
        <v>1.5</v>
      </c>
      <c r="Y142" s="222">
        <v>1.5</v>
      </c>
      <c r="Z142" s="222">
        <v>1.5</v>
      </c>
      <c r="AA142" s="223">
        <f t="shared" ref="AA142:AA145" si="299">O142</f>
        <v>1.5</v>
      </c>
      <c r="AB142" s="188"/>
      <c r="AC142" s="190"/>
      <c r="AD142" s="190"/>
      <c r="AE142" s="190"/>
      <c r="AF142" s="190"/>
      <c r="AG142" s="190"/>
      <c r="AH142" s="190"/>
      <c r="AI142" s="190"/>
      <c r="AJ142" s="190"/>
      <c r="AK142" s="190"/>
      <c r="AL142" s="190"/>
      <c r="AM142" s="190"/>
      <c r="AN142" s="189">
        <f t="shared" ref="AN142:AN145" si="300">AB142</f>
        <v>0</v>
      </c>
      <c r="AO142" s="178" t="e">
        <f t="shared" ref="AO142:AO145" si="301">AA142/AN142</f>
        <v>#DIV/0!</v>
      </c>
      <c r="AP142" s="173" t="s">
        <v>202</v>
      </c>
      <c r="AQ142" s="172" t="s">
        <v>207</v>
      </c>
      <c r="AR142" s="173" t="s">
        <v>208</v>
      </c>
      <c r="AS142" s="174"/>
      <c r="AT142" s="173">
        <v>0</v>
      </c>
    </row>
    <row r="143" spans="1:46" ht="23.25">
      <c r="A143" s="1232"/>
      <c r="B143" s="202" t="s">
        <v>218</v>
      </c>
      <c r="C143" s="202"/>
      <c r="D143" s="203" t="s">
        <v>197</v>
      </c>
      <c r="E143" s="204" t="s">
        <v>198</v>
      </c>
      <c r="F143" s="204" t="s">
        <v>199</v>
      </c>
      <c r="G143" s="205">
        <v>3</v>
      </c>
      <c r="H143" s="206" t="s">
        <v>57</v>
      </c>
      <c r="I143" s="204" t="s">
        <v>200</v>
      </c>
      <c r="J143" s="206" t="s">
        <v>40</v>
      </c>
      <c r="K143" s="206" t="s">
        <v>41</v>
      </c>
      <c r="L143" s="206" t="s">
        <v>42</v>
      </c>
      <c r="M143" s="206" t="s">
        <v>43</v>
      </c>
      <c r="N143" s="221">
        <v>1.5</v>
      </c>
      <c r="O143" s="222">
        <v>1.5</v>
      </c>
      <c r="P143" s="222">
        <v>1.5</v>
      </c>
      <c r="Q143" s="222">
        <v>1.5</v>
      </c>
      <c r="R143" s="222">
        <v>1.5</v>
      </c>
      <c r="S143" s="222">
        <v>1.5</v>
      </c>
      <c r="T143" s="222">
        <v>1.5</v>
      </c>
      <c r="U143" s="222">
        <v>1.5</v>
      </c>
      <c r="V143" s="222">
        <v>1.5</v>
      </c>
      <c r="W143" s="222">
        <v>1.5</v>
      </c>
      <c r="X143" s="222">
        <v>1.5</v>
      </c>
      <c r="Y143" s="222">
        <v>1.5</v>
      </c>
      <c r="Z143" s="222">
        <v>1.5</v>
      </c>
      <c r="AA143" s="223">
        <f t="shared" si="299"/>
        <v>1.5</v>
      </c>
      <c r="AB143" s="188"/>
      <c r="AC143" s="190"/>
      <c r="AD143" s="190"/>
      <c r="AE143" s="190"/>
      <c r="AF143" s="190"/>
      <c r="AG143" s="190"/>
      <c r="AH143" s="190"/>
      <c r="AI143" s="190"/>
      <c r="AJ143" s="190"/>
      <c r="AK143" s="190"/>
      <c r="AL143" s="190"/>
      <c r="AM143" s="190"/>
      <c r="AN143" s="189">
        <f t="shared" si="300"/>
        <v>0</v>
      </c>
      <c r="AO143" s="178" t="e">
        <f t="shared" si="301"/>
        <v>#DIV/0!</v>
      </c>
      <c r="AP143" s="173" t="s">
        <v>219</v>
      </c>
      <c r="AQ143" s="172" t="s">
        <v>209</v>
      </c>
      <c r="AR143" s="173" t="s">
        <v>210</v>
      </c>
      <c r="AS143" s="174"/>
      <c r="AT143" s="173">
        <v>0</v>
      </c>
    </row>
    <row r="144" spans="1:46" ht="23.25">
      <c r="A144" s="1232"/>
      <c r="B144" s="202" t="s">
        <v>218</v>
      </c>
      <c r="C144" s="202"/>
      <c r="D144" s="203" t="s">
        <v>197</v>
      </c>
      <c r="E144" s="204" t="s">
        <v>198</v>
      </c>
      <c r="F144" s="204" t="s">
        <v>199</v>
      </c>
      <c r="G144" s="205">
        <v>3</v>
      </c>
      <c r="H144" s="206" t="s">
        <v>57</v>
      </c>
      <c r="I144" s="204" t="s">
        <v>200</v>
      </c>
      <c r="J144" s="206" t="s">
        <v>40</v>
      </c>
      <c r="K144" s="206" t="s">
        <v>41</v>
      </c>
      <c r="L144" s="206" t="s">
        <v>42</v>
      </c>
      <c r="M144" s="206" t="s">
        <v>43</v>
      </c>
      <c r="N144" s="221">
        <v>1.5</v>
      </c>
      <c r="O144" s="222">
        <v>1.5</v>
      </c>
      <c r="P144" s="222">
        <v>1.5</v>
      </c>
      <c r="Q144" s="222">
        <v>1.5</v>
      </c>
      <c r="R144" s="222">
        <v>1.5</v>
      </c>
      <c r="S144" s="222">
        <v>1.5</v>
      </c>
      <c r="T144" s="222">
        <v>1.5</v>
      </c>
      <c r="U144" s="222">
        <v>1.5</v>
      </c>
      <c r="V144" s="222">
        <v>1.5</v>
      </c>
      <c r="W144" s="222">
        <v>1.5</v>
      </c>
      <c r="X144" s="222">
        <v>1.5</v>
      </c>
      <c r="Y144" s="222">
        <v>1.5</v>
      </c>
      <c r="Z144" s="222">
        <v>1.5</v>
      </c>
      <c r="AA144" s="223">
        <f t="shared" si="299"/>
        <v>1.5</v>
      </c>
      <c r="AB144" s="188"/>
      <c r="AC144" s="190"/>
      <c r="AD144" s="190"/>
      <c r="AE144" s="190"/>
      <c r="AF144" s="190"/>
      <c r="AG144" s="190"/>
      <c r="AH144" s="190"/>
      <c r="AI144" s="190"/>
      <c r="AJ144" s="190"/>
      <c r="AK144" s="190"/>
      <c r="AL144" s="190"/>
      <c r="AM144" s="190"/>
      <c r="AN144" s="189">
        <f t="shared" si="300"/>
        <v>0</v>
      </c>
      <c r="AO144" s="178" t="e">
        <f t="shared" si="301"/>
        <v>#DIV/0!</v>
      </c>
      <c r="AP144" s="173" t="s">
        <v>235</v>
      </c>
      <c r="AQ144" s="172" t="s">
        <v>211</v>
      </c>
      <c r="AR144" s="173" t="s">
        <v>212</v>
      </c>
      <c r="AS144" s="174"/>
      <c r="AT144" s="173">
        <v>0</v>
      </c>
    </row>
    <row r="145" spans="1:46" ht="23.25">
      <c r="A145" s="1233"/>
      <c r="B145" s="202" t="s">
        <v>218</v>
      </c>
      <c r="C145" s="202"/>
      <c r="D145" s="203" t="s">
        <v>197</v>
      </c>
      <c r="E145" s="204" t="s">
        <v>198</v>
      </c>
      <c r="F145" s="204" t="s">
        <v>199</v>
      </c>
      <c r="G145" s="205">
        <v>3</v>
      </c>
      <c r="H145" s="206" t="s">
        <v>57</v>
      </c>
      <c r="I145" s="204" t="s">
        <v>200</v>
      </c>
      <c r="J145" s="206" t="s">
        <v>40</v>
      </c>
      <c r="K145" s="206" t="s">
        <v>41</v>
      </c>
      <c r="L145" s="206" t="s">
        <v>42</v>
      </c>
      <c r="M145" s="206" t="s">
        <v>43</v>
      </c>
      <c r="N145" s="221">
        <v>1.5</v>
      </c>
      <c r="O145" s="222">
        <v>1.5</v>
      </c>
      <c r="P145" s="222">
        <v>1.5</v>
      </c>
      <c r="Q145" s="222">
        <v>1.5</v>
      </c>
      <c r="R145" s="222">
        <v>1.5</v>
      </c>
      <c r="S145" s="222">
        <v>1.5</v>
      </c>
      <c r="T145" s="222">
        <v>1.5</v>
      </c>
      <c r="U145" s="222">
        <v>1.5</v>
      </c>
      <c r="V145" s="222">
        <v>1.5</v>
      </c>
      <c r="W145" s="222">
        <v>1.5</v>
      </c>
      <c r="X145" s="222">
        <v>1.5</v>
      </c>
      <c r="Y145" s="222">
        <v>1.5</v>
      </c>
      <c r="Z145" s="222">
        <v>1.5</v>
      </c>
      <c r="AA145" s="223">
        <f t="shared" si="299"/>
        <v>1.5</v>
      </c>
      <c r="AB145" s="188"/>
      <c r="AC145" s="190"/>
      <c r="AD145" s="190"/>
      <c r="AE145" s="190"/>
      <c r="AF145" s="190"/>
      <c r="AG145" s="190"/>
      <c r="AH145" s="190"/>
      <c r="AI145" s="190"/>
      <c r="AJ145" s="190"/>
      <c r="AK145" s="190"/>
      <c r="AL145" s="190"/>
      <c r="AM145" s="190"/>
      <c r="AN145" s="189">
        <f t="shared" si="300"/>
        <v>0</v>
      </c>
      <c r="AO145" s="178" t="e">
        <f t="shared" si="301"/>
        <v>#DIV/0!</v>
      </c>
      <c r="AP145" s="173" t="s">
        <v>234</v>
      </c>
      <c r="AQ145" s="172" t="s">
        <v>213</v>
      </c>
      <c r="AR145" s="173" t="s">
        <v>214</v>
      </c>
      <c r="AS145" s="174"/>
      <c r="AT145" s="173">
        <v>0</v>
      </c>
    </row>
    <row r="146" spans="1:46" ht="23.25">
      <c r="A146" s="1231" t="s">
        <v>537</v>
      </c>
      <c r="B146" s="196" t="s">
        <v>226</v>
      </c>
      <c r="C146" s="196"/>
      <c r="D146" s="197" t="s">
        <v>201</v>
      </c>
      <c r="E146" s="197" t="s">
        <v>244</v>
      </c>
      <c r="F146" s="197" t="s">
        <v>243</v>
      </c>
      <c r="G146" s="198">
        <v>1</v>
      </c>
      <c r="H146" s="199" t="s">
        <v>69</v>
      </c>
      <c r="I146" s="197" t="s">
        <v>245</v>
      </c>
      <c r="J146" s="199" t="s">
        <v>36</v>
      </c>
      <c r="K146" s="199" t="s">
        <v>29</v>
      </c>
      <c r="L146" s="199" t="s">
        <v>246</v>
      </c>
      <c r="M146" s="199" t="s">
        <v>247</v>
      </c>
      <c r="N146" s="200">
        <f>SUM(N147:N151)</f>
        <v>92400</v>
      </c>
      <c r="O146" s="200">
        <f>SUM(O147:O151)</f>
        <v>7695</v>
      </c>
      <c r="P146" s="200">
        <f t="shared" ref="P146" si="302">SUM(P147:P151)</f>
        <v>7690</v>
      </c>
      <c r="Q146" s="200">
        <f t="shared" ref="Q146" si="303">SUM(Q147:Q151)</f>
        <v>7710</v>
      </c>
      <c r="R146" s="200">
        <f t="shared" ref="R146" si="304">SUM(R147:R151)</f>
        <v>7700</v>
      </c>
      <c r="S146" s="200">
        <f t="shared" ref="S146" si="305">SUM(S147:S151)</f>
        <v>7695</v>
      </c>
      <c r="T146" s="200">
        <f t="shared" ref="T146" si="306">SUM(T147:T151)</f>
        <v>7710</v>
      </c>
      <c r="U146" s="200">
        <f t="shared" ref="U146" si="307">SUM(U147:U151)</f>
        <v>7700</v>
      </c>
      <c r="V146" s="200">
        <f t="shared" ref="V146" si="308">SUM(V147:V151)</f>
        <v>7695</v>
      </c>
      <c r="W146" s="200">
        <f t="shared" ref="W146" si="309">SUM(W147:W151)</f>
        <v>7705</v>
      </c>
      <c r="X146" s="200">
        <f t="shared" ref="X146" si="310">SUM(X147:X151)</f>
        <v>7700</v>
      </c>
      <c r="Y146" s="200">
        <f t="shared" ref="Y146" si="311">SUM(Y147:Y151)</f>
        <v>7690</v>
      </c>
      <c r="Z146" s="200">
        <f t="shared" ref="Z146:AM146" si="312">SUM(Z147:Z151)</f>
        <v>7710</v>
      </c>
      <c r="AA146" s="201">
        <f>O146</f>
        <v>7695</v>
      </c>
      <c r="AB146" s="169">
        <f t="shared" si="312"/>
        <v>0</v>
      </c>
      <c r="AC146" s="169">
        <f t="shared" si="312"/>
        <v>0</v>
      </c>
      <c r="AD146" s="169">
        <f t="shared" si="312"/>
        <v>0</v>
      </c>
      <c r="AE146" s="169">
        <f t="shared" si="312"/>
        <v>0</v>
      </c>
      <c r="AF146" s="169">
        <f t="shared" si="312"/>
        <v>0</v>
      </c>
      <c r="AG146" s="169">
        <f t="shared" si="312"/>
        <v>0</v>
      </c>
      <c r="AH146" s="169">
        <f t="shared" si="312"/>
        <v>0</v>
      </c>
      <c r="AI146" s="169">
        <f t="shared" si="312"/>
        <v>0</v>
      </c>
      <c r="AJ146" s="169">
        <f t="shared" si="312"/>
        <v>0</v>
      </c>
      <c r="AK146" s="169">
        <f t="shared" si="312"/>
        <v>0</v>
      </c>
      <c r="AL146" s="169">
        <f t="shared" si="312"/>
        <v>0</v>
      </c>
      <c r="AM146" s="169">
        <f t="shared" si="312"/>
        <v>0</v>
      </c>
      <c r="AN146" s="170">
        <f>AB146</f>
        <v>0</v>
      </c>
      <c r="AO146" s="171">
        <f>AN146/AA146</f>
        <v>0</v>
      </c>
      <c r="AP146" s="167" t="s">
        <v>248</v>
      </c>
      <c r="AQ146" s="167" t="s">
        <v>203</v>
      </c>
      <c r="AR146" s="167" t="s">
        <v>204</v>
      </c>
      <c r="AS146" s="168"/>
      <c r="AT146" s="167">
        <v>0</v>
      </c>
    </row>
    <row r="147" spans="1:46" ht="23.25">
      <c r="A147" s="1232"/>
      <c r="B147" s="202" t="s">
        <v>226</v>
      </c>
      <c r="C147" s="202"/>
      <c r="D147" s="203" t="s">
        <v>201</v>
      </c>
      <c r="E147" s="204" t="s">
        <v>244</v>
      </c>
      <c r="F147" s="204" t="s">
        <v>243</v>
      </c>
      <c r="G147" s="205">
        <v>1</v>
      </c>
      <c r="H147" s="206" t="s">
        <v>69</v>
      </c>
      <c r="I147" s="204" t="s">
        <v>245</v>
      </c>
      <c r="J147" s="206" t="s">
        <v>36</v>
      </c>
      <c r="K147" s="206" t="s">
        <v>29</v>
      </c>
      <c r="L147" s="206" t="s">
        <v>246</v>
      </c>
      <c r="M147" s="206" t="s">
        <v>247</v>
      </c>
      <c r="N147" s="217">
        <v>20000</v>
      </c>
      <c r="O147" s="208">
        <v>1665</v>
      </c>
      <c r="P147" s="208">
        <v>1665</v>
      </c>
      <c r="Q147" s="208">
        <v>1670</v>
      </c>
      <c r="R147" s="208">
        <v>1665</v>
      </c>
      <c r="S147" s="208">
        <v>1665</v>
      </c>
      <c r="T147" s="208">
        <v>1670</v>
      </c>
      <c r="U147" s="208">
        <v>1665</v>
      </c>
      <c r="V147" s="208">
        <v>1665</v>
      </c>
      <c r="W147" s="208">
        <v>1670</v>
      </c>
      <c r="X147" s="208">
        <v>1665</v>
      </c>
      <c r="Y147" s="208">
        <v>1665</v>
      </c>
      <c r="Z147" s="208">
        <v>1670</v>
      </c>
      <c r="AA147" s="209">
        <f>O147</f>
        <v>1665</v>
      </c>
      <c r="AB147" s="175"/>
      <c r="AC147" s="177"/>
      <c r="AD147" s="177"/>
      <c r="AE147" s="177"/>
      <c r="AF147" s="177"/>
      <c r="AG147" s="177"/>
      <c r="AH147" s="177"/>
      <c r="AI147" s="177"/>
      <c r="AJ147" s="177"/>
      <c r="AK147" s="177"/>
      <c r="AL147" s="177"/>
      <c r="AM147" s="177"/>
      <c r="AN147" s="176">
        <f>AB147</f>
        <v>0</v>
      </c>
      <c r="AO147" s="178">
        <f>AN147/AA147</f>
        <v>0</v>
      </c>
      <c r="AP147" s="173" t="s">
        <v>248</v>
      </c>
      <c r="AQ147" s="172" t="s">
        <v>205</v>
      </c>
      <c r="AR147" s="173" t="s">
        <v>206</v>
      </c>
      <c r="AS147" s="174"/>
      <c r="AT147" s="173">
        <v>0</v>
      </c>
    </row>
    <row r="148" spans="1:46" ht="23.25">
      <c r="A148" s="1232"/>
      <c r="B148" s="202" t="s">
        <v>226</v>
      </c>
      <c r="C148" s="202"/>
      <c r="D148" s="203" t="s">
        <v>201</v>
      </c>
      <c r="E148" s="204" t="s">
        <v>244</v>
      </c>
      <c r="F148" s="204" t="s">
        <v>243</v>
      </c>
      <c r="G148" s="205">
        <v>1</v>
      </c>
      <c r="H148" s="206" t="s">
        <v>69</v>
      </c>
      <c r="I148" s="204" t="s">
        <v>245</v>
      </c>
      <c r="J148" s="206" t="s">
        <v>36</v>
      </c>
      <c r="K148" s="206" t="s">
        <v>29</v>
      </c>
      <c r="L148" s="206" t="s">
        <v>246</v>
      </c>
      <c r="M148" s="206" t="s">
        <v>247</v>
      </c>
      <c r="N148" s="217">
        <v>16000</v>
      </c>
      <c r="O148" s="208">
        <v>1330</v>
      </c>
      <c r="P148" s="208">
        <v>1330</v>
      </c>
      <c r="Q148" s="208">
        <v>1335</v>
      </c>
      <c r="R148" s="208">
        <v>1335</v>
      </c>
      <c r="S148" s="208">
        <v>1335</v>
      </c>
      <c r="T148" s="208">
        <v>1335</v>
      </c>
      <c r="U148" s="208">
        <v>1335</v>
      </c>
      <c r="V148" s="208">
        <v>1335</v>
      </c>
      <c r="W148" s="208">
        <v>1330</v>
      </c>
      <c r="X148" s="208">
        <v>1335</v>
      </c>
      <c r="Y148" s="208">
        <v>1330</v>
      </c>
      <c r="Z148" s="208">
        <v>1335</v>
      </c>
      <c r="AA148" s="209">
        <f t="shared" ref="AA148:AA151" si="313">O148</f>
        <v>1330</v>
      </c>
      <c r="AB148" s="175"/>
      <c r="AC148" s="177"/>
      <c r="AD148" s="177"/>
      <c r="AE148" s="177"/>
      <c r="AF148" s="177"/>
      <c r="AG148" s="177"/>
      <c r="AH148" s="177"/>
      <c r="AI148" s="177"/>
      <c r="AJ148" s="177"/>
      <c r="AK148" s="177"/>
      <c r="AL148" s="177"/>
      <c r="AM148" s="177"/>
      <c r="AN148" s="176">
        <f t="shared" ref="AN148:AN151" si="314">AB148</f>
        <v>0</v>
      </c>
      <c r="AO148" s="178">
        <f t="shared" ref="AO148:AO151" si="315">AN148/AA148</f>
        <v>0</v>
      </c>
      <c r="AP148" s="173" t="s">
        <v>248</v>
      </c>
      <c r="AQ148" s="172" t="s">
        <v>207</v>
      </c>
      <c r="AR148" s="173" t="s">
        <v>208</v>
      </c>
      <c r="AS148" s="174"/>
      <c r="AT148" s="173">
        <v>0</v>
      </c>
    </row>
    <row r="149" spans="1:46" ht="23.25">
      <c r="A149" s="1232"/>
      <c r="B149" s="202" t="s">
        <v>226</v>
      </c>
      <c r="C149" s="202"/>
      <c r="D149" s="203" t="s">
        <v>201</v>
      </c>
      <c r="E149" s="204" t="s">
        <v>244</v>
      </c>
      <c r="F149" s="204" t="s">
        <v>243</v>
      </c>
      <c r="G149" s="205">
        <v>1</v>
      </c>
      <c r="H149" s="206" t="s">
        <v>69</v>
      </c>
      <c r="I149" s="204" t="s">
        <v>245</v>
      </c>
      <c r="J149" s="206" t="s">
        <v>36</v>
      </c>
      <c r="K149" s="206" t="s">
        <v>29</v>
      </c>
      <c r="L149" s="206" t="s">
        <v>246</v>
      </c>
      <c r="M149" s="206" t="s">
        <v>247</v>
      </c>
      <c r="N149" s="217">
        <v>20000</v>
      </c>
      <c r="O149" s="208">
        <v>1665</v>
      </c>
      <c r="P149" s="208">
        <v>1665</v>
      </c>
      <c r="Q149" s="208">
        <v>1670</v>
      </c>
      <c r="R149" s="208">
        <v>1665</v>
      </c>
      <c r="S149" s="208">
        <v>1665</v>
      </c>
      <c r="T149" s="208">
        <v>1670</v>
      </c>
      <c r="U149" s="208">
        <v>1665</v>
      </c>
      <c r="V149" s="208">
        <v>1665</v>
      </c>
      <c r="W149" s="208">
        <v>1670</v>
      </c>
      <c r="X149" s="208">
        <v>1665</v>
      </c>
      <c r="Y149" s="208">
        <v>1665</v>
      </c>
      <c r="Z149" s="208">
        <v>1670</v>
      </c>
      <c r="AA149" s="209">
        <f t="shared" si="313"/>
        <v>1665</v>
      </c>
      <c r="AB149" s="175"/>
      <c r="AC149" s="177"/>
      <c r="AD149" s="177"/>
      <c r="AE149" s="177"/>
      <c r="AF149" s="177"/>
      <c r="AG149" s="177"/>
      <c r="AH149" s="177"/>
      <c r="AI149" s="177"/>
      <c r="AJ149" s="177"/>
      <c r="AK149" s="177"/>
      <c r="AL149" s="177"/>
      <c r="AM149" s="177"/>
      <c r="AN149" s="176">
        <f t="shared" si="314"/>
        <v>0</v>
      </c>
      <c r="AO149" s="178">
        <f t="shared" si="315"/>
        <v>0</v>
      </c>
      <c r="AP149" s="173" t="s">
        <v>248</v>
      </c>
      <c r="AQ149" s="172" t="s">
        <v>209</v>
      </c>
      <c r="AR149" s="173" t="s">
        <v>210</v>
      </c>
      <c r="AS149" s="174"/>
      <c r="AT149" s="173">
        <v>0</v>
      </c>
    </row>
    <row r="150" spans="1:46" ht="23.25">
      <c r="A150" s="1232"/>
      <c r="B150" s="202" t="s">
        <v>226</v>
      </c>
      <c r="C150" s="202"/>
      <c r="D150" s="203" t="s">
        <v>201</v>
      </c>
      <c r="E150" s="204" t="s">
        <v>244</v>
      </c>
      <c r="F150" s="204" t="s">
        <v>243</v>
      </c>
      <c r="G150" s="205">
        <v>1</v>
      </c>
      <c r="H150" s="206" t="s">
        <v>69</v>
      </c>
      <c r="I150" s="204" t="s">
        <v>245</v>
      </c>
      <c r="J150" s="206" t="s">
        <v>36</v>
      </c>
      <c r="K150" s="206" t="s">
        <v>29</v>
      </c>
      <c r="L150" s="206" t="s">
        <v>246</v>
      </c>
      <c r="M150" s="206" t="s">
        <v>247</v>
      </c>
      <c r="N150" s="217">
        <v>22000</v>
      </c>
      <c r="O150" s="208">
        <v>1835</v>
      </c>
      <c r="P150" s="208">
        <v>1830</v>
      </c>
      <c r="Q150" s="208">
        <v>1835</v>
      </c>
      <c r="R150" s="208">
        <v>1835</v>
      </c>
      <c r="S150" s="208">
        <v>1830</v>
      </c>
      <c r="T150" s="208">
        <v>1835</v>
      </c>
      <c r="U150" s="208">
        <v>1835</v>
      </c>
      <c r="V150" s="208">
        <v>1830</v>
      </c>
      <c r="W150" s="208">
        <v>1835</v>
      </c>
      <c r="X150" s="208">
        <v>1835</v>
      </c>
      <c r="Y150" s="208">
        <v>1830</v>
      </c>
      <c r="Z150" s="208">
        <v>1835</v>
      </c>
      <c r="AA150" s="209">
        <f t="shared" si="313"/>
        <v>1835</v>
      </c>
      <c r="AB150" s="175"/>
      <c r="AC150" s="177"/>
      <c r="AD150" s="177"/>
      <c r="AE150" s="177"/>
      <c r="AF150" s="177"/>
      <c r="AG150" s="177"/>
      <c r="AH150" s="177"/>
      <c r="AI150" s="177"/>
      <c r="AJ150" s="177"/>
      <c r="AK150" s="177"/>
      <c r="AL150" s="177"/>
      <c r="AM150" s="177"/>
      <c r="AN150" s="176">
        <f t="shared" si="314"/>
        <v>0</v>
      </c>
      <c r="AO150" s="178">
        <f t="shared" si="315"/>
        <v>0</v>
      </c>
      <c r="AP150" s="173" t="s">
        <v>248</v>
      </c>
      <c r="AQ150" s="172" t="s">
        <v>211</v>
      </c>
      <c r="AR150" s="173" t="s">
        <v>212</v>
      </c>
      <c r="AS150" s="174"/>
      <c r="AT150" s="173">
        <v>0</v>
      </c>
    </row>
    <row r="151" spans="1:46" ht="23.25">
      <c r="A151" s="1233"/>
      <c r="B151" s="202" t="s">
        <v>226</v>
      </c>
      <c r="C151" s="202"/>
      <c r="D151" s="203" t="s">
        <v>201</v>
      </c>
      <c r="E151" s="204" t="s">
        <v>244</v>
      </c>
      <c r="F151" s="204" t="s">
        <v>243</v>
      </c>
      <c r="G151" s="205">
        <v>1</v>
      </c>
      <c r="H151" s="206" t="s">
        <v>69</v>
      </c>
      <c r="I151" s="204" t="s">
        <v>245</v>
      </c>
      <c r="J151" s="206" t="s">
        <v>36</v>
      </c>
      <c r="K151" s="206" t="s">
        <v>29</v>
      </c>
      <c r="L151" s="206" t="s">
        <v>246</v>
      </c>
      <c r="M151" s="206" t="s">
        <v>247</v>
      </c>
      <c r="N151" s="217">
        <v>14400</v>
      </c>
      <c r="O151" s="208">
        <v>1200</v>
      </c>
      <c r="P151" s="208">
        <v>1200</v>
      </c>
      <c r="Q151" s="208">
        <v>1200</v>
      </c>
      <c r="R151" s="208">
        <v>1200</v>
      </c>
      <c r="S151" s="208">
        <v>1200</v>
      </c>
      <c r="T151" s="208">
        <v>1200</v>
      </c>
      <c r="U151" s="208">
        <v>1200</v>
      </c>
      <c r="V151" s="208">
        <v>1200</v>
      </c>
      <c r="W151" s="208">
        <v>1200</v>
      </c>
      <c r="X151" s="208">
        <v>1200</v>
      </c>
      <c r="Y151" s="208">
        <v>1200</v>
      </c>
      <c r="Z151" s="208">
        <v>1200</v>
      </c>
      <c r="AA151" s="209">
        <f t="shared" si="313"/>
        <v>1200</v>
      </c>
      <c r="AB151" s="175"/>
      <c r="AC151" s="177"/>
      <c r="AD151" s="177"/>
      <c r="AE151" s="177"/>
      <c r="AF151" s="177"/>
      <c r="AG151" s="177"/>
      <c r="AH151" s="177"/>
      <c r="AI151" s="177"/>
      <c r="AJ151" s="177"/>
      <c r="AK151" s="177"/>
      <c r="AL151" s="177"/>
      <c r="AM151" s="177"/>
      <c r="AN151" s="176">
        <f t="shared" si="314"/>
        <v>0</v>
      </c>
      <c r="AO151" s="178">
        <f t="shared" si="315"/>
        <v>0</v>
      </c>
      <c r="AP151" s="173" t="s">
        <v>248</v>
      </c>
      <c r="AQ151" s="172" t="s">
        <v>213</v>
      </c>
      <c r="AR151" s="173" t="s">
        <v>214</v>
      </c>
      <c r="AS151" s="174"/>
      <c r="AT151" s="173">
        <v>0</v>
      </c>
    </row>
  </sheetData>
  <sheetProtection algorithmName="SHA-512" hashValue="zC1WiDeEcN2yaIVUlyfAoxHdD3GXU+wBsARfCPY80X4R0NJOLokfcoQd8sZGhs8sX5fpf7YFbTS8yj7diJfhlQ==" saltValue="pcznLgBLJNNyWBj6M2ltzQ==" spinCount="100000" sheet="1" objects="1" scenarios="1" autoFilter="0"/>
  <autoFilter ref="A7:AT151"/>
  <mergeCells count="48">
    <mergeCell ref="J6:J7"/>
    <mergeCell ref="K6:K7"/>
    <mergeCell ref="L6:L7"/>
    <mergeCell ref="M6:M7"/>
    <mergeCell ref="A6:A7"/>
    <mergeCell ref="B2:C2"/>
    <mergeCell ref="B3:C3"/>
    <mergeCell ref="I6:I7"/>
    <mergeCell ref="B6:B7"/>
    <mergeCell ref="C6:C7"/>
    <mergeCell ref="D6:D7"/>
    <mergeCell ref="E6:E7"/>
    <mergeCell ref="F6:F7"/>
    <mergeCell ref="G6:G7"/>
    <mergeCell ref="H6:H7"/>
    <mergeCell ref="AT6:AT7"/>
    <mergeCell ref="N6:N7"/>
    <mergeCell ref="AP6:AP7"/>
    <mergeCell ref="AQ6:AQ7"/>
    <mergeCell ref="AR6:AR7"/>
    <mergeCell ref="AS6:AS7"/>
    <mergeCell ref="O6:Z6"/>
    <mergeCell ref="AB6:AM6"/>
    <mergeCell ref="AA6:AA7"/>
    <mergeCell ref="AN6:AN7"/>
    <mergeCell ref="AO6:AO7"/>
    <mergeCell ref="A8:A13"/>
    <mergeCell ref="A14:A19"/>
    <mergeCell ref="A20:A25"/>
    <mergeCell ref="A26:A31"/>
    <mergeCell ref="A32:A37"/>
    <mergeCell ref="A38:A43"/>
    <mergeCell ref="A44:A49"/>
    <mergeCell ref="A50:A55"/>
    <mergeCell ref="A56:A61"/>
    <mergeCell ref="A62:A67"/>
    <mergeCell ref="A68:A73"/>
    <mergeCell ref="A74:A79"/>
    <mergeCell ref="A80:A85"/>
    <mergeCell ref="A86:A91"/>
    <mergeCell ref="A92:A109"/>
    <mergeCell ref="A128:A133"/>
    <mergeCell ref="A134:A139"/>
    <mergeCell ref="A140:A145"/>
    <mergeCell ref="A146:A151"/>
    <mergeCell ref="A110:A115"/>
    <mergeCell ref="A116:A121"/>
    <mergeCell ref="A122:A127"/>
  </mergeCells>
  <pageMargins left="0.19685039370078741" right="0.19685039370078741" top="0.19685039370078741" bottom="0.19685039370078741" header="0.31496062992125984" footer="0.31496062992125984"/>
  <pageSetup scale="20" orientation="landscape" r:id="rId1"/>
  <drawing r:id="rId2"/>
  <legacyDrawing r:id="rId3"/>
  <extLst>
    <ext xmlns:x14="http://schemas.microsoft.com/office/spreadsheetml/2009/9/main" uri="{CCE6A557-97BC-4b89-ADB6-D9C93CAAB3DF}">
      <x14:dataValidations xmlns:xm="http://schemas.microsoft.com/office/excel/2006/main" count="7">
        <x14:dataValidation type="list" allowBlank="1" showInputMessage="1" showErrorMessage="1">
          <x14:formula1>
            <xm:f>Hoja1!$A$4:$A$6</xm:f>
          </x14:formula1>
          <xm:sqref>G8:G25</xm:sqref>
        </x14:dataValidation>
        <x14:dataValidation type="list" allowBlank="1" showInputMessage="1" showErrorMessage="1">
          <x14:formula1>
            <xm:f>Hoja1!$B$4:$B$20</xm:f>
          </x14:formula1>
          <xm:sqref>H8:H25</xm:sqref>
        </x14:dataValidation>
        <x14:dataValidation type="list" allowBlank="1" showInputMessage="1" showErrorMessage="1">
          <x14:formula1>
            <xm:f>Hoja1!$E$4:$E$5</xm:f>
          </x14:formula1>
          <xm:sqref>K8:K25</xm:sqref>
        </x14:dataValidation>
        <x14:dataValidation type="list" allowBlank="1" showInputMessage="1" showErrorMessage="1">
          <x14:formula1>
            <xm:f>Hoja1!$G$4:$G$5</xm:f>
          </x14:formula1>
          <xm:sqref>L8:L25</xm:sqref>
        </x14:dataValidation>
        <x14:dataValidation type="list" allowBlank="1" showInputMessage="1" showErrorMessage="1">
          <x14:formula1>
            <xm:f>Hoja1!$I$4:$I$5</xm:f>
          </x14:formula1>
          <xm:sqref>M8:M25</xm:sqref>
        </x14:dataValidation>
        <x14:dataValidation type="list" allowBlank="1" showInputMessage="1" showErrorMessage="1">
          <x14:formula1>
            <xm:f>Hoja1!$K$4:$K$54</xm:f>
          </x14:formula1>
          <xm:sqref>AS8:AS25</xm:sqref>
        </x14:dataValidation>
        <x14:dataValidation type="list" allowBlank="1" showInputMessage="1" showErrorMessage="1">
          <x14:formula1>
            <xm:f>Hoja1!$C$4:$C$15</xm:f>
          </x14:formula1>
          <xm:sqref>J8:J25</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A57"/>
  <sheetViews>
    <sheetView showGridLines="0" zoomScale="40" zoomScaleNormal="40" zoomScaleSheetLayoutView="50" workbookViewId="0">
      <selection activeCell="C7" sqref="C7"/>
    </sheetView>
  </sheetViews>
  <sheetFormatPr baseColWidth="10" defaultColWidth="11.42578125" defaultRowHeight="18"/>
  <cols>
    <col min="1" max="1" width="59" style="234" customWidth="1"/>
    <col min="2" max="2" width="37.28515625" style="234" customWidth="1"/>
    <col min="3" max="3" width="31.85546875" style="234" customWidth="1"/>
    <col min="4" max="4" width="47.85546875" style="234" customWidth="1"/>
    <col min="5" max="5" width="21" style="234" customWidth="1"/>
    <col min="6" max="6" width="46.7109375" style="234" customWidth="1"/>
    <col min="7" max="7" width="17.28515625" style="234" customWidth="1"/>
    <col min="8" max="8" width="41.85546875" style="234" customWidth="1"/>
    <col min="9" max="9" width="29.85546875" style="234" customWidth="1"/>
    <col min="10" max="11" width="19.85546875" style="234" customWidth="1"/>
    <col min="12" max="12" width="21.42578125" style="234" customWidth="1"/>
    <col min="13" max="13" width="25.7109375" style="234" customWidth="1"/>
    <col min="14" max="14" width="19.85546875" style="234" bestFit="1" customWidth="1"/>
    <col min="15" max="26" width="13" style="234" customWidth="1"/>
    <col min="27" max="27" width="25.5703125" style="234" customWidth="1"/>
    <col min="28" max="39" width="13" style="234" hidden="1" customWidth="1"/>
    <col min="40" max="40" width="25.5703125" style="234" hidden="1" customWidth="1"/>
    <col min="41" max="41" width="24.140625" style="234" hidden="1" customWidth="1"/>
    <col min="42" max="42" width="37.5703125" style="234" customWidth="1"/>
    <col min="43" max="43" width="29" style="234" customWidth="1"/>
    <col min="44" max="44" width="28.140625" style="234" customWidth="1"/>
    <col min="45" max="45" width="37.7109375" style="234" customWidth="1"/>
    <col min="46" max="46" width="22.7109375" style="235" customWidth="1"/>
    <col min="47" max="53" width="11.42578125" style="235"/>
    <col min="54" max="54" width="5" style="234" customWidth="1"/>
    <col min="55" max="16384" width="11.42578125" style="234"/>
  </cols>
  <sheetData>
    <row r="1" spans="1:53" ht="31.5" customHeight="1"/>
    <row r="2" spans="1:53" ht="31.5" customHeight="1">
      <c r="B2" s="1239" t="s">
        <v>121</v>
      </c>
      <c r="C2" s="1239"/>
      <c r="D2" s="236"/>
      <c r="E2" s="236"/>
      <c r="F2" s="237"/>
      <c r="G2" s="237"/>
      <c r="H2" s="237"/>
      <c r="I2" s="237"/>
      <c r="J2" s="237"/>
      <c r="K2" s="237"/>
      <c r="L2" s="237"/>
      <c r="M2" s="237"/>
      <c r="N2" s="237"/>
      <c r="O2" s="237"/>
      <c r="P2" s="237"/>
      <c r="Q2" s="237"/>
      <c r="R2" s="237"/>
      <c r="S2" s="237"/>
      <c r="T2" s="237"/>
      <c r="U2" s="237"/>
      <c r="V2" s="237"/>
      <c r="W2" s="237"/>
      <c r="X2" s="237"/>
      <c r="Y2" s="237"/>
      <c r="Z2" s="237"/>
      <c r="AA2" s="237"/>
      <c r="AB2" s="237"/>
      <c r="AC2" s="237"/>
      <c r="AD2" s="237"/>
      <c r="AE2" s="237"/>
      <c r="AF2" s="237"/>
      <c r="AG2" s="237"/>
      <c r="AH2" s="237"/>
      <c r="AI2" s="237"/>
      <c r="AJ2" s="237"/>
      <c r="AK2" s="237"/>
      <c r="AL2" s="237"/>
      <c r="AM2" s="237"/>
      <c r="AN2" s="237"/>
      <c r="AO2" s="237"/>
      <c r="AP2" s="237"/>
      <c r="AQ2" s="237"/>
    </row>
    <row r="3" spans="1:53" ht="31.5" customHeight="1">
      <c r="B3" s="1239" t="s">
        <v>3371</v>
      </c>
      <c r="C3" s="1239"/>
      <c r="D3" s="236"/>
      <c r="E3" s="236"/>
    </row>
    <row r="4" spans="1:53" ht="31.5" customHeight="1">
      <c r="C4" s="238"/>
    </row>
    <row r="5" spans="1:53" s="32" customFormat="1" ht="29.25" customHeight="1">
      <c r="A5" s="1226" t="s">
        <v>631</v>
      </c>
      <c r="B5" s="1226" t="s">
        <v>120</v>
      </c>
      <c r="C5" s="1226" t="s">
        <v>0</v>
      </c>
      <c r="D5" s="1226" t="s">
        <v>1</v>
      </c>
      <c r="E5" s="1226" t="s">
        <v>2</v>
      </c>
      <c r="F5" s="1226" t="s">
        <v>3</v>
      </c>
      <c r="G5" s="1226" t="s">
        <v>4</v>
      </c>
      <c r="H5" s="1226" t="s">
        <v>5</v>
      </c>
      <c r="I5" s="1226" t="s">
        <v>6</v>
      </c>
      <c r="J5" s="1226" t="s">
        <v>7</v>
      </c>
      <c r="K5" s="1226" t="s">
        <v>8</v>
      </c>
      <c r="L5" s="1226" t="s">
        <v>9</v>
      </c>
      <c r="M5" s="1226" t="s">
        <v>10</v>
      </c>
      <c r="N5" s="1226" t="s">
        <v>119</v>
      </c>
      <c r="O5" s="1226" t="s">
        <v>11</v>
      </c>
      <c r="P5" s="1226"/>
      <c r="Q5" s="1226"/>
      <c r="R5" s="1226"/>
      <c r="S5" s="1226"/>
      <c r="T5" s="1226"/>
      <c r="U5" s="1226"/>
      <c r="V5" s="1226"/>
      <c r="W5" s="1226"/>
      <c r="X5" s="1226"/>
      <c r="Y5" s="1226"/>
      <c r="Z5" s="1226"/>
      <c r="AA5" s="1227" t="s">
        <v>628</v>
      </c>
      <c r="AB5" s="1226" t="s">
        <v>618</v>
      </c>
      <c r="AC5" s="1226"/>
      <c r="AD5" s="1226"/>
      <c r="AE5" s="1226"/>
      <c r="AF5" s="1226"/>
      <c r="AG5" s="1226"/>
      <c r="AH5" s="1226"/>
      <c r="AI5" s="1226"/>
      <c r="AJ5" s="1226"/>
      <c r="AK5" s="1226"/>
      <c r="AL5" s="1226"/>
      <c r="AM5" s="1226"/>
      <c r="AN5" s="1227" t="s">
        <v>632</v>
      </c>
      <c r="AO5" s="1227" t="s">
        <v>629</v>
      </c>
      <c r="AP5" s="1226" t="s">
        <v>12</v>
      </c>
      <c r="AQ5" s="1226" t="s">
        <v>13</v>
      </c>
      <c r="AR5" s="1226" t="s">
        <v>14</v>
      </c>
      <c r="AS5" s="1226" t="s">
        <v>15</v>
      </c>
      <c r="AT5" s="1226" t="s">
        <v>16</v>
      </c>
      <c r="AU5" s="239"/>
      <c r="AV5" s="239"/>
      <c r="AW5" s="239"/>
      <c r="AX5" s="239"/>
      <c r="AY5" s="239"/>
      <c r="AZ5" s="239"/>
      <c r="BA5" s="239"/>
    </row>
    <row r="6" spans="1:53" s="241" customFormat="1" ht="47.25" customHeight="1">
      <c r="A6" s="1226"/>
      <c r="B6" s="1226"/>
      <c r="C6" s="1226"/>
      <c r="D6" s="1226"/>
      <c r="E6" s="1226"/>
      <c r="F6" s="1226"/>
      <c r="G6" s="1226"/>
      <c r="H6" s="1226"/>
      <c r="I6" s="1226"/>
      <c r="J6" s="1226"/>
      <c r="K6" s="1226"/>
      <c r="L6" s="1226"/>
      <c r="M6" s="1226"/>
      <c r="N6" s="1226"/>
      <c r="O6" s="230" t="s">
        <v>17</v>
      </c>
      <c r="P6" s="230" t="s">
        <v>18</v>
      </c>
      <c r="Q6" s="230" t="s">
        <v>19</v>
      </c>
      <c r="R6" s="230" t="s">
        <v>20</v>
      </c>
      <c r="S6" s="230" t="s">
        <v>21</v>
      </c>
      <c r="T6" s="230" t="s">
        <v>22</v>
      </c>
      <c r="U6" s="230" t="s">
        <v>23</v>
      </c>
      <c r="V6" s="230" t="s">
        <v>24</v>
      </c>
      <c r="W6" s="230" t="s">
        <v>633</v>
      </c>
      <c r="X6" s="230" t="s">
        <v>26</v>
      </c>
      <c r="Y6" s="230" t="s">
        <v>27</v>
      </c>
      <c r="Z6" s="230" t="s">
        <v>28</v>
      </c>
      <c r="AA6" s="1228"/>
      <c r="AB6" s="230" t="s">
        <v>17</v>
      </c>
      <c r="AC6" s="230" t="s">
        <v>18</v>
      </c>
      <c r="AD6" s="230" t="s">
        <v>19</v>
      </c>
      <c r="AE6" s="230" t="s">
        <v>20</v>
      </c>
      <c r="AF6" s="230" t="s">
        <v>21</v>
      </c>
      <c r="AG6" s="230" t="s">
        <v>22</v>
      </c>
      <c r="AH6" s="230" t="s">
        <v>23</v>
      </c>
      <c r="AI6" s="230" t="s">
        <v>24</v>
      </c>
      <c r="AJ6" s="230" t="s">
        <v>633</v>
      </c>
      <c r="AK6" s="230" t="s">
        <v>26</v>
      </c>
      <c r="AL6" s="230" t="s">
        <v>27</v>
      </c>
      <c r="AM6" s="230" t="s">
        <v>28</v>
      </c>
      <c r="AN6" s="1228"/>
      <c r="AO6" s="1228"/>
      <c r="AP6" s="1226"/>
      <c r="AQ6" s="1226"/>
      <c r="AR6" s="1226"/>
      <c r="AS6" s="1226"/>
      <c r="AT6" s="1226"/>
      <c r="AU6" s="240"/>
      <c r="AV6" s="240"/>
      <c r="AW6" s="240"/>
      <c r="AX6" s="240"/>
      <c r="AY6" s="240"/>
      <c r="AZ6" s="240"/>
      <c r="BA6" s="240"/>
    </row>
    <row r="7" spans="1:53" ht="165" customHeight="1">
      <c r="A7" s="242" t="s">
        <v>505</v>
      </c>
      <c r="B7" s="117" t="s">
        <v>634</v>
      </c>
      <c r="C7" s="117"/>
      <c r="D7" s="119" t="s">
        <v>635</v>
      </c>
      <c r="E7" s="108"/>
      <c r="F7" s="108" t="s">
        <v>636</v>
      </c>
      <c r="G7" s="138">
        <v>2</v>
      </c>
      <c r="H7" s="243" t="s">
        <v>75</v>
      </c>
      <c r="I7" s="138" t="s">
        <v>637</v>
      </c>
      <c r="J7" s="138" t="s">
        <v>70</v>
      </c>
      <c r="K7" s="120" t="s">
        <v>29</v>
      </c>
      <c r="L7" s="138" t="s">
        <v>30</v>
      </c>
      <c r="M7" s="138" t="s">
        <v>43</v>
      </c>
      <c r="N7" s="19">
        <f>SUM(O7:Z7)</f>
        <v>1</v>
      </c>
      <c r="O7" s="244">
        <v>0.45</v>
      </c>
      <c r="P7" s="244">
        <v>0.55000000000000004</v>
      </c>
      <c r="Q7" s="245"/>
      <c r="R7" s="245"/>
      <c r="S7" s="245"/>
      <c r="T7" s="245"/>
      <c r="U7" s="245"/>
      <c r="V7" s="245"/>
      <c r="W7" s="245"/>
      <c r="X7" s="245"/>
      <c r="Y7" s="245"/>
      <c r="Z7" s="245"/>
      <c r="AA7" s="92">
        <f>O7</f>
        <v>0.45</v>
      </c>
      <c r="AB7" s="246"/>
      <c r="AC7" s="247"/>
      <c r="AD7" s="247"/>
      <c r="AE7" s="247"/>
      <c r="AF7" s="247"/>
      <c r="AG7" s="247"/>
      <c r="AH7" s="247"/>
      <c r="AI7" s="247"/>
      <c r="AJ7" s="247"/>
      <c r="AK7" s="247"/>
      <c r="AL7" s="247"/>
      <c r="AM7" s="247"/>
      <c r="AN7" s="92">
        <f>AB7</f>
        <v>0</v>
      </c>
      <c r="AO7" s="248">
        <f>AN7/AA7</f>
        <v>0</v>
      </c>
      <c r="AP7" s="249" t="s">
        <v>638</v>
      </c>
      <c r="AQ7" s="249" t="s">
        <v>639</v>
      </c>
      <c r="AR7" s="249" t="s">
        <v>640</v>
      </c>
      <c r="AS7" s="249" t="s">
        <v>95</v>
      </c>
      <c r="AT7" s="250"/>
    </row>
    <row r="8" spans="1:53" ht="101.25">
      <c r="A8" s="242" t="s">
        <v>505</v>
      </c>
      <c r="B8" s="251" t="s">
        <v>634</v>
      </c>
      <c r="C8" s="251"/>
      <c r="D8" s="252" t="s">
        <v>641</v>
      </c>
      <c r="E8" s="253"/>
      <c r="F8" s="253" t="s">
        <v>642</v>
      </c>
      <c r="G8" s="254">
        <v>2</v>
      </c>
      <c r="H8" s="242" t="s">
        <v>75</v>
      </c>
      <c r="I8" s="254" t="s">
        <v>637</v>
      </c>
      <c r="J8" s="254" t="s">
        <v>70</v>
      </c>
      <c r="K8" s="255" t="s">
        <v>29</v>
      </c>
      <c r="L8" s="254" t="s">
        <v>30</v>
      </c>
      <c r="M8" s="254" t="s">
        <v>43</v>
      </c>
      <c r="N8" s="256">
        <f t="shared" ref="N8:N55" si="0">SUM(O8:Z8)</f>
        <v>1</v>
      </c>
      <c r="O8" s="257"/>
      <c r="P8" s="258">
        <v>0.45</v>
      </c>
      <c r="Q8" s="258">
        <v>0.55000000000000004</v>
      </c>
      <c r="R8" s="257"/>
      <c r="S8" s="257"/>
      <c r="T8" s="257"/>
      <c r="U8" s="257"/>
      <c r="V8" s="257"/>
      <c r="W8" s="257"/>
      <c r="X8" s="257"/>
      <c r="Y8" s="257"/>
      <c r="Z8" s="257"/>
      <c r="AA8" s="92">
        <f t="shared" ref="AA8:AA57" si="1">O8</f>
        <v>0</v>
      </c>
      <c r="AB8" s="259"/>
      <c r="AC8" s="260"/>
      <c r="AD8" s="260"/>
      <c r="AE8" s="260"/>
      <c r="AF8" s="260"/>
      <c r="AG8" s="260"/>
      <c r="AH8" s="260"/>
      <c r="AI8" s="260"/>
      <c r="AJ8" s="260"/>
      <c r="AK8" s="260"/>
      <c r="AL8" s="260"/>
      <c r="AM8" s="260"/>
      <c r="AN8" s="92">
        <f t="shared" ref="AN8:AN57" si="2">AB8</f>
        <v>0</v>
      </c>
      <c r="AO8" s="261" t="e">
        <f>AN8/AA8</f>
        <v>#DIV/0!</v>
      </c>
      <c r="AP8" s="262" t="s">
        <v>638</v>
      </c>
      <c r="AQ8" s="262" t="s">
        <v>639</v>
      </c>
      <c r="AR8" s="262" t="s">
        <v>640</v>
      </c>
      <c r="AS8" s="262" t="s">
        <v>82</v>
      </c>
      <c r="AT8" s="250"/>
    </row>
    <row r="9" spans="1:53" ht="121.5">
      <c r="A9" s="242" t="s">
        <v>643</v>
      </c>
      <c r="B9" s="251" t="s">
        <v>634</v>
      </c>
      <c r="C9" s="251"/>
      <c r="D9" s="252" t="s">
        <v>644</v>
      </c>
      <c r="E9" s="253"/>
      <c r="F9" s="253" t="s">
        <v>645</v>
      </c>
      <c r="G9" s="254">
        <v>2</v>
      </c>
      <c r="H9" s="242" t="s">
        <v>75</v>
      </c>
      <c r="I9" s="254" t="s">
        <v>637</v>
      </c>
      <c r="J9" s="254" t="s">
        <v>70</v>
      </c>
      <c r="K9" s="255" t="s">
        <v>29</v>
      </c>
      <c r="L9" s="254" t="s">
        <v>30</v>
      </c>
      <c r="M9" s="254" t="s">
        <v>43</v>
      </c>
      <c r="N9" s="256">
        <f t="shared" si="0"/>
        <v>1</v>
      </c>
      <c r="O9" s="257"/>
      <c r="P9" s="257"/>
      <c r="Q9" s="258">
        <v>0.45</v>
      </c>
      <c r="R9" s="258">
        <v>0.55000000000000004</v>
      </c>
      <c r="S9" s="257"/>
      <c r="T9" s="257"/>
      <c r="U9" s="257"/>
      <c r="V9" s="257"/>
      <c r="W9" s="257"/>
      <c r="X9" s="257"/>
      <c r="Y9" s="257"/>
      <c r="Z9" s="257"/>
      <c r="AA9" s="92">
        <f t="shared" si="1"/>
        <v>0</v>
      </c>
      <c r="AB9" s="259"/>
      <c r="AC9" s="260"/>
      <c r="AD9" s="260"/>
      <c r="AE9" s="260"/>
      <c r="AF9" s="260"/>
      <c r="AG9" s="260"/>
      <c r="AH9" s="260"/>
      <c r="AI9" s="260"/>
      <c r="AJ9" s="260"/>
      <c r="AK9" s="260"/>
      <c r="AL9" s="260"/>
      <c r="AM9" s="260"/>
      <c r="AN9" s="92">
        <f t="shared" si="2"/>
        <v>0</v>
      </c>
      <c r="AO9" s="248" t="e">
        <f t="shared" ref="AO9:AO57" si="3">AN9/AA9</f>
        <v>#DIV/0!</v>
      </c>
      <c r="AP9" s="262" t="s">
        <v>638</v>
      </c>
      <c r="AQ9" s="262" t="s">
        <v>639</v>
      </c>
      <c r="AR9" s="262" t="s">
        <v>640</v>
      </c>
      <c r="AS9" s="262" t="s">
        <v>38</v>
      </c>
      <c r="AT9" s="250"/>
    </row>
    <row r="10" spans="1:53" ht="121.5">
      <c r="A10" s="242" t="s">
        <v>643</v>
      </c>
      <c r="B10" s="251" t="s">
        <v>634</v>
      </c>
      <c r="C10" s="251"/>
      <c r="D10" s="252" t="s">
        <v>646</v>
      </c>
      <c r="E10" s="253"/>
      <c r="F10" s="253" t="s">
        <v>647</v>
      </c>
      <c r="G10" s="254">
        <v>2</v>
      </c>
      <c r="H10" s="242" t="s">
        <v>75</v>
      </c>
      <c r="I10" s="254" t="s">
        <v>637</v>
      </c>
      <c r="J10" s="254" t="s">
        <v>70</v>
      </c>
      <c r="K10" s="255" t="s">
        <v>29</v>
      </c>
      <c r="L10" s="254" t="s">
        <v>30</v>
      </c>
      <c r="M10" s="254" t="s">
        <v>43</v>
      </c>
      <c r="N10" s="256">
        <f t="shared" si="0"/>
        <v>1</v>
      </c>
      <c r="O10" s="257"/>
      <c r="P10" s="257"/>
      <c r="Q10" s="257"/>
      <c r="R10" s="258">
        <v>0.45</v>
      </c>
      <c r="S10" s="258">
        <v>0.55000000000000004</v>
      </c>
      <c r="T10" s="257"/>
      <c r="U10" s="257"/>
      <c r="V10" s="257"/>
      <c r="W10" s="257"/>
      <c r="X10" s="257"/>
      <c r="Y10" s="257"/>
      <c r="Z10" s="257"/>
      <c r="AA10" s="92">
        <f t="shared" si="1"/>
        <v>0</v>
      </c>
      <c r="AB10" s="259"/>
      <c r="AC10" s="260"/>
      <c r="AD10" s="260"/>
      <c r="AE10" s="260"/>
      <c r="AF10" s="260"/>
      <c r="AG10" s="260"/>
      <c r="AH10" s="260"/>
      <c r="AI10" s="260"/>
      <c r="AJ10" s="260"/>
      <c r="AK10" s="260"/>
      <c r="AL10" s="260"/>
      <c r="AM10" s="260"/>
      <c r="AN10" s="92">
        <f t="shared" si="2"/>
        <v>0</v>
      </c>
      <c r="AO10" s="248" t="e">
        <f t="shared" si="3"/>
        <v>#DIV/0!</v>
      </c>
      <c r="AP10" s="262" t="s">
        <v>638</v>
      </c>
      <c r="AQ10" s="262" t="s">
        <v>639</v>
      </c>
      <c r="AR10" s="262" t="s">
        <v>640</v>
      </c>
      <c r="AS10" s="262" t="s">
        <v>38</v>
      </c>
      <c r="AT10" s="250"/>
    </row>
    <row r="11" spans="1:53" ht="121.5">
      <c r="A11" s="242" t="s">
        <v>643</v>
      </c>
      <c r="B11" s="251" t="s">
        <v>634</v>
      </c>
      <c r="C11" s="117"/>
      <c r="D11" s="119" t="s">
        <v>648</v>
      </c>
      <c r="E11" s="108"/>
      <c r="F11" s="108" t="s">
        <v>649</v>
      </c>
      <c r="G11" s="254">
        <v>2</v>
      </c>
      <c r="H11" s="242" t="s">
        <v>75</v>
      </c>
      <c r="I11" s="254" t="s">
        <v>637</v>
      </c>
      <c r="J11" s="254" t="s">
        <v>70</v>
      </c>
      <c r="K11" s="255" t="s">
        <v>29</v>
      </c>
      <c r="L11" s="254" t="s">
        <v>30</v>
      </c>
      <c r="M11" s="254" t="s">
        <v>43</v>
      </c>
      <c r="N11" s="256">
        <f t="shared" si="0"/>
        <v>1</v>
      </c>
      <c r="O11" s="245"/>
      <c r="P11" s="245"/>
      <c r="Q11" s="245"/>
      <c r="R11" s="245"/>
      <c r="S11" s="244">
        <v>0.45</v>
      </c>
      <c r="T11" s="244">
        <v>0.55000000000000004</v>
      </c>
      <c r="U11" s="245"/>
      <c r="V11" s="245"/>
      <c r="W11" s="245"/>
      <c r="X11" s="245"/>
      <c r="Y11" s="245"/>
      <c r="Z11" s="245"/>
      <c r="AA11" s="92">
        <f t="shared" si="1"/>
        <v>0</v>
      </c>
      <c r="AB11" s="259"/>
      <c r="AC11" s="260"/>
      <c r="AD11" s="260"/>
      <c r="AE11" s="260"/>
      <c r="AF11" s="260"/>
      <c r="AG11" s="260"/>
      <c r="AH11" s="260"/>
      <c r="AI11" s="260"/>
      <c r="AJ11" s="260"/>
      <c r="AK11" s="260"/>
      <c r="AL11" s="260"/>
      <c r="AM11" s="260"/>
      <c r="AN11" s="92">
        <f t="shared" si="2"/>
        <v>0</v>
      </c>
      <c r="AO11" s="248" t="e">
        <f t="shared" si="3"/>
        <v>#DIV/0!</v>
      </c>
      <c r="AP11" s="262" t="s">
        <v>638</v>
      </c>
      <c r="AQ11" s="262" t="s">
        <v>639</v>
      </c>
      <c r="AR11" s="262" t="s">
        <v>640</v>
      </c>
      <c r="AS11" s="262"/>
      <c r="AT11" s="249"/>
      <c r="AU11" s="234"/>
      <c r="AV11" s="234"/>
      <c r="AW11" s="234"/>
      <c r="AX11" s="234"/>
      <c r="AY11" s="234"/>
      <c r="AZ11" s="234"/>
      <c r="BA11" s="234"/>
    </row>
    <row r="12" spans="1:53" ht="121.5">
      <c r="A12" s="242" t="s">
        <v>506</v>
      </c>
      <c r="B12" s="251" t="s">
        <v>634</v>
      </c>
      <c r="C12" s="117"/>
      <c r="D12" s="119" t="s">
        <v>650</v>
      </c>
      <c r="E12" s="108"/>
      <c r="F12" s="108" t="s">
        <v>651</v>
      </c>
      <c r="G12" s="254">
        <v>2</v>
      </c>
      <c r="H12" s="242" t="s">
        <v>75</v>
      </c>
      <c r="I12" s="254" t="s">
        <v>637</v>
      </c>
      <c r="J12" s="254" t="s">
        <v>70</v>
      </c>
      <c r="K12" s="255" t="s">
        <v>29</v>
      </c>
      <c r="L12" s="254" t="s">
        <v>30</v>
      </c>
      <c r="M12" s="254" t="s">
        <v>43</v>
      </c>
      <c r="N12" s="256">
        <f t="shared" si="0"/>
        <v>1</v>
      </c>
      <c r="O12" s="245"/>
      <c r="P12" s="245"/>
      <c r="Q12" s="245"/>
      <c r="R12" s="245"/>
      <c r="S12" s="245"/>
      <c r="T12" s="245"/>
      <c r="U12" s="244">
        <v>1</v>
      </c>
      <c r="V12" s="245"/>
      <c r="W12" s="245"/>
      <c r="X12" s="245"/>
      <c r="Y12" s="245"/>
      <c r="Z12" s="245"/>
      <c r="AA12" s="92">
        <f t="shared" si="1"/>
        <v>0</v>
      </c>
      <c r="AB12" s="259"/>
      <c r="AC12" s="260"/>
      <c r="AD12" s="260"/>
      <c r="AE12" s="260"/>
      <c r="AF12" s="260"/>
      <c r="AG12" s="260"/>
      <c r="AH12" s="260"/>
      <c r="AI12" s="260"/>
      <c r="AJ12" s="260"/>
      <c r="AK12" s="260"/>
      <c r="AL12" s="260"/>
      <c r="AM12" s="260"/>
      <c r="AN12" s="92">
        <f t="shared" si="2"/>
        <v>0</v>
      </c>
      <c r="AO12" s="248" t="e">
        <f t="shared" si="3"/>
        <v>#DIV/0!</v>
      </c>
      <c r="AP12" s="262" t="s">
        <v>638</v>
      </c>
      <c r="AQ12" s="262" t="s">
        <v>639</v>
      </c>
      <c r="AR12" s="262" t="s">
        <v>640</v>
      </c>
      <c r="AS12" s="262"/>
      <c r="AT12" s="249"/>
      <c r="AU12" s="234"/>
      <c r="AV12" s="234"/>
      <c r="AW12" s="234"/>
      <c r="AX12" s="234"/>
      <c r="AY12" s="234"/>
      <c r="AZ12" s="234"/>
      <c r="BA12" s="234"/>
    </row>
    <row r="13" spans="1:53" ht="121.5">
      <c r="A13" s="242" t="s">
        <v>506</v>
      </c>
      <c r="B13" s="251" t="s">
        <v>634</v>
      </c>
      <c r="C13" s="117"/>
      <c r="D13" s="119" t="s">
        <v>652</v>
      </c>
      <c r="E13" s="108"/>
      <c r="F13" s="108" t="s">
        <v>653</v>
      </c>
      <c r="G13" s="254">
        <v>2</v>
      </c>
      <c r="H13" s="242" t="s">
        <v>75</v>
      </c>
      <c r="I13" s="254" t="s">
        <v>637</v>
      </c>
      <c r="J13" s="254" t="s">
        <v>70</v>
      </c>
      <c r="K13" s="255" t="s">
        <v>29</v>
      </c>
      <c r="L13" s="254" t="s">
        <v>30</v>
      </c>
      <c r="M13" s="254" t="s">
        <v>43</v>
      </c>
      <c r="N13" s="256">
        <f t="shared" si="0"/>
        <v>1</v>
      </c>
      <c r="O13" s="245"/>
      <c r="P13" s="245"/>
      <c r="Q13" s="245"/>
      <c r="R13" s="245"/>
      <c r="S13" s="245"/>
      <c r="T13" s="245"/>
      <c r="U13" s="245"/>
      <c r="V13" s="244">
        <v>1</v>
      </c>
      <c r="W13" s="245"/>
      <c r="X13" s="245"/>
      <c r="Y13" s="245"/>
      <c r="Z13" s="245"/>
      <c r="AA13" s="92">
        <f t="shared" si="1"/>
        <v>0</v>
      </c>
      <c r="AB13" s="259"/>
      <c r="AC13" s="260"/>
      <c r="AD13" s="260"/>
      <c r="AE13" s="260"/>
      <c r="AF13" s="260"/>
      <c r="AG13" s="260"/>
      <c r="AH13" s="260"/>
      <c r="AI13" s="260"/>
      <c r="AJ13" s="260"/>
      <c r="AK13" s="260"/>
      <c r="AL13" s="260"/>
      <c r="AM13" s="260"/>
      <c r="AN13" s="92">
        <f t="shared" si="2"/>
        <v>0</v>
      </c>
      <c r="AO13" s="248" t="e">
        <f t="shared" si="3"/>
        <v>#DIV/0!</v>
      </c>
      <c r="AP13" s="262" t="s">
        <v>638</v>
      </c>
      <c r="AQ13" s="262" t="s">
        <v>639</v>
      </c>
      <c r="AR13" s="262" t="s">
        <v>640</v>
      </c>
      <c r="AS13" s="262"/>
      <c r="AT13" s="249"/>
      <c r="AU13" s="234"/>
      <c r="AV13" s="234"/>
      <c r="AW13" s="234"/>
      <c r="AX13" s="234"/>
      <c r="AY13" s="234"/>
      <c r="AZ13" s="234"/>
      <c r="BA13" s="234"/>
    </row>
    <row r="14" spans="1:53" ht="121.5">
      <c r="A14" s="242" t="s">
        <v>506</v>
      </c>
      <c r="B14" s="251" t="s">
        <v>634</v>
      </c>
      <c r="C14" s="117"/>
      <c r="D14" s="119" t="s">
        <v>654</v>
      </c>
      <c r="E14" s="108"/>
      <c r="F14" s="108" t="s">
        <v>655</v>
      </c>
      <c r="G14" s="254">
        <v>3</v>
      </c>
      <c r="H14" s="242" t="s">
        <v>75</v>
      </c>
      <c r="I14" s="254" t="s">
        <v>637</v>
      </c>
      <c r="J14" s="254" t="s">
        <v>70</v>
      </c>
      <c r="K14" s="255" t="s">
        <v>29</v>
      </c>
      <c r="L14" s="254" t="s">
        <v>30</v>
      </c>
      <c r="M14" s="254" t="s">
        <v>43</v>
      </c>
      <c r="N14" s="256">
        <f t="shared" si="0"/>
        <v>1</v>
      </c>
      <c r="O14" s="245"/>
      <c r="P14" s="245"/>
      <c r="Q14" s="245"/>
      <c r="R14" s="245"/>
      <c r="S14" s="245"/>
      <c r="T14" s="245"/>
      <c r="U14" s="245"/>
      <c r="V14" s="245"/>
      <c r="W14" s="244">
        <v>0.45</v>
      </c>
      <c r="X14" s="244">
        <v>0.55000000000000004</v>
      </c>
      <c r="Y14" s="245"/>
      <c r="Z14" s="245"/>
      <c r="AA14" s="92">
        <f t="shared" si="1"/>
        <v>0</v>
      </c>
      <c r="AB14" s="259"/>
      <c r="AC14" s="260"/>
      <c r="AD14" s="260"/>
      <c r="AE14" s="260"/>
      <c r="AF14" s="260"/>
      <c r="AG14" s="260"/>
      <c r="AH14" s="260"/>
      <c r="AI14" s="260"/>
      <c r="AJ14" s="260"/>
      <c r="AK14" s="260"/>
      <c r="AL14" s="260"/>
      <c r="AM14" s="260"/>
      <c r="AN14" s="92">
        <f t="shared" si="2"/>
        <v>0</v>
      </c>
      <c r="AO14" s="248" t="e">
        <f t="shared" si="3"/>
        <v>#DIV/0!</v>
      </c>
      <c r="AP14" s="262" t="s">
        <v>638</v>
      </c>
      <c r="AQ14" s="262" t="s">
        <v>639</v>
      </c>
      <c r="AR14" s="262" t="s">
        <v>640</v>
      </c>
      <c r="AS14" s="262"/>
      <c r="AT14" s="249"/>
      <c r="AU14" s="234"/>
      <c r="AV14" s="234"/>
      <c r="AW14" s="234"/>
      <c r="AX14" s="234"/>
      <c r="AY14" s="234"/>
      <c r="AZ14" s="234"/>
      <c r="BA14" s="234"/>
    </row>
    <row r="15" spans="1:53" ht="60.75">
      <c r="A15" s="242" t="s">
        <v>506</v>
      </c>
      <c r="B15" s="251" t="s">
        <v>634</v>
      </c>
      <c r="C15" s="117"/>
      <c r="D15" s="119" t="s">
        <v>656</v>
      </c>
      <c r="E15" s="108"/>
      <c r="F15" s="108" t="s">
        <v>657</v>
      </c>
      <c r="G15" s="254">
        <v>2</v>
      </c>
      <c r="H15" s="242" t="s">
        <v>75</v>
      </c>
      <c r="I15" s="254" t="s">
        <v>637</v>
      </c>
      <c r="J15" s="254" t="s">
        <v>70</v>
      </c>
      <c r="K15" s="255" t="s">
        <v>29</v>
      </c>
      <c r="L15" s="254" t="s">
        <v>30</v>
      </c>
      <c r="M15" s="254" t="s">
        <v>43</v>
      </c>
      <c r="N15" s="256">
        <f t="shared" si="0"/>
        <v>1</v>
      </c>
      <c r="O15" s="245"/>
      <c r="P15" s="245"/>
      <c r="Q15" s="245"/>
      <c r="R15" s="245"/>
      <c r="S15" s="245"/>
      <c r="T15" s="245"/>
      <c r="U15" s="245"/>
      <c r="V15" s="244">
        <v>1</v>
      </c>
      <c r="W15" s="245"/>
      <c r="X15" s="245"/>
      <c r="Y15" s="245"/>
      <c r="Z15" s="245"/>
      <c r="AA15" s="92">
        <f t="shared" si="1"/>
        <v>0</v>
      </c>
      <c r="AB15" s="246"/>
      <c r="AC15" s="247"/>
      <c r="AD15" s="247"/>
      <c r="AE15" s="247"/>
      <c r="AF15" s="247"/>
      <c r="AG15" s="247"/>
      <c r="AH15" s="247"/>
      <c r="AI15" s="247"/>
      <c r="AJ15" s="247"/>
      <c r="AK15" s="247"/>
      <c r="AL15" s="247"/>
      <c r="AM15" s="247"/>
      <c r="AN15" s="92">
        <f t="shared" si="2"/>
        <v>0</v>
      </c>
      <c r="AO15" s="248" t="e">
        <f t="shared" si="3"/>
        <v>#DIV/0!</v>
      </c>
      <c r="AP15" s="249"/>
      <c r="AQ15" s="262" t="s">
        <v>639</v>
      </c>
      <c r="AR15" s="249" t="s">
        <v>640</v>
      </c>
      <c r="AS15" s="262" t="s">
        <v>74</v>
      </c>
      <c r="AT15" s="249"/>
      <c r="AU15" s="234"/>
      <c r="AV15" s="234"/>
      <c r="AW15" s="234"/>
      <c r="AX15" s="234"/>
      <c r="AY15" s="234"/>
      <c r="AZ15" s="234"/>
      <c r="BA15" s="234"/>
    </row>
    <row r="16" spans="1:53" ht="101.25">
      <c r="A16" s="242" t="s">
        <v>506</v>
      </c>
      <c r="B16" s="242" t="s">
        <v>634</v>
      </c>
      <c r="C16" s="263"/>
      <c r="D16" s="264" t="s">
        <v>658</v>
      </c>
      <c r="E16" s="265"/>
      <c r="F16" s="265" t="s">
        <v>659</v>
      </c>
      <c r="G16" s="254">
        <v>3</v>
      </c>
      <c r="H16" s="242" t="s">
        <v>81</v>
      </c>
      <c r="I16" s="254" t="s">
        <v>660</v>
      </c>
      <c r="J16" s="254" t="s">
        <v>70</v>
      </c>
      <c r="K16" s="254" t="s">
        <v>661</v>
      </c>
      <c r="L16" s="254" t="s">
        <v>30</v>
      </c>
      <c r="M16" s="254" t="s">
        <v>43</v>
      </c>
      <c r="N16" s="256">
        <f t="shared" si="0"/>
        <v>1</v>
      </c>
      <c r="O16" s="258">
        <v>1</v>
      </c>
      <c r="P16" s="258"/>
      <c r="Q16" s="258"/>
      <c r="R16" s="258"/>
      <c r="S16" s="258"/>
      <c r="T16" s="258"/>
      <c r="U16" s="258"/>
      <c r="V16" s="258"/>
      <c r="W16" s="258"/>
      <c r="X16" s="258"/>
      <c r="Y16" s="258"/>
      <c r="Z16" s="258"/>
      <c r="AA16" s="92">
        <f t="shared" si="1"/>
        <v>1</v>
      </c>
      <c r="AB16" s="259"/>
      <c r="AC16" s="266"/>
      <c r="AD16" s="266"/>
      <c r="AE16" s="266"/>
      <c r="AF16" s="266"/>
      <c r="AG16" s="266"/>
      <c r="AH16" s="266"/>
      <c r="AI16" s="266"/>
      <c r="AJ16" s="266"/>
      <c r="AK16" s="266"/>
      <c r="AL16" s="266"/>
      <c r="AM16" s="266"/>
      <c r="AN16" s="92">
        <f t="shared" si="2"/>
        <v>0</v>
      </c>
      <c r="AO16" s="248">
        <f t="shared" si="3"/>
        <v>0</v>
      </c>
      <c r="AP16" s="249" t="s">
        <v>262</v>
      </c>
      <c r="AQ16" s="249" t="s">
        <v>662</v>
      </c>
      <c r="AR16" s="249" t="s">
        <v>663</v>
      </c>
      <c r="AS16" s="262" t="s">
        <v>47</v>
      </c>
      <c r="AT16" s="262"/>
      <c r="AU16" s="234"/>
      <c r="AV16" s="234"/>
      <c r="AW16" s="234"/>
      <c r="AX16" s="234"/>
      <c r="AY16" s="234"/>
      <c r="AZ16" s="234"/>
      <c r="BA16" s="234"/>
    </row>
    <row r="17" spans="1:53" ht="162">
      <c r="A17" s="242" t="s">
        <v>664</v>
      </c>
      <c r="B17" s="242" t="s">
        <v>634</v>
      </c>
      <c r="C17" s="117"/>
      <c r="D17" s="267" t="s">
        <v>665</v>
      </c>
      <c r="E17" s="268"/>
      <c r="F17" s="268" t="s">
        <v>666</v>
      </c>
      <c r="G17" s="254">
        <v>3</v>
      </c>
      <c r="H17" s="242" t="s">
        <v>57</v>
      </c>
      <c r="I17" s="254" t="s">
        <v>660</v>
      </c>
      <c r="J17" s="254" t="s">
        <v>70</v>
      </c>
      <c r="K17" s="254" t="s">
        <v>661</v>
      </c>
      <c r="L17" s="254" t="s">
        <v>30</v>
      </c>
      <c r="M17" s="254" t="s">
        <v>43</v>
      </c>
      <c r="N17" s="256">
        <f t="shared" si="0"/>
        <v>1</v>
      </c>
      <c r="O17" s="244">
        <v>0.45</v>
      </c>
      <c r="P17" s="244">
        <v>0.35</v>
      </c>
      <c r="Q17" s="244">
        <v>0.2</v>
      </c>
      <c r="R17" s="245"/>
      <c r="S17" s="245"/>
      <c r="T17" s="245"/>
      <c r="U17" s="245"/>
      <c r="V17" s="245"/>
      <c r="W17" s="245"/>
      <c r="X17" s="245"/>
      <c r="Y17" s="245"/>
      <c r="Z17" s="245"/>
      <c r="AA17" s="92">
        <f t="shared" si="1"/>
        <v>0.45</v>
      </c>
      <c r="AB17" s="246"/>
      <c r="AC17" s="247"/>
      <c r="AD17" s="247"/>
      <c r="AE17" s="247"/>
      <c r="AF17" s="247"/>
      <c r="AG17" s="247"/>
      <c r="AH17" s="247"/>
      <c r="AI17" s="247"/>
      <c r="AJ17" s="247"/>
      <c r="AK17" s="247"/>
      <c r="AL17" s="247"/>
      <c r="AM17" s="247"/>
      <c r="AN17" s="92">
        <f t="shared" si="2"/>
        <v>0</v>
      </c>
      <c r="AO17" s="248">
        <f t="shared" si="3"/>
        <v>0</v>
      </c>
      <c r="AP17" s="249" t="s">
        <v>667</v>
      </c>
      <c r="AQ17" s="249" t="s">
        <v>662</v>
      </c>
      <c r="AR17" s="249" t="s">
        <v>663</v>
      </c>
      <c r="AS17" s="269"/>
      <c r="AT17" s="249"/>
      <c r="AU17" s="234"/>
      <c r="AV17" s="234"/>
      <c r="AW17" s="234"/>
      <c r="AX17" s="234"/>
      <c r="AY17" s="234"/>
      <c r="AZ17" s="234"/>
      <c r="BA17" s="234"/>
    </row>
    <row r="18" spans="1:53" ht="162">
      <c r="A18" s="242" t="s">
        <v>664</v>
      </c>
      <c r="B18" s="242" t="s">
        <v>634</v>
      </c>
      <c r="C18" s="117"/>
      <c r="D18" s="267" t="s">
        <v>668</v>
      </c>
      <c r="E18" s="268"/>
      <c r="F18" s="268" t="s">
        <v>669</v>
      </c>
      <c r="G18" s="254">
        <v>3</v>
      </c>
      <c r="H18" s="242" t="s">
        <v>75</v>
      </c>
      <c r="I18" s="254" t="s">
        <v>660</v>
      </c>
      <c r="J18" s="254" t="s">
        <v>70</v>
      </c>
      <c r="K18" s="254" t="s">
        <v>661</v>
      </c>
      <c r="L18" s="254" t="s">
        <v>30</v>
      </c>
      <c r="M18" s="254" t="s">
        <v>43</v>
      </c>
      <c r="N18" s="256">
        <f t="shared" si="0"/>
        <v>1</v>
      </c>
      <c r="O18" s="244">
        <v>0.45</v>
      </c>
      <c r="P18" s="244">
        <v>0.35</v>
      </c>
      <c r="Q18" s="244">
        <v>0.2</v>
      </c>
      <c r="R18" s="245"/>
      <c r="S18" s="245"/>
      <c r="T18" s="245"/>
      <c r="U18" s="245"/>
      <c r="V18" s="245"/>
      <c r="W18" s="245"/>
      <c r="X18" s="245"/>
      <c r="Y18" s="245"/>
      <c r="Z18" s="245"/>
      <c r="AA18" s="92">
        <f t="shared" si="1"/>
        <v>0.45</v>
      </c>
      <c r="AB18" s="246"/>
      <c r="AC18" s="247"/>
      <c r="AD18" s="247"/>
      <c r="AE18" s="247"/>
      <c r="AF18" s="247"/>
      <c r="AG18" s="247"/>
      <c r="AH18" s="247"/>
      <c r="AI18" s="247"/>
      <c r="AJ18" s="247"/>
      <c r="AK18" s="247"/>
      <c r="AL18" s="247"/>
      <c r="AM18" s="247"/>
      <c r="AN18" s="92">
        <f t="shared" si="2"/>
        <v>0</v>
      </c>
      <c r="AO18" s="248">
        <f t="shared" si="3"/>
        <v>0</v>
      </c>
      <c r="AP18" s="249" t="s">
        <v>667</v>
      </c>
      <c r="AQ18" s="249" t="s">
        <v>662</v>
      </c>
      <c r="AR18" s="249" t="s">
        <v>663</v>
      </c>
      <c r="AS18" s="262" t="s">
        <v>107</v>
      </c>
      <c r="AT18" s="249"/>
      <c r="AU18" s="234"/>
      <c r="AV18" s="234"/>
      <c r="AW18" s="234"/>
      <c r="AX18" s="234"/>
      <c r="AY18" s="234"/>
      <c r="AZ18" s="234"/>
      <c r="BA18" s="234"/>
    </row>
    <row r="19" spans="1:53" ht="101.25">
      <c r="A19" s="242" t="s">
        <v>664</v>
      </c>
      <c r="B19" s="242" t="s">
        <v>634</v>
      </c>
      <c r="C19" s="117"/>
      <c r="D19" s="267" t="s">
        <v>670</v>
      </c>
      <c r="E19" s="267"/>
      <c r="F19" s="118" t="s">
        <v>671</v>
      </c>
      <c r="G19" s="254">
        <v>3</v>
      </c>
      <c r="H19" s="242" t="s">
        <v>75</v>
      </c>
      <c r="I19" s="254" t="s">
        <v>660</v>
      </c>
      <c r="J19" s="254" t="s">
        <v>70</v>
      </c>
      <c r="K19" s="254" t="s">
        <v>661</v>
      </c>
      <c r="L19" s="254" t="s">
        <v>30</v>
      </c>
      <c r="M19" s="254" t="s">
        <v>43</v>
      </c>
      <c r="N19" s="256">
        <f t="shared" si="0"/>
        <v>1</v>
      </c>
      <c r="O19" s="270">
        <v>0.45</v>
      </c>
      <c r="P19" s="270">
        <v>0.55000000000000004</v>
      </c>
      <c r="Q19" s="245"/>
      <c r="R19" s="245"/>
      <c r="S19" s="245"/>
      <c r="T19" s="245"/>
      <c r="U19" s="245"/>
      <c r="V19" s="245"/>
      <c r="W19" s="245"/>
      <c r="X19" s="245"/>
      <c r="Y19" s="245"/>
      <c r="Z19" s="245"/>
      <c r="AA19" s="92">
        <f t="shared" si="1"/>
        <v>0.45</v>
      </c>
      <c r="AB19" s="246"/>
      <c r="AC19" s="247"/>
      <c r="AD19" s="247"/>
      <c r="AE19" s="247"/>
      <c r="AF19" s="247"/>
      <c r="AG19" s="247"/>
      <c r="AH19" s="247"/>
      <c r="AI19" s="247"/>
      <c r="AJ19" s="247"/>
      <c r="AK19" s="247"/>
      <c r="AL19" s="247"/>
      <c r="AM19" s="247"/>
      <c r="AN19" s="92">
        <f t="shared" si="2"/>
        <v>0</v>
      </c>
      <c r="AO19" s="248">
        <f t="shared" si="3"/>
        <v>0</v>
      </c>
      <c r="AP19" s="249" t="s">
        <v>672</v>
      </c>
      <c r="AQ19" s="249" t="s">
        <v>662</v>
      </c>
      <c r="AR19" s="249" t="s">
        <v>663</v>
      </c>
      <c r="AS19" s="262"/>
      <c r="AT19" s="249"/>
      <c r="AU19" s="234"/>
      <c r="AV19" s="234"/>
      <c r="AW19" s="234"/>
      <c r="AX19" s="234"/>
      <c r="AY19" s="234"/>
      <c r="AZ19" s="234"/>
      <c r="BA19" s="234"/>
    </row>
    <row r="20" spans="1:53" ht="121.5">
      <c r="A20" s="242" t="s">
        <v>673</v>
      </c>
      <c r="B20" s="242" t="s">
        <v>634</v>
      </c>
      <c r="C20" s="117"/>
      <c r="D20" s="267" t="s">
        <v>674</v>
      </c>
      <c r="E20" s="267"/>
      <c r="F20" s="118" t="s">
        <v>675</v>
      </c>
      <c r="G20" s="254">
        <v>3</v>
      </c>
      <c r="H20" s="242" t="s">
        <v>75</v>
      </c>
      <c r="I20" s="254" t="s">
        <v>660</v>
      </c>
      <c r="J20" s="254" t="s">
        <v>70</v>
      </c>
      <c r="K20" s="254" t="s">
        <v>661</v>
      </c>
      <c r="L20" s="254" t="s">
        <v>30</v>
      </c>
      <c r="M20" s="254" t="s">
        <v>43</v>
      </c>
      <c r="N20" s="256">
        <f t="shared" si="0"/>
        <v>1</v>
      </c>
      <c r="O20" s="245"/>
      <c r="P20" s="245"/>
      <c r="Q20" s="270">
        <v>0.5</v>
      </c>
      <c r="R20" s="270">
        <v>0.25</v>
      </c>
      <c r="S20" s="270">
        <v>0.25</v>
      </c>
      <c r="T20" s="245"/>
      <c r="U20" s="245"/>
      <c r="V20" s="245"/>
      <c r="W20" s="245"/>
      <c r="X20" s="245"/>
      <c r="Y20" s="245"/>
      <c r="Z20" s="245"/>
      <c r="AA20" s="92">
        <f t="shared" si="1"/>
        <v>0</v>
      </c>
      <c r="AB20" s="246"/>
      <c r="AC20" s="247"/>
      <c r="AD20" s="247"/>
      <c r="AE20" s="247"/>
      <c r="AF20" s="247"/>
      <c r="AG20" s="247"/>
      <c r="AH20" s="247"/>
      <c r="AI20" s="247"/>
      <c r="AJ20" s="247"/>
      <c r="AK20" s="247"/>
      <c r="AL20" s="247"/>
      <c r="AM20" s="247"/>
      <c r="AN20" s="92">
        <f t="shared" si="2"/>
        <v>0</v>
      </c>
      <c r="AO20" s="248" t="e">
        <f t="shared" si="3"/>
        <v>#DIV/0!</v>
      </c>
      <c r="AP20" s="249" t="s">
        <v>672</v>
      </c>
      <c r="AQ20" s="249" t="s">
        <v>662</v>
      </c>
      <c r="AR20" s="249" t="s">
        <v>663</v>
      </c>
      <c r="AS20" s="262" t="s">
        <v>106</v>
      </c>
      <c r="AT20" s="249"/>
      <c r="AU20" s="234"/>
      <c r="AV20" s="234"/>
      <c r="AW20" s="234"/>
      <c r="AX20" s="234"/>
      <c r="AY20" s="234"/>
      <c r="AZ20" s="234"/>
      <c r="BA20" s="234"/>
    </row>
    <row r="21" spans="1:53" ht="162">
      <c r="A21" s="242" t="s">
        <v>643</v>
      </c>
      <c r="B21" s="242" t="s">
        <v>634</v>
      </c>
      <c r="C21" s="117"/>
      <c r="D21" s="267" t="s">
        <v>676</v>
      </c>
      <c r="E21" s="268"/>
      <c r="F21" s="268" t="s">
        <v>677</v>
      </c>
      <c r="G21" s="254">
        <v>3</v>
      </c>
      <c r="H21" s="242" t="s">
        <v>75</v>
      </c>
      <c r="I21" s="254" t="s">
        <v>660</v>
      </c>
      <c r="J21" s="254" t="s">
        <v>70</v>
      </c>
      <c r="K21" s="254" t="s">
        <v>661</v>
      </c>
      <c r="L21" s="254" t="s">
        <v>30</v>
      </c>
      <c r="M21" s="254" t="s">
        <v>43</v>
      </c>
      <c r="N21" s="256">
        <f t="shared" si="0"/>
        <v>1</v>
      </c>
      <c r="O21" s="245"/>
      <c r="P21" s="245"/>
      <c r="Q21" s="245"/>
      <c r="R21" s="244">
        <v>0.45</v>
      </c>
      <c r="S21" s="244">
        <v>0.55000000000000004</v>
      </c>
      <c r="T21" s="245"/>
      <c r="U21" s="245"/>
      <c r="V21" s="245"/>
      <c r="W21" s="245"/>
      <c r="X21" s="245"/>
      <c r="Y21" s="245"/>
      <c r="Z21" s="245"/>
      <c r="AA21" s="92">
        <f t="shared" si="1"/>
        <v>0</v>
      </c>
      <c r="AB21" s="246"/>
      <c r="AC21" s="247"/>
      <c r="AD21" s="247"/>
      <c r="AE21" s="247"/>
      <c r="AF21" s="247"/>
      <c r="AG21" s="247"/>
      <c r="AH21" s="247"/>
      <c r="AI21" s="247"/>
      <c r="AJ21" s="247"/>
      <c r="AK21" s="247"/>
      <c r="AL21" s="247"/>
      <c r="AM21" s="247"/>
      <c r="AN21" s="92">
        <f t="shared" si="2"/>
        <v>0</v>
      </c>
      <c r="AO21" s="248" t="e">
        <f t="shared" si="3"/>
        <v>#DIV/0!</v>
      </c>
      <c r="AP21" s="249" t="s">
        <v>667</v>
      </c>
      <c r="AQ21" s="249" t="s">
        <v>662</v>
      </c>
      <c r="AR21" s="249" t="s">
        <v>663</v>
      </c>
      <c r="AS21" s="262" t="s">
        <v>84</v>
      </c>
      <c r="AT21" s="249"/>
      <c r="AU21" s="234"/>
      <c r="AV21" s="234"/>
      <c r="AW21" s="234"/>
      <c r="AX21" s="234"/>
      <c r="AY21" s="234"/>
      <c r="AZ21" s="234"/>
      <c r="BA21" s="234"/>
    </row>
    <row r="22" spans="1:53" ht="162">
      <c r="A22" s="242" t="s">
        <v>664</v>
      </c>
      <c r="B22" s="242" t="s">
        <v>634</v>
      </c>
      <c r="C22" s="117"/>
      <c r="D22" s="267" t="s">
        <v>678</v>
      </c>
      <c r="E22" s="268"/>
      <c r="F22" s="268" t="s">
        <v>679</v>
      </c>
      <c r="G22" s="254">
        <v>3</v>
      </c>
      <c r="H22" s="242" t="s">
        <v>75</v>
      </c>
      <c r="I22" s="254" t="s">
        <v>660</v>
      </c>
      <c r="J22" s="254" t="s">
        <v>70</v>
      </c>
      <c r="K22" s="254" t="s">
        <v>661</v>
      </c>
      <c r="L22" s="254" t="s">
        <v>30</v>
      </c>
      <c r="M22" s="254" t="s">
        <v>43</v>
      </c>
      <c r="N22" s="256">
        <f t="shared" si="0"/>
        <v>1</v>
      </c>
      <c r="O22" s="245"/>
      <c r="P22" s="245"/>
      <c r="Q22" s="245"/>
      <c r="R22" s="244">
        <v>0.45</v>
      </c>
      <c r="S22" s="244">
        <v>0.35</v>
      </c>
      <c r="T22" s="244">
        <v>0.2</v>
      </c>
      <c r="U22" s="245"/>
      <c r="V22" s="245"/>
      <c r="W22" s="245"/>
      <c r="X22" s="245"/>
      <c r="Y22" s="245"/>
      <c r="Z22" s="245"/>
      <c r="AA22" s="92">
        <f t="shared" si="1"/>
        <v>0</v>
      </c>
      <c r="AB22" s="246"/>
      <c r="AC22" s="247"/>
      <c r="AD22" s="247"/>
      <c r="AE22" s="247"/>
      <c r="AF22" s="247"/>
      <c r="AG22" s="247"/>
      <c r="AH22" s="247"/>
      <c r="AI22" s="247"/>
      <c r="AJ22" s="247"/>
      <c r="AK22" s="247"/>
      <c r="AL22" s="247"/>
      <c r="AM22" s="247"/>
      <c r="AN22" s="92">
        <f t="shared" si="2"/>
        <v>0</v>
      </c>
      <c r="AO22" s="248" t="e">
        <f t="shared" si="3"/>
        <v>#DIV/0!</v>
      </c>
      <c r="AP22" s="249" t="s">
        <v>667</v>
      </c>
      <c r="AQ22" s="249" t="s">
        <v>662</v>
      </c>
      <c r="AR22" s="249" t="s">
        <v>663</v>
      </c>
      <c r="AS22" s="262" t="s">
        <v>107</v>
      </c>
      <c r="AT22" s="249"/>
      <c r="AU22" s="234"/>
      <c r="AV22" s="234"/>
      <c r="AW22" s="234"/>
      <c r="AX22" s="234"/>
      <c r="AY22" s="234"/>
      <c r="AZ22" s="234"/>
      <c r="BA22" s="234"/>
    </row>
    <row r="23" spans="1:53" ht="141.75">
      <c r="A23" s="242" t="s">
        <v>643</v>
      </c>
      <c r="B23" s="242" t="s">
        <v>634</v>
      </c>
      <c r="C23" s="117"/>
      <c r="D23" s="267" t="s">
        <v>680</v>
      </c>
      <c r="E23" s="268"/>
      <c r="F23" s="118" t="s">
        <v>681</v>
      </c>
      <c r="G23" s="254">
        <v>3</v>
      </c>
      <c r="H23" s="242"/>
      <c r="I23" s="254" t="s">
        <v>660</v>
      </c>
      <c r="J23" s="254" t="s">
        <v>70</v>
      </c>
      <c r="K23" s="254" t="s">
        <v>661</v>
      </c>
      <c r="L23" s="254" t="s">
        <v>30</v>
      </c>
      <c r="M23" s="254" t="s">
        <v>43</v>
      </c>
      <c r="N23" s="256">
        <f t="shared" si="0"/>
        <v>1</v>
      </c>
      <c r="O23" s="245"/>
      <c r="P23" s="245"/>
      <c r="Q23" s="245"/>
      <c r="R23" s="244">
        <v>0.45</v>
      </c>
      <c r="S23" s="244">
        <v>0.55000000000000004</v>
      </c>
      <c r="T23" s="245"/>
      <c r="U23" s="245"/>
      <c r="V23" s="245"/>
      <c r="W23" s="245"/>
      <c r="X23" s="245"/>
      <c r="Y23" s="245"/>
      <c r="Z23" s="245"/>
      <c r="AA23" s="92">
        <f t="shared" si="1"/>
        <v>0</v>
      </c>
      <c r="AB23" s="246"/>
      <c r="AC23" s="247"/>
      <c r="AD23" s="247"/>
      <c r="AE23" s="247"/>
      <c r="AF23" s="247"/>
      <c r="AG23" s="247"/>
      <c r="AH23" s="247"/>
      <c r="AI23" s="247"/>
      <c r="AJ23" s="247"/>
      <c r="AK23" s="247"/>
      <c r="AL23" s="247"/>
      <c r="AM23" s="247"/>
      <c r="AN23" s="92">
        <f t="shared" si="2"/>
        <v>0</v>
      </c>
      <c r="AO23" s="248" t="e">
        <f t="shared" si="3"/>
        <v>#DIV/0!</v>
      </c>
      <c r="AP23" s="249" t="s">
        <v>672</v>
      </c>
      <c r="AQ23" s="249" t="s">
        <v>662</v>
      </c>
      <c r="AR23" s="249" t="s">
        <v>663</v>
      </c>
      <c r="AS23" s="262"/>
      <c r="AT23" s="249"/>
      <c r="AU23" s="234"/>
      <c r="AV23" s="234"/>
      <c r="AW23" s="234"/>
      <c r="AX23" s="234"/>
      <c r="AY23" s="234"/>
      <c r="AZ23" s="234"/>
      <c r="BA23" s="234"/>
    </row>
    <row r="24" spans="1:53" ht="162">
      <c r="A24" s="242" t="s">
        <v>506</v>
      </c>
      <c r="B24" s="242" t="s">
        <v>634</v>
      </c>
      <c r="C24" s="117"/>
      <c r="D24" s="267" t="s">
        <v>682</v>
      </c>
      <c r="E24" s="264"/>
      <c r="F24" s="271" t="s">
        <v>683</v>
      </c>
      <c r="G24" s="254">
        <v>3</v>
      </c>
      <c r="H24" s="242" t="s">
        <v>72</v>
      </c>
      <c r="I24" s="254" t="s">
        <v>660</v>
      </c>
      <c r="J24" s="254" t="s">
        <v>70</v>
      </c>
      <c r="K24" s="254" t="s">
        <v>661</v>
      </c>
      <c r="L24" s="254" t="s">
        <v>30</v>
      </c>
      <c r="M24" s="254" t="s">
        <v>43</v>
      </c>
      <c r="N24" s="256">
        <f t="shared" si="0"/>
        <v>1</v>
      </c>
      <c r="O24" s="257"/>
      <c r="P24" s="257"/>
      <c r="Q24" s="258"/>
      <c r="R24" s="257"/>
      <c r="S24" s="257"/>
      <c r="T24" s="258">
        <v>0.5</v>
      </c>
      <c r="U24" s="257"/>
      <c r="V24" s="258"/>
      <c r="W24" s="257"/>
      <c r="X24" s="257"/>
      <c r="Y24" s="257"/>
      <c r="Z24" s="258">
        <v>0.5</v>
      </c>
      <c r="AA24" s="92">
        <f t="shared" si="1"/>
        <v>0</v>
      </c>
      <c r="AB24" s="259"/>
      <c r="AC24" s="266"/>
      <c r="AD24" s="266"/>
      <c r="AE24" s="266"/>
      <c r="AF24" s="266"/>
      <c r="AG24" s="266"/>
      <c r="AH24" s="266"/>
      <c r="AI24" s="266"/>
      <c r="AJ24" s="266"/>
      <c r="AK24" s="266"/>
      <c r="AL24" s="266"/>
      <c r="AM24" s="266"/>
      <c r="AN24" s="92">
        <f t="shared" si="2"/>
        <v>0</v>
      </c>
      <c r="AO24" s="248" t="e">
        <f t="shared" si="3"/>
        <v>#DIV/0!</v>
      </c>
      <c r="AP24" s="249" t="s">
        <v>262</v>
      </c>
      <c r="AQ24" s="249" t="s">
        <v>662</v>
      </c>
      <c r="AR24" s="249" t="s">
        <v>663</v>
      </c>
      <c r="AS24" s="262" t="s">
        <v>84</v>
      </c>
      <c r="AT24" s="262"/>
      <c r="AU24" s="234"/>
      <c r="AV24" s="234"/>
      <c r="AW24" s="234"/>
      <c r="AX24" s="234"/>
      <c r="AY24" s="234"/>
      <c r="AZ24" s="234"/>
      <c r="BA24" s="234"/>
    </row>
    <row r="25" spans="1:53" ht="162">
      <c r="A25" s="242" t="s">
        <v>502</v>
      </c>
      <c r="B25" s="242" t="s">
        <v>634</v>
      </c>
      <c r="C25" s="117"/>
      <c r="D25" s="267" t="s">
        <v>684</v>
      </c>
      <c r="E25" s="268"/>
      <c r="F25" s="268" t="s">
        <v>685</v>
      </c>
      <c r="G25" s="254">
        <v>3</v>
      </c>
      <c r="H25" s="242" t="s">
        <v>75</v>
      </c>
      <c r="I25" s="254" t="s">
        <v>660</v>
      </c>
      <c r="J25" s="254" t="s">
        <v>70</v>
      </c>
      <c r="K25" s="254" t="s">
        <v>661</v>
      </c>
      <c r="L25" s="254" t="s">
        <v>30</v>
      </c>
      <c r="M25" s="254" t="s">
        <v>43</v>
      </c>
      <c r="N25" s="256">
        <f t="shared" si="0"/>
        <v>1</v>
      </c>
      <c r="O25" s="245"/>
      <c r="P25" s="245"/>
      <c r="Q25" s="245"/>
      <c r="R25" s="245"/>
      <c r="S25" s="245"/>
      <c r="T25" s="244">
        <v>0.45</v>
      </c>
      <c r="U25" s="244">
        <v>0.35</v>
      </c>
      <c r="V25" s="244">
        <v>0.2</v>
      </c>
      <c r="W25" s="245"/>
      <c r="X25" s="245"/>
      <c r="Y25" s="245"/>
      <c r="Z25" s="245"/>
      <c r="AA25" s="92">
        <f t="shared" si="1"/>
        <v>0</v>
      </c>
      <c r="AB25" s="246"/>
      <c r="AC25" s="247"/>
      <c r="AD25" s="247"/>
      <c r="AE25" s="247"/>
      <c r="AF25" s="247"/>
      <c r="AG25" s="247"/>
      <c r="AH25" s="247"/>
      <c r="AI25" s="247"/>
      <c r="AJ25" s="247"/>
      <c r="AK25" s="247"/>
      <c r="AL25" s="247"/>
      <c r="AM25" s="247"/>
      <c r="AN25" s="92">
        <f t="shared" si="2"/>
        <v>0</v>
      </c>
      <c r="AO25" s="248" t="e">
        <f t="shared" si="3"/>
        <v>#DIV/0!</v>
      </c>
      <c r="AP25" s="249" t="s">
        <v>667</v>
      </c>
      <c r="AQ25" s="249" t="s">
        <v>662</v>
      </c>
      <c r="AR25" s="249" t="s">
        <v>663</v>
      </c>
      <c r="AS25" s="262" t="s">
        <v>74</v>
      </c>
      <c r="AT25" s="249"/>
      <c r="AU25" s="234"/>
      <c r="AV25" s="234"/>
      <c r="AW25" s="234"/>
      <c r="AX25" s="234"/>
      <c r="AY25" s="234"/>
      <c r="AZ25" s="234"/>
      <c r="BA25" s="234"/>
    </row>
    <row r="26" spans="1:53" ht="162">
      <c r="A26" s="242" t="s">
        <v>505</v>
      </c>
      <c r="B26" s="242" t="s">
        <v>634</v>
      </c>
      <c r="C26" s="117"/>
      <c r="D26" s="267" t="s">
        <v>686</v>
      </c>
      <c r="E26" s="268"/>
      <c r="F26" s="268" t="s">
        <v>687</v>
      </c>
      <c r="G26" s="254">
        <v>3</v>
      </c>
      <c r="H26" s="242" t="s">
        <v>75</v>
      </c>
      <c r="I26" s="254" t="s">
        <v>660</v>
      </c>
      <c r="J26" s="254" t="s">
        <v>70</v>
      </c>
      <c r="K26" s="254" t="s">
        <v>661</v>
      </c>
      <c r="L26" s="254" t="s">
        <v>30</v>
      </c>
      <c r="M26" s="254" t="s">
        <v>43</v>
      </c>
      <c r="N26" s="256">
        <f t="shared" si="0"/>
        <v>1</v>
      </c>
      <c r="O26" s="245"/>
      <c r="P26" s="245"/>
      <c r="Q26" s="245"/>
      <c r="R26" s="245"/>
      <c r="S26" s="245"/>
      <c r="T26" s="245"/>
      <c r="U26" s="244">
        <v>0.45</v>
      </c>
      <c r="V26" s="244">
        <v>0.55000000000000004</v>
      </c>
      <c r="W26" s="245"/>
      <c r="X26" s="245"/>
      <c r="Y26" s="245"/>
      <c r="Z26" s="245"/>
      <c r="AA26" s="92">
        <f t="shared" si="1"/>
        <v>0</v>
      </c>
      <c r="AB26" s="246"/>
      <c r="AC26" s="247"/>
      <c r="AD26" s="247"/>
      <c r="AE26" s="247"/>
      <c r="AF26" s="247"/>
      <c r="AG26" s="247"/>
      <c r="AH26" s="247"/>
      <c r="AI26" s="247"/>
      <c r="AJ26" s="247"/>
      <c r="AK26" s="247"/>
      <c r="AL26" s="247"/>
      <c r="AM26" s="247"/>
      <c r="AN26" s="92">
        <f t="shared" si="2"/>
        <v>0</v>
      </c>
      <c r="AO26" s="248" t="e">
        <f t="shared" si="3"/>
        <v>#DIV/0!</v>
      </c>
      <c r="AP26" s="249" t="s">
        <v>667</v>
      </c>
      <c r="AQ26" s="249" t="s">
        <v>662</v>
      </c>
      <c r="AR26" s="249" t="s">
        <v>663</v>
      </c>
      <c r="AS26" s="262" t="s">
        <v>111</v>
      </c>
      <c r="AT26" s="249"/>
      <c r="AU26" s="234"/>
      <c r="AV26" s="234"/>
      <c r="AW26" s="234"/>
      <c r="AX26" s="234"/>
      <c r="AY26" s="234"/>
      <c r="AZ26" s="234"/>
      <c r="BA26" s="234"/>
    </row>
    <row r="27" spans="1:53" ht="162">
      <c r="A27" s="242" t="s">
        <v>505</v>
      </c>
      <c r="B27" s="242" t="s">
        <v>634</v>
      </c>
      <c r="C27" s="117"/>
      <c r="D27" s="267" t="s">
        <v>688</v>
      </c>
      <c r="E27" s="272"/>
      <c r="F27" s="272" t="s">
        <v>689</v>
      </c>
      <c r="G27" s="254">
        <v>3</v>
      </c>
      <c r="H27" s="242" t="s">
        <v>57</v>
      </c>
      <c r="I27" s="254" t="s">
        <v>660</v>
      </c>
      <c r="J27" s="254" t="s">
        <v>70</v>
      </c>
      <c r="K27" s="254" t="s">
        <v>661</v>
      </c>
      <c r="L27" s="254" t="s">
        <v>30</v>
      </c>
      <c r="M27" s="254" t="s">
        <v>43</v>
      </c>
      <c r="N27" s="256">
        <f t="shared" si="0"/>
        <v>1</v>
      </c>
      <c r="O27" s="258"/>
      <c r="P27" s="258"/>
      <c r="Q27" s="258"/>
      <c r="R27" s="257"/>
      <c r="S27" s="257"/>
      <c r="T27" s="257"/>
      <c r="U27" s="258">
        <v>0.45</v>
      </c>
      <c r="V27" s="273">
        <v>0.35</v>
      </c>
      <c r="W27" s="258">
        <v>0.2</v>
      </c>
      <c r="X27" s="257"/>
      <c r="Y27" s="257"/>
      <c r="Z27" s="257"/>
      <c r="AA27" s="92">
        <f t="shared" si="1"/>
        <v>0</v>
      </c>
      <c r="AB27" s="259"/>
      <c r="AC27" s="260"/>
      <c r="AD27" s="260"/>
      <c r="AE27" s="260"/>
      <c r="AF27" s="260"/>
      <c r="AG27" s="260"/>
      <c r="AH27" s="260"/>
      <c r="AI27" s="260"/>
      <c r="AJ27" s="260"/>
      <c r="AK27" s="260"/>
      <c r="AL27" s="260"/>
      <c r="AM27" s="260"/>
      <c r="AN27" s="92">
        <f t="shared" si="2"/>
        <v>0</v>
      </c>
      <c r="AO27" s="248" t="e">
        <f t="shared" si="3"/>
        <v>#DIV/0!</v>
      </c>
      <c r="AP27" s="249" t="s">
        <v>667</v>
      </c>
      <c r="AQ27" s="249" t="s">
        <v>662</v>
      </c>
      <c r="AR27" s="249" t="s">
        <v>663</v>
      </c>
      <c r="AS27" s="262" t="s">
        <v>107</v>
      </c>
      <c r="AT27" s="250"/>
      <c r="AU27" s="234"/>
      <c r="AV27" s="234"/>
      <c r="AW27" s="234"/>
      <c r="AX27" s="234"/>
      <c r="AY27" s="234"/>
      <c r="AZ27" s="234"/>
      <c r="BA27" s="234"/>
    </row>
    <row r="28" spans="1:53" ht="162">
      <c r="A28" s="242" t="s">
        <v>505</v>
      </c>
      <c r="B28" s="242" t="s">
        <v>634</v>
      </c>
      <c r="C28" s="117"/>
      <c r="D28" s="267" t="s">
        <v>690</v>
      </c>
      <c r="E28" s="274"/>
      <c r="F28" s="268" t="s">
        <v>691</v>
      </c>
      <c r="G28" s="254">
        <v>3</v>
      </c>
      <c r="H28" s="267"/>
      <c r="I28" s="254" t="s">
        <v>660</v>
      </c>
      <c r="J28" s="254" t="s">
        <v>70</v>
      </c>
      <c r="K28" s="254" t="s">
        <v>661</v>
      </c>
      <c r="L28" s="254" t="s">
        <v>30</v>
      </c>
      <c r="M28" s="254" t="s">
        <v>43</v>
      </c>
      <c r="N28" s="256">
        <f t="shared" si="0"/>
        <v>1</v>
      </c>
      <c r="O28" s="245"/>
      <c r="P28" s="245"/>
      <c r="Q28" s="245"/>
      <c r="R28" s="245"/>
      <c r="S28" s="245"/>
      <c r="T28" s="245"/>
      <c r="U28" s="245"/>
      <c r="V28" s="244">
        <v>0.45</v>
      </c>
      <c r="W28" s="244">
        <v>0.55000000000000004</v>
      </c>
      <c r="X28" s="245"/>
      <c r="Y28" s="245"/>
      <c r="Z28" s="245"/>
      <c r="AA28" s="92">
        <f t="shared" si="1"/>
        <v>0</v>
      </c>
      <c r="AB28" s="246"/>
      <c r="AC28" s="247"/>
      <c r="AD28" s="247"/>
      <c r="AE28" s="247"/>
      <c r="AF28" s="247"/>
      <c r="AG28" s="247"/>
      <c r="AH28" s="247"/>
      <c r="AI28" s="247"/>
      <c r="AJ28" s="247"/>
      <c r="AK28" s="247"/>
      <c r="AL28" s="247"/>
      <c r="AM28" s="247"/>
      <c r="AN28" s="92">
        <f t="shared" si="2"/>
        <v>0</v>
      </c>
      <c r="AO28" s="248" t="e">
        <f t="shared" si="3"/>
        <v>#DIV/0!</v>
      </c>
      <c r="AP28" s="249" t="s">
        <v>667</v>
      </c>
      <c r="AQ28" s="249" t="s">
        <v>662</v>
      </c>
      <c r="AR28" s="249" t="s">
        <v>663</v>
      </c>
      <c r="AS28" s="262"/>
      <c r="AT28" s="249"/>
      <c r="AU28" s="234"/>
      <c r="AV28" s="234"/>
      <c r="AW28" s="234"/>
      <c r="AX28" s="234"/>
      <c r="AY28" s="234"/>
      <c r="AZ28" s="234"/>
      <c r="BA28" s="234"/>
    </row>
    <row r="29" spans="1:53" ht="162">
      <c r="A29" s="242" t="s">
        <v>643</v>
      </c>
      <c r="B29" s="242" t="s">
        <v>634</v>
      </c>
      <c r="C29" s="117"/>
      <c r="D29" s="267" t="s">
        <v>692</v>
      </c>
      <c r="E29" s="268"/>
      <c r="F29" s="268" t="s">
        <v>693</v>
      </c>
      <c r="G29" s="254">
        <v>3</v>
      </c>
      <c r="H29" s="242" t="s">
        <v>75</v>
      </c>
      <c r="I29" s="254" t="s">
        <v>660</v>
      </c>
      <c r="J29" s="254" t="s">
        <v>70</v>
      </c>
      <c r="K29" s="254" t="s">
        <v>661</v>
      </c>
      <c r="L29" s="254" t="s">
        <v>30</v>
      </c>
      <c r="M29" s="254" t="s">
        <v>43</v>
      </c>
      <c r="N29" s="256">
        <f t="shared" si="0"/>
        <v>1</v>
      </c>
      <c r="O29" s="257"/>
      <c r="P29" s="257"/>
      <c r="Q29" s="257"/>
      <c r="R29" s="257"/>
      <c r="S29" s="257"/>
      <c r="T29" s="257"/>
      <c r="U29" s="257"/>
      <c r="V29" s="257"/>
      <c r="W29" s="258">
        <v>0.5</v>
      </c>
      <c r="X29" s="258">
        <v>0.25</v>
      </c>
      <c r="Y29" s="258">
        <v>0.25</v>
      </c>
      <c r="Z29" s="257"/>
      <c r="AA29" s="92">
        <f t="shared" si="1"/>
        <v>0</v>
      </c>
      <c r="AB29" s="259"/>
      <c r="AC29" s="260"/>
      <c r="AD29" s="260"/>
      <c r="AE29" s="260"/>
      <c r="AF29" s="260"/>
      <c r="AG29" s="260"/>
      <c r="AH29" s="260"/>
      <c r="AI29" s="260"/>
      <c r="AJ29" s="260"/>
      <c r="AK29" s="260"/>
      <c r="AL29" s="260"/>
      <c r="AM29" s="260"/>
      <c r="AN29" s="92">
        <f t="shared" si="2"/>
        <v>0</v>
      </c>
      <c r="AO29" s="248" t="e">
        <f t="shared" si="3"/>
        <v>#DIV/0!</v>
      </c>
      <c r="AP29" s="249" t="s">
        <v>667</v>
      </c>
      <c r="AQ29" s="249" t="s">
        <v>662</v>
      </c>
      <c r="AR29" s="249" t="s">
        <v>663</v>
      </c>
      <c r="AS29" s="262" t="s">
        <v>111</v>
      </c>
      <c r="AT29" s="250"/>
      <c r="AU29" s="234"/>
      <c r="AV29" s="234"/>
      <c r="AW29" s="234"/>
      <c r="AX29" s="234"/>
      <c r="AY29" s="234"/>
      <c r="AZ29" s="234"/>
      <c r="BA29" s="234"/>
    </row>
    <row r="30" spans="1:53" ht="162">
      <c r="A30" s="242" t="s">
        <v>502</v>
      </c>
      <c r="B30" s="242" t="s">
        <v>634</v>
      </c>
      <c r="C30" s="251"/>
      <c r="D30" s="264" t="s">
        <v>694</v>
      </c>
      <c r="E30" s="265"/>
      <c r="F30" s="265" t="s">
        <v>695</v>
      </c>
      <c r="G30" s="254">
        <v>3</v>
      </c>
      <c r="H30" s="242" t="s">
        <v>60</v>
      </c>
      <c r="I30" s="254" t="s">
        <v>660</v>
      </c>
      <c r="J30" s="254" t="s">
        <v>70</v>
      </c>
      <c r="K30" s="254" t="s">
        <v>661</v>
      </c>
      <c r="L30" s="254" t="s">
        <v>30</v>
      </c>
      <c r="M30" s="254" t="s">
        <v>43</v>
      </c>
      <c r="N30" s="256">
        <f t="shared" si="0"/>
        <v>1</v>
      </c>
      <c r="O30" s="257"/>
      <c r="P30" s="257"/>
      <c r="Q30" s="258"/>
      <c r="R30" s="257"/>
      <c r="S30" s="257"/>
      <c r="T30" s="257"/>
      <c r="U30" s="257"/>
      <c r="V30" s="257"/>
      <c r="W30" s="257"/>
      <c r="X30" s="258">
        <v>0.45</v>
      </c>
      <c r="Y30" s="258">
        <v>0.35</v>
      </c>
      <c r="Z30" s="258">
        <v>0.2</v>
      </c>
      <c r="AA30" s="92">
        <f t="shared" si="1"/>
        <v>0</v>
      </c>
      <c r="AB30" s="259"/>
      <c r="AC30" s="266"/>
      <c r="AD30" s="266"/>
      <c r="AE30" s="266"/>
      <c r="AF30" s="266"/>
      <c r="AG30" s="266"/>
      <c r="AH30" s="266"/>
      <c r="AI30" s="266"/>
      <c r="AJ30" s="266"/>
      <c r="AK30" s="266"/>
      <c r="AL30" s="266"/>
      <c r="AM30" s="266"/>
      <c r="AN30" s="92">
        <f t="shared" si="2"/>
        <v>0</v>
      </c>
      <c r="AO30" s="248" t="e">
        <f t="shared" si="3"/>
        <v>#DIV/0!</v>
      </c>
      <c r="AP30" s="249" t="s">
        <v>667</v>
      </c>
      <c r="AQ30" s="249" t="s">
        <v>662</v>
      </c>
      <c r="AR30" s="249" t="s">
        <v>663</v>
      </c>
      <c r="AS30" s="262" t="s">
        <v>53</v>
      </c>
      <c r="AT30" s="275"/>
      <c r="AU30" s="234"/>
      <c r="AV30" s="234"/>
      <c r="AW30" s="234"/>
      <c r="AX30" s="234"/>
      <c r="AY30" s="234"/>
      <c r="AZ30" s="234"/>
      <c r="BA30" s="234"/>
    </row>
    <row r="31" spans="1:53" ht="121.5">
      <c r="A31" s="242" t="s">
        <v>503</v>
      </c>
      <c r="B31" s="251" t="s">
        <v>634</v>
      </c>
      <c r="C31" s="251"/>
      <c r="D31" s="252" t="s">
        <v>696</v>
      </c>
      <c r="E31" s="253"/>
      <c r="F31" s="253" t="s">
        <v>697</v>
      </c>
      <c r="G31" s="254">
        <v>3</v>
      </c>
      <c r="H31" s="242" t="s">
        <v>75</v>
      </c>
      <c r="I31" s="254" t="s">
        <v>637</v>
      </c>
      <c r="J31" s="254" t="s">
        <v>70</v>
      </c>
      <c r="K31" s="254" t="s">
        <v>29</v>
      </c>
      <c r="L31" s="254" t="s">
        <v>30</v>
      </c>
      <c r="M31" s="254" t="s">
        <v>43</v>
      </c>
      <c r="N31" s="256">
        <f t="shared" si="0"/>
        <v>1</v>
      </c>
      <c r="O31" s="258">
        <v>0.2</v>
      </c>
      <c r="P31" s="258">
        <v>0.6</v>
      </c>
      <c r="Q31" s="258">
        <v>0.2</v>
      </c>
      <c r="R31" s="257"/>
      <c r="S31" s="257"/>
      <c r="T31" s="257"/>
      <c r="U31" s="257"/>
      <c r="V31" s="257"/>
      <c r="W31" s="257"/>
      <c r="X31" s="257"/>
      <c r="Y31" s="257"/>
      <c r="Z31" s="257"/>
      <c r="AA31" s="92">
        <f t="shared" si="1"/>
        <v>0.2</v>
      </c>
      <c r="AB31" s="259"/>
      <c r="AC31" s="260"/>
      <c r="AD31" s="260"/>
      <c r="AE31" s="260"/>
      <c r="AF31" s="260"/>
      <c r="AG31" s="260"/>
      <c r="AH31" s="260"/>
      <c r="AI31" s="260"/>
      <c r="AJ31" s="260"/>
      <c r="AK31" s="260"/>
      <c r="AL31" s="260"/>
      <c r="AM31" s="260"/>
      <c r="AN31" s="92">
        <f t="shared" si="2"/>
        <v>0</v>
      </c>
      <c r="AO31" s="248">
        <f t="shared" si="3"/>
        <v>0</v>
      </c>
      <c r="AP31" s="262" t="s">
        <v>698</v>
      </c>
      <c r="AQ31" s="262" t="s">
        <v>699</v>
      </c>
      <c r="AR31" s="262" t="s">
        <v>700</v>
      </c>
      <c r="AS31" s="262" t="s">
        <v>71</v>
      </c>
      <c r="AT31" s="275"/>
      <c r="AU31" s="234"/>
      <c r="AV31" s="234"/>
      <c r="AW31" s="234"/>
      <c r="AX31" s="234"/>
      <c r="AY31" s="234"/>
      <c r="AZ31" s="234"/>
      <c r="BA31" s="234"/>
    </row>
    <row r="32" spans="1:53" ht="121.5">
      <c r="A32" s="242" t="s">
        <v>539</v>
      </c>
      <c r="B32" s="251" t="s">
        <v>634</v>
      </c>
      <c r="C32" s="251"/>
      <c r="D32" s="252" t="s">
        <v>701</v>
      </c>
      <c r="E32" s="253"/>
      <c r="F32" s="253" t="s">
        <v>702</v>
      </c>
      <c r="G32" s="254">
        <v>2</v>
      </c>
      <c r="H32" s="242" t="s">
        <v>75</v>
      </c>
      <c r="I32" s="254" t="s">
        <v>637</v>
      </c>
      <c r="J32" s="254" t="s">
        <v>70</v>
      </c>
      <c r="K32" s="254" t="s">
        <v>29</v>
      </c>
      <c r="L32" s="254" t="s">
        <v>30</v>
      </c>
      <c r="M32" s="254" t="s">
        <v>43</v>
      </c>
      <c r="N32" s="256">
        <f t="shared" si="0"/>
        <v>1</v>
      </c>
      <c r="O32" s="258">
        <v>0.4</v>
      </c>
      <c r="P32" s="258">
        <v>0.6</v>
      </c>
      <c r="Q32" s="258"/>
      <c r="R32" s="257"/>
      <c r="S32" s="257"/>
      <c r="T32" s="257"/>
      <c r="U32" s="257"/>
      <c r="V32" s="257"/>
      <c r="W32" s="257"/>
      <c r="X32" s="257"/>
      <c r="Y32" s="257"/>
      <c r="Z32" s="257"/>
      <c r="AA32" s="92">
        <f t="shared" si="1"/>
        <v>0.4</v>
      </c>
      <c r="AB32" s="259"/>
      <c r="AC32" s="260"/>
      <c r="AD32" s="260"/>
      <c r="AE32" s="260"/>
      <c r="AF32" s="260"/>
      <c r="AG32" s="260"/>
      <c r="AH32" s="260"/>
      <c r="AI32" s="260"/>
      <c r="AJ32" s="260"/>
      <c r="AK32" s="260"/>
      <c r="AL32" s="260"/>
      <c r="AM32" s="260"/>
      <c r="AN32" s="92">
        <f t="shared" si="2"/>
        <v>0</v>
      </c>
      <c r="AO32" s="248">
        <f t="shared" si="3"/>
        <v>0</v>
      </c>
      <c r="AP32" s="262" t="s">
        <v>698</v>
      </c>
      <c r="AQ32" s="262" t="s">
        <v>699</v>
      </c>
      <c r="AR32" s="262" t="s">
        <v>700</v>
      </c>
      <c r="AS32" s="262" t="s">
        <v>106</v>
      </c>
      <c r="AT32" s="250"/>
      <c r="AU32" s="234"/>
      <c r="AV32" s="234"/>
      <c r="AW32" s="234"/>
      <c r="AX32" s="234"/>
      <c r="AY32" s="234"/>
      <c r="AZ32" s="234"/>
      <c r="BA32" s="234"/>
    </row>
    <row r="33" spans="1:53" s="278" customFormat="1" ht="121.5">
      <c r="A33" s="242" t="s">
        <v>502</v>
      </c>
      <c r="B33" s="276" t="s">
        <v>634</v>
      </c>
      <c r="C33" s="276"/>
      <c r="D33" s="252" t="s">
        <v>703</v>
      </c>
      <c r="E33" s="252"/>
      <c r="F33" s="252" t="s">
        <v>704</v>
      </c>
      <c r="G33" s="255">
        <v>2</v>
      </c>
      <c r="H33" s="264" t="s">
        <v>75</v>
      </c>
      <c r="I33" s="255" t="s">
        <v>637</v>
      </c>
      <c r="J33" s="255" t="s">
        <v>70</v>
      </c>
      <c r="K33" s="255" t="s">
        <v>29</v>
      </c>
      <c r="L33" s="255" t="s">
        <v>30</v>
      </c>
      <c r="M33" s="255" t="s">
        <v>43</v>
      </c>
      <c r="N33" s="256">
        <f t="shared" si="0"/>
        <v>1</v>
      </c>
      <c r="O33" s="257"/>
      <c r="P33" s="257"/>
      <c r="Q33" s="258">
        <v>1</v>
      </c>
      <c r="R33" s="258"/>
      <c r="S33" s="257"/>
      <c r="T33" s="257"/>
      <c r="U33" s="257"/>
      <c r="V33" s="257"/>
      <c r="W33" s="257"/>
      <c r="X33" s="257"/>
      <c r="Y33" s="257"/>
      <c r="Z33" s="257"/>
      <c r="AA33" s="92">
        <f t="shared" si="1"/>
        <v>0</v>
      </c>
      <c r="AB33" s="259"/>
      <c r="AC33" s="260"/>
      <c r="AD33" s="260"/>
      <c r="AE33" s="260"/>
      <c r="AF33" s="260"/>
      <c r="AG33" s="260"/>
      <c r="AH33" s="260"/>
      <c r="AI33" s="260"/>
      <c r="AJ33" s="260"/>
      <c r="AK33" s="260"/>
      <c r="AL33" s="260"/>
      <c r="AM33" s="260"/>
      <c r="AN33" s="92">
        <f t="shared" si="2"/>
        <v>0</v>
      </c>
      <c r="AO33" s="248" t="e">
        <f t="shared" si="3"/>
        <v>#DIV/0!</v>
      </c>
      <c r="AP33" s="247" t="s">
        <v>698</v>
      </c>
      <c r="AQ33" s="260" t="s">
        <v>699</v>
      </c>
      <c r="AR33" s="260" t="s">
        <v>700</v>
      </c>
      <c r="AS33" s="260" t="s">
        <v>71</v>
      </c>
      <c r="AT33" s="277"/>
    </row>
    <row r="34" spans="1:53" s="278" customFormat="1" ht="121.5">
      <c r="A34" s="242" t="s">
        <v>502</v>
      </c>
      <c r="B34" s="276" t="s">
        <v>634</v>
      </c>
      <c r="C34" s="276"/>
      <c r="D34" s="252" t="s">
        <v>705</v>
      </c>
      <c r="E34" s="252"/>
      <c r="F34" s="252" t="s">
        <v>704</v>
      </c>
      <c r="G34" s="255">
        <v>2</v>
      </c>
      <c r="H34" s="264" t="s">
        <v>75</v>
      </c>
      <c r="I34" s="255" t="s">
        <v>637</v>
      </c>
      <c r="J34" s="255" t="s">
        <v>70</v>
      </c>
      <c r="K34" s="255" t="s">
        <v>29</v>
      </c>
      <c r="L34" s="255" t="s">
        <v>30</v>
      </c>
      <c r="M34" s="255" t="s">
        <v>43</v>
      </c>
      <c r="N34" s="256">
        <f t="shared" si="0"/>
        <v>1</v>
      </c>
      <c r="O34" s="257"/>
      <c r="P34" s="257"/>
      <c r="Q34" s="258">
        <v>0.2</v>
      </c>
      <c r="R34" s="258">
        <v>0.8</v>
      </c>
      <c r="S34" s="258"/>
      <c r="T34" s="257"/>
      <c r="U34" s="257"/>
      <c r="V34" s="257"/>
      <c r="W34" s="257"/>
      <c r="X34" s="257"/>
      <c r="Y34" s="257"/>
      <c r="Z34" s="257"/>
      <c r="AA34" s="92">
        <f t="shared" si="1"/>
        <v>0</v>
      </c>
      <c r="AB34" s="259"/>
      <c r="AC34" s="260"/>
      <c r="AD34" s="260"/>
      <c r="AE34" s="260"/>
      <c r="AF34" s="260"/>
      <c r="AG34" s="260"/>
      <c r="AH34" s="260"/>
      <c r="AI34" s="260"/>
      <c r="AJ34" s="260"/>
      <c r="AK34" s="260"/>
      <c r="AL34" s="260"/>
      <c r="AM34" s="260"/>
      <c r="AN34" s="92">
        <f t="shared" si="2"/>
        <v>0</v>
      </c>
      <c r="AO34" s="248" t="e">
        <f t="shared" si="3"/>
        <v>#DIV/0!</v>
      </c>
      <c r="AP34" s="260" t="s">
        <v>698</v>
      </c>
      <c r="AQ34" s="260" t="s">
        <v>699</v>
      </c>
      <c r="AR34" s="260" t="s">
        <v>700</v>
      </c>
      <c r="AS34" s="260" t="s">
        <v>71</v>
      </c>
      <c r="AT34" s="277"/>
    </row>
    <row r="35" spans="1:53" ht="121.5">
      <c r="A35" s="242" t="s">
        <v>508</v>
      </c>
      <c r="B35" s="251" t="s">
        <v>634</v>
      </c>
      <c r="C35" s="117"/>
      <c r="D35" s="279" t="s">
        <v>706</v>
      </c>
      <c r="E35" s="272"/>
      <c r="F35" s="108" t="s">
        <v>707</v>
      </c>
      <c r="G35" s="254">
        <v>2</v>
      </c>
      <c r="H35" s="242" t="s">
        <v>75</v>
      </c>
      <c r="I35" s="254" t="s">
        <v>637</v>
      </c>
      <c r="J35" s="254" t="s">
        <v>70</v>
      </c>
      <c r="K35" s="254" t="s">
        <v>29</v>
      </c>
      <c r="L35" s="254" t="s">
        <v>30</v>
      </c>
      <c r="M35" s="254" t="s">
        <v>43</v>
      </c>
      <c r="N35" s="256">
        <f t="shared" si="0"/>
        <v>1</v>
      </c>
      <c r="O35" s="245"/>
      <c r="P35" s="245"/>
      <c r="Q35" s="244"/>
      <c r="R35" s="244"/>
      <c r="S35" s="244"/>
      <c r="T35" s="244"/>
      <c r="U35" s="244">
        <v>0.8</v>
      </c>
      <c r="V35" s="244">
        <v>0.2</v>
      </c>
      <c r="W35" s="245"/>
      <c r="X35" s="245"/>
      <c r="Y35" s="245"/>
      <c r="Z35" s="245"/>
      <c r="AA35" s="92">
        <f t="shared" si="1"/>
        <v>0</v>
      </c>
      <c r="AB35" s="259"/>
      <c r="AC35" s="260"/>
      <c r="AD35" s="260"/>
      <c r="AE35" s="260"/>
      <c r="AF35" s="260"/>
      <c r="AG35" s="260"/>
      <c r="AH35" s="260"/>
      <c r="AI35" s="260"/>
      <c r="AJ35" s="260"/>
      <c r="AK35" s="260"/>
      <c r="AL35" s="260"/>
      <c r="AM35" s="260"/>
      <c r="AN35" s="92">
        <f t="shared" si="2"/>
        <v>0</v>
      </c>
      <c r="AO35" s="248" t="e">
        <f t="shared" si="3"/>
        <v>#DIV/0!</v>
      </c>
      <c r="AP35" s="262" t="s">
        <v>698</v>
      </c>
      <c r="AQ35" s="262" t="s">
        <v>699</v>
      </c>
      <c r="AR35" s="262" t="s">
        <v>700</v>
      </c>
      <c r="AS35" s="262" t="s">
        <v>71</v>
      </c>
      <c r="AT35" s="249"/>
      <c r="AU35" s="234"/>
      <c r="AV35" s="234"/>
      <c r="AW35" s="234"/>
      <c r="AX35" s="234"/>
      <c r="AY35" s="234"/>
      <c r="AZ35" s="234"/>
      <c r="BA35" s="234"/>
    </row>
    <row r="36" spans="1:53" s="278" customFormat="1" ht="121.5">
      <c r="A36" s="242" t="s">
        <v>502</v>
      </c>
      <c r="B36" s="276" t="s">
        <v>634</v>
      </c>
      <c r="C36" s="280"/>
      <c r="D36" s="119" t="s">
        <v>708</v>
      </c>
      <c r="E36" s="119"/>
      <c r="F36" s="119" t="s">
        <v>709</v>
      </c>
      <c r="G36" s="255">
        <v>2</v>
      </c>
      <c r="H36" s="264" t="s">
        <v>75</v>
      </c>
      <c r="I36" s="255" t="s">
        <v>637</v>
      </c>
      <c r="J36" s="255" t="s">
        <v>70</v>
      </c>
      <c r="K36" s="255" t="s">
        <v>29</v>
      </c>
      <c r="L36" s="255" t="s">
        <v>30</v>
      </c>
      <c r="M36" s="255" t="s">
        <v>43</v>
      </c>
      <c r="N36" s="256">
        <f t="shared" si="0"/>
        <v>1</v>
      </c>
      <c r="O36" s="245"/>
      <c r="P36" s="245"/>
      <c r="Q36" s="245"/>
      <c r="R36" s="245"/>
      <c r="S36" s="244"/>
      <c r="T36" s="244">
        <v>0.85</v>
      </c>
      <c r="U36" s="244">
        <v>0.15</v>
      </c>
      <c r="V36" s="245"/>
      <c r="W36" s="245"/>
      <c r="X36" s="245"/>
      <c r="Y36" s="245"/>
      <c r="Z36" s="245"/>
      <c r="AA36" s="92">
        <f t="shared" si="1"/>
        <v>0</v>
      </c>
      <c r="AB36" s="259"/>
      <c r="AC36" s="260"/>
      <c r="AD36" s="260"/>
      <c r="AE36" s="260"/>
      <c r="AF36" s="260"/>
      <c r="AG36" s="260"/>
      <c r="AH36" s="260"/>
      <c r="AI36" s="260"/>
      <c r="AJ36" s="260"/>
      <c r="AK36" s="260"/>
      <c r="AL36" s="260"/>
      <c r="AM36" s="260"/>
      <c r="AN36" s="92">
        <f t="shared" si="2"/>
        <v>0</v>
      </c>
      <c r="AO36" s="248" t="e">
        <f t="shared" si="3"/>
        <v>#DIV/0!</v>
      </c>
      <c r="AP36" s="260" t="s">
        <v>698</v>
      </c>
      <c r="AQ36" s="260" t="s">
        <v>699</v>
      </c>
      <c r="AR36" s="260" t="s">
        <v>700</v>
      </c>
      <c r="AS36" s="260" t="s">
        <v>71</v>
      </c>
      <c r="AT36" s="247"/>
      <c r="AU36" s="281"/>
      <c r="AV36" s="281"/>
      <c r="AW36" s="281"/>
      <c r="AX36" s="281"/>
      <c r="AY36" s="281"/>
      <c r="AZ36" s="281"/>
      <c r="BA36" s="281"/>
    </row>
    <row r="37" spans="1:53" s="278" customFormat="1" ht="121.5">
      <c r="A37" s="242" t="s">
        <v>502</v>
      </c>
      <c r="B37" s="264" t="s">
        <v>634</v>
      </c>
      <c r="C37" s="280"/>
      <c r="D37" s="119" t="s">
        <v>710</v>
      </c>
      <c r="E37" s="119"/>
      <c r="F37" s="119" t="s">
        <v>709</v>
      </c>
      <c r="G37" s="255">
        <v>2</v>
      </c>
      <c r="H37" s="264" t="s">
        <v>75</v>
      </c>
      <c r="I37" s="255" t="s">
        <v>637</v>
      </c>
      <c r="J37" s="255" t="s">
        <v>70</v>
      </c>
      <c r="K37" s="255" t="s">
        <v>29</v>
      </c>
      <c r="L37" s="255" t="s">
        <v>30</v>
      </c>
      <c r="M37" s="255" t="s">
        <v>43</v>
      </c>
      <c r="N37" s="256">
        <f t="shared" si="0"/>
        <v>1</v>
      </c>
      <c r="O37" s="245"/>
      <c r="P37" s="245"/>
      <c r="Q37" s="245"/>
      <c r="R37" s="245"/>
      <c r="S37" s="244"/>
      <c r="T37" s="244">
        <v>0.85</v>
      </c>
      <c r="U37" s="244">
        <v>0.15</v>
      </c>
      <c r="V37" s="244"/>
      <c r="W37" s="245"/>
      <c r="X37" s="245"/>
      <c r="Y37" s="245"/>
      <c r="Z37" s="245"/>
      <c r="AA37" s="92">
        <f t="shared" si="1"/>
        <v>0</v>
      </c>
      <c r="AB37" s="259"/>
      <c r="AC37" s="260"/>
      <c r="AD37" s="260"/>
      <c r="AE37" s="260"/>
      <c r="AF37" s="260"/>
      <c r="AG37" s="260"/>
      <c r="AH37" s="260"/>
      <c r="AI37" s="260"/>
      <c r="AJ37" s="260"/>
      <c r="AK37" s="260"/>
      <c r="AL37" s="260"/>
      <c r="AM37" s="260"/>
      <c r="AN37" s="92">
        <f t="shared" si="2"/>
        <v>0</v>
      </c>
      <c r="AO37" s="248" t="e">
        <f t="shared" si="3"/>
        <v>#DIV/0!</v>
      </c>
      <c r="AP37" s="260" t="s">
        <v>698</v>
      </c>
      <c r="AQ37" s="260" t="s">
        <v>699</v>
      </c>
      <c r="AR37" s="260" t="s">
        <v>700</v>
      </c>
      <c r="AS37" s="260" t="s">
        <v>71</v>
      </c>
      <c r="AT37" s="247"/>
      <c r="AU37" s="281"/>
      <c r="AV37" s="281"/>
      <c r="AW37" s="281"/>
      <c r="AX37" s="281"/>
      <c r="AY37" s="281"/>
      <c r="AZ37" s="281"/>
      <c r="BA37" s="281"/>
    </row>
    <row r="38" spans="1:53" ht="121.5">
      <c r="A38" s="242" t="s">
        <v>502</v>
      </c>
      <c r="B38" s="253" t="s">
        <v>634</v>
      </c>
      <c r="C38" s="108"/>
      <c r="D38" s="119" t="s">
        <v>711</v>
      </c>
      <c r="E38" s="108"/>
      <c r="F38" s="108" t="s">
        <v>712</v>
      </c>
      <c r="G38" s="254">
        <v>1</v>
      </c>
      <c r="H38" s="242" t="s">
        <v>75</v>
      </c>
      <c r="I38" s="254" t="s">
        <v>637</v>
      </c>
      <c r="J38" s="254" t="s">
        <v>70</v>
      </c>
      <c r="K38" s="254" t="s">
        <v>29</v>
      </c>
      <c r="L38" s="254" t="s">
        <v>30</v>
      </c>
      <c r="M38" s="254" t="s">
        <v>43</v>
      </c>
      <c r="N38" s="256">
        <f t="shared" si="0"/>
        <v>1</v>
      </c>
      <c r="O38" s="245"/>
      <c r="P38" s="245"/>
      <c r="Q38" s="245"/>
      <c r="R38" s="245"/>
      <c r="S38" s="245"/>
      <c r="T38" s="244"/>
      <c r="U38" s="244">
        <v>1</v>
      </c>
      <c r="V38" s="245"/>
      <c r="W38" s="244"/>
      <c r="X38" s="244"/>
      <c r="Y38" s="245"/>
      <c r="Z38" s="245"/>
      <c r="AA38" s="92">
        <f t="shared" si="1"/>
        <v>0</v>
      </c>
      <c r="AB38" s="259"/>
      <c r="AC38" s="260"/>
      <c r="AD38" s="260"/>
      <c r="AE38" s="260"/>
      <c r="AF38" s="260"/>
      <c r="AG38" s="260"/>
      <c r="AH38" s="260"/>
      <c r="AI38" s="260"/>
      <c r="AJ38" s="260"/>
      <c r="AK38" s="260"/>
      <c r="AL38" s="260"/>
      <c r="AM38" s="260"/>
      <c r="AN38" s="92">
        <f t="shared" si="2"/>
        <v>0</v>
      </c>
      <c r="AO38" s="248" t="e">
        <f t="shared" si="3"/>
        <v>#DIV/0!</v>
      </c>
      <c r="AP38" s="262" t="s">
        <v>713</v>
      </c>
      <c r="AQ38" s="262" t="s">
        <v>699</v>
      </c>
      <c r="AR38" s="262" t="s">
        <v>700</v>
      </c>
      <c r="AS38" s="262" t="s">
        <v>71</v>
      </c>
      <c r="AT38" s="249"/>
    </row>
    <row r="39" spans="1:53" ht="121.5">
      <c r="A39" s="242" t="s">
        <v>502</v>
      </c>
      <c r="B39" s="253" t="s">
        <v>634</v>
      </c>
      <c r="C39" s="108"/>
      <c r="D39" s="119" t="s">
        <v>714</v>
      </c>
      <c r="E39" s="108"/>
      <c r="F39" s="108" t="s">
        <v>715</v>
      </c>
      <c r="G39" s="254">
        <v>2</v>
      </c>
      <c r="H39" s="242" t="s">
        <v>75</v>
      </c>
      <c r="I39" s="254" t="s">
        <v>637</v>
      </c>
      <c r="J39" s="254" t="s">
        <v>70</v>
      </c>
      <c r="K39" s="254" t="s">
        <v>29</v>
      </c>
      <c r="L39" s="254" t="s">
        <v>30</v>
      </c>
      <c r="M39" s="254" t="s">
        <v>43</v>
      </c>
      <c r="N39" s="256">
        <f t="shared" si="0"/>
        <v>1</v>
      </c>
      <c r="O39" s="245"/>
      <c r="P39" s="245"/>
      <c r="Q39" s="245"/>
      <c r="R39" s="245"/>
      <c r="S39" s="245"/>
      <c r="T39" s="245"/>
      <c r="U39" s="244">
        <v>0.4</v>
      </c>
      <c r="V39" s="244">
        <v>0.6</v>
      </c>
      <c r="W39" s="245"/>
      <c r="X39" s="245"/>
      <c r="Y39" s="245"/>
      <c r="Z39" s="245"/>
      <c r="AA39" s="92">
        <f t="shared" si="1"/>
        <v>0</v>
      </c>
      <c r="AB39" s="259"/>
      <c r="AC39" s="260"/>
      <c r="AD39" s="260"/>
      <c r="AE39" s="260"/>
      <c r="AF39" s="260"/>
      <c r="AG39" s="260"/>
      <c r="AH39" s="260"/>
      <c r="AI39" s="260"/>
      <c r="AJ39" s="260"/>
      <c r="AK39" s="260"/>
      <c r="AL39" s="260"/>
      <c r="AM39" s="260"/>
      <c r="AN39" s="92">
        <f t="shared" si="2"/>
        <v>0</v>
      </c>
      <c r="AO39" s="248" t="e">
        <f t="shared" si="3"/>
        <v>#DIV/0!</v>
      </c>
      <c r="AP39" s="262" t="s">
        <v>698</v>
      </c>
      <c r="AQ39" s="262" t="s">
        <v>699</v>
      </c>
      <c r="AR39" s="262" t="s">
        <v>700</v>
      </c>
      <c r="AS39" s="262" t="s">
        <v>92</v>
      </c>
      <c r="AT39" s="249"/>
      <c r="AU39" s="234"/>
      <c r="AV39" s="234"/>
      <c r="AW39" s="234"/>
      <c r="AX39" s="234"/>
      <c r="AY39" s="234"/>
      <c r="AZ39" s="234"/>
      <c r="BA39" s="234"/>
    </row>
    <row r="40" spans="1:53" ht="121.5">
      <c r="A40" s="242" t="s">
        <v>716</v>
      </c>
      <c r="B40" s="253" t="s">
        <v>634</v>
      </c>
      <c r="C40" s="108"/>
      <c r="D40" s="119" t="s">
        <v>717</v>
      </c>
      <c r="E40" s="108"/>
      <c r="F40" s="108" t="s">
        <v>718</v>
      </c>
      <c r="G40" s="254">
        <v>2</v>
      </c>
      <c r="H40" s="242" t="s">
        <v>75</v>
      </c>
      <c r="I40" s="254" t="s">
        <v>637</v>
      </c>
      <c r="J40" s="254" t="s">
        <v>70</v>
      </c>
      <c r="K40" s="254" t="s">
        <v>29</v>
      </c>
      <c r="L40" s="254" t="s">
        <v>30</v>
      </c>
      <c r="M40" s="254" t="s">
        <v>43</v>
      </c>
      <c r="N40" s="256">
        <f t="shared" si="0"/>
        <v>1</v>
      </c>
      <c r="O40" s="245"/>
      <c r="P40" s="245"/>
      <c r="Q40" s="270">
        <v>0.4</v>
      </c>
      <c r="R40" s="270">
        <v>0.6</v>
      </c>
      <c r="S40" s="245"/>
      <c r="T40" s="245"/>
      <c r="U40" s="244"/>
      <c r="V40" s="244"/>
      <c r="W40" s="245"/>
      <c r="X40" s="245"/>
      <c r="Y40" s="245"/>
      <c r="Z40" s="245"/>
      <c r="AA40" s="92">
        <f t="shared" si="1"/>
        <v>0</v>
      </c>
      <c r="AB40" s="259"/>
      <c r="AC40" s="260"/>
      <c r="AD40" s="260"/>
      <c r="AE40" s="260"/>
      <c r="AF40" s="260"/>
      <c r="AG40" s="260"/>
      <c r="AH40" s="260"/>
      <c r="AI40" s="260"/>
      <c r="AJ40" s="260"/>
      <c r="AK40" s="260"/>
      <c r="AL40" s="260"/>
      <c r="AM40" s="260"/>
      <c r="AN40" s="92">
        <f t="shared" si="2"/>
        <v>0</v>
      </c>
      <c r="AO40" s="248" t="e">
        <f t="shared" si="3"/>
        <v>#DIV/0!</v>
      </c>
      <c r="AP40" s="262" t="s">
        <v>698</v>
      </c>
      <c r="AQ40" s="262" t="s">
        <v>699</v>
      </c>
      <c r="AR40" s="262" t="s">
        <v>700</v>
      </c>
      <c r="AS40" s="262" t="s">
        <v>92</v>
      </c>
      <c r="AT40" s="249"/>
      <c r="AU40" s="234"/>
      <c r="AV40" s="234"/>
      <c r="AW40" s="234"/>
      <c r="AX40" s="234"/>
      <c r="AY40" s="234"/>
      <c r="AZ40" s="234"/>
      <c r="BA40" s="234"/>
    </row>
    <row r="41" spans="1:53" s="278" customFormat="1" ht="121.5">
      <c r="A41" s="242" t="s">
        <v>502</v>
      </c>
      <c r="B41" s="252" t="s">
        <v>634</v>
      </c>
      <c r="C41" s="119"/>
      <c r="D41" s="119" t="s">
        <v>719</v>
      </c>
      <c r="E41" s="119"/>
      <c r="F41" s="119" t="s">
        <v>720</v>
      </c>
      <c r="G41" s="255">
        <v>2</v>
      </c>
      <c r="H41" s="264" t="s">
        <v>75</v>
      </c>
      <c r="I41" s="255" t="s">
        <v>637</v>
      </c>
      <c r="J41" s="255" t="s">
        <v>70</v>
      </c>
      <c r="K41" s="255" t="s">
        <v>29</v>
      </c>
      <c r="L41" s="255" t="s">
        <v>30</v>
      </c>
      <c r="M41" s="255" t="s">
        <v>43</v>
      </c>
      <c r="N41" s="256">
        <f t="shared" si="0"/>
        <v>1</v>
      </c>
      <c r="O41" s="245"/>
      <c r="P41" s="245"/>
      <c r="Q41" s="245"/>
      <c r="R41" s="245"/>
      <c r="S41" s="245"/>
      <c r="T41" s="245"/>
      <c r="U41" s="244"/>
      <c r="V41" s="245"/>
      <c r="W41" s="244">
        <v>0.5</v>
      </c>
      <c r="X41" s="244">
        <v>0.5</v>
      </c>
      <c r="Y41" s="245"/>
      <c r="Z41" s="245"/>
      <c r="AA41" s="92">
        <f t="shared" si="1"/>
        <v>0</v>
      </c>
      <c r="AB41" s="259"/>
      <c r="AC41" s="260"/>
      <c r="AD41" s="260"/>
      <c r="AE41" s="260"/>
      <c r="AF41" s="260"/>
      <c r="AG41" s="260"/>
      <c r="AH41" s="260"/>
      <c r="AI41" s="260"/>
      <c r="AJ41" s="260"/>
      <c r="AK41" s="260"/>
      <c r="AL41" s="260"/>
      <c r="AM41" s="260"/>
      <c r="AN41" s="92">
        <f t="shared" si="2"/>
        <v>0</v>
      </c>
      <c r="AO41" s="248" t="e">
        <f t="shared" si="3"/>
        <v>#DIV/0!</v>
      </c>
      <c r="AP41" s="260" t="s">
        <v>698</v>
      </c>
      <c r="AQ41" s="260" t="s">
        <v>699</v>
      </c>
      <c r="AR41" s="260" t="s">
        <v>700</v>
      </c>
      <c r="AS41" s="260" t="s">
        <v>71</v>
      </c>
      <c r="AT41" s="247"/>
    </row>
    <row r="42" spans="1:53" s="278" customFormat="1" ht="121.5">
      <c r="A42" s="242" t="s">
        <v>502</v>
      </c>
      <c r="B42" s="252" t="s">
        <v>634</v>
      </c>
      <c r="C42" s="119"/>
      <c r="D42" s="119" t="s">
        <v>721</v>
      </c>
      <c r="E42" s="119"/>
      <c r="F42" s="119" t="s">
        <v>720</v>
      </c>
      <c r="G42" s="255">
        <v>2</v>
      </c>
      <c r="H42" s="264" t="s">
        <v>75</v>
      </c>
      <c r="I42" s="255" t="s">
        <v>637</v>
      </c>
      <c r="J42" s="255" t="s">
        <v>70</v>
      </c>
      <c r="K42" s="255" t="s">
        <v>29</v>
      </c>
      <c r="L42" s="255" t="s">
        <v>30</v>
      </c>
      <c r="M42" s="255" t="s">
        <v>43</v>
      </c>
      <c r="N42" s="256">
        <f t="shared" si="0"/>
        <v>1</v>
      </c>
      <c r="O42" s="245"/>
      <c r="P42" s="245"/>
      <c r="Q42" s="245"/>
      <c r="R42" s="245"/>
      <c r="S42" s="245"/>
      <c r="T42" s="245"/>
      <c r="U42" s="245"/>
      <c r="V42" s="245"/>
      <c r="W42" s="244">
        <v>0.5</v>
      </c>
      <c r="X42" s="244">
        <v>0.5</v>
      </c>
      <c r="Y42" s="245"/>
      <c r="Z42" s="245"/>
      <c r="AA42" s="92">
        <f t="shared" si="1"/>
        <v>0</v>
      </c>
      <c r="AB42" s="259"/>
      <c r="AC42" s="260"/>
      <c r="AD42" s="260"/>
      <c r="AE42" s="260"/>
      <c r="AF42" s="260"/>
      <c r="AG42" s="260"/>
      <c r="AH42" s="260"/>
      <c r="AI42" s="260"/>
      <c r="AJ42" s="260"/>
      <c r="AK42" s="260"/>
      <c r="AL42" s="260"/>
      <c r="AM42" s="260"/>
      <c r="AN42" s="92">
        <f t="shared" si="2"/>
        <v>0</v>
      </c>
      <c r="AO42" s="248" t="e">
        <f t="shared" si="3"/>
        <v>#DIV/0!</v>
      </c>
      <c r="AP42" s="260" t="s">
        <v>698</v>
      </c>
      <c r="AQ42" s="260" t="s">
        <v>699</v>
      </c>
      <c r="AR42" s="260" t="s">
        <v>700</v>
      </c>
      <c r="AS42" s="260" t="s">
        <v>71</v>
      </c>
      <c r="AT42" s="247"/>
    </row>
    <row r="43" spans="1:53" ht="121.5">
      <c r="A43" s="242" t="s">
        <v>502</v>
      </c>
      <c r="B43" s="253" t="s">
        <v>634</v>
      </c>
      <c r="C43" s="108"/>
      <c r="D43" s="119" t="s">
        <v>722</v>
      </c>
      <c r="E43" s="108"/>
      <c r="F43" s="108" t="s">
        <v>712</v>
      </c>
      <c r="G43" s="254">
        <v>1</v>
      </c>
      <c r="H43" s="242" t="s">
        <v>75</v>
      </c>
      <c r="I43" s="254" t="s">
        <v>637</v>
      </c>
      <c r="J43" s="254" t="s">
        <v>70</v>
      </c>
      <c r="K43" s="254" t="s">
        <v>29</v>
      </c>
      <c r="L43" s="254" t="s">
        <v>30</v>
      </c>
      <c r="M43" s="254" t="s">
        <v>43</v>
      </c>
      <c r="N43" s="256">
        <f t="shared" si="0"/>
        <v>1</v>
      </c>
      <c r="O43" s="245"/>
      <c r="P43" s="245"/>
      <c r="Q43" s="245"/>
      <c r="R43" s="245"/>
      <c r="S43" s="245"/>
      <c r="T43" s="245"/>
      <c r="U43" s="245"/>
      <c r="V43" s="245"/>
      <c r="W43" s="245"/>
      <c r="X43" s="245"/>
      <c r="Y43" s="245"/>
      <c r="Z43" s="244">
        <v>1</v>
      </c>
      <c r="AA43" s="92">
        <f t="shared" si="1"/>
        <v>0</v>
      </c>
      <c r="AB43" s="259"/>
      <c r="AC43" s="266"/>
      <c r="AD43" s="266"/>
      <c r="AE43" s="266"/>
      <c r="AF43" s="266"/>
      <c r="AG43" s="266"/>
      <c r="AH43" s="266"/>
      <c r="AI43" s="266"/>
      <c r="AJ43" s="266"/>
      <c r="AK43" s="266"/>
      <c r="AL43" s="266"/>
      <c r="AM43" s="266"/>
      <c r="AN43" s="92">
        <f t="shared" si="2"/>
        <v>0</v>
      </c>
      <c r="AO43" s="248" t="e">
        <f t="shared" si="3"/>
        <v>#DIV/0!</v>
      </c>
      <c r="AP43" s="262" t="s">
        <v>713</v>
      </c>
      <c r="AQ43" s="262" t="s">
        <v>699</v>
      </c>
      <c r="AR43" s="262" t="s">
        <v>700</v>
      </c>
      <c r="AS43" s="262" t="s">
        <v>71</v>
      </c>
      <c r="AT43" s="249"/>
    </row>
    <row r="44" spans="1:53" ht="121.5">
      <c r="A44" s="242" t="s">
        <v>723</v>
      </c>
      <c r="B44" s="253" t="s">
        <v>634</v>
      </c>
      <c r="C44" s="243"/>
      <c r="D44" s="119" t="s">
        <v>724</v>
      </c>
      <c r="E44" s="108"/>
      <c r="F44" s="108" t="s">
        <v>725</v>
      </c>
      <c r="G44" s="138">
        <v>2</v>
      </c>
      <c r="H44" s="243" t="s">
        <v>79</v>
      </c>
      <c r="I44" s="138" t="s">
        <v>637</v>
      </c>
      <c r="J44" s="138" t="s">
        <v>70</v>
      </c>
      <c r="K44" s="254" t="s">
        <v>29</v>
      </c>
      <c r="L44" s="138" t="s">
        <v>30</v>
      </c>
      <c r="M44" s="138" t="s">
        <v>43</v>
      </c>
      <c r="N44" s="256">
        <f>SUM(O44:Z44)</f>
        <v>1</v>
      </c>
      <c r="O44" s="270">
        <v>0.45</v>
      </c>
      <c r="P44" s="270">
        <v>0.55000000000000004</v>
      </c>
      <c r="Q44" s="245"/>
      <c r="R44" s="245"/>
      <c r="S44" s="245"/>
      <c r="T44" s="245"/>
      <c r="U44" s="245"/>
      <c r="V44" s="245"/>
      <c r="W44" s="245"/>
      <c r="X44" s="245"/>
      <c r="Y44" s="245"/>
      <c r="Z44" s="244"/>
      <c r="AA44" s="92">
        <f t="shared" si="1"/>
        <v>0.45</v>
      </c>
      <c r="AB44" s="246"/>
      <c r="AC44" s="282"/>
      <c r="AD44" s="282"/>
      <c r="AE44" s="282"/>
      <c r="AF44" s="282"/>
      <c r="AG44" s="282"/>
      <c r="AH44" s="282"/>
      <c r="AI44" s="282"/>
      <c r="AJ44" s="282"/>
      <c r="AK44" s="282"/>
      <c r="AL44" s="282"/>
      <c r="AM44" s="282"/>
      <c r="AN44" s="92">
        <f t="shared" si="2"/>
        <v>0</v>
      </c>
      <c r="AO44" s="248">
        <f t="shared" si="3"/>
        <v>0</v>
      </c>
      <c r="AP44" s="249" t="s">
        <v>698</v>
      </c>
      <c r="AQ44" s="262" t="s">
        <v>699</v>
      </c>
      <c r="AR44" s="249" t="s">
        <v>700</v>
      </c>
      <c r="AS44" s="249" t="s">
        <v>116</v>
      </c>
      <c r="AT44" s="249"/>
      <c r="AU44" s="234"/>
      <c r="AV44" s="234"/>
      <c r="AW44" s="234"/>
      <c r="AX44" s="234"/>
      <c r="AY44" s="234"/>
      <c r="AZ44" s="234"/>
      <c r="BA44" s="234"/>
    </row>
    <row r="45" spans="1:53" ht="121.5">
      <c r="A45" s="242" t="s">
        <v>502</v>
      </c>
      <c r="B45" s="253" t="s">
        <v>634</v>
      </c>
      <c r="C45" s="253"/>
      <c r="D45" s="119" t="s">
        <v>726</v>
      </c>
      <c r="E45" s="108"/>
      <c r="F45" s="108" t="s">
        <v>727</v>
      </c>
      <c r="G45" s="138">
        <v>3</v>
      </c>
      <c r="H45" s="243" t="s">
        <v>75</v>
      </c>
      <c r="I45" s="138" t="s">
        <v>637</v>
      </c>
      <c r="J45" s="138" t="s">
        <v>70</v>
      </c>
      <c r="K45" s="254" t="s">
        <v>29</v>
      </c>
      <c r="L45" s="138" t="s">
        <v>30</v>
      </c>
      <c r="M45" s="138" t="s">
        <v>43</v>
      </c>
      <c r="N45" s="256">
        <f>SUM(O45:Z45)</f>
        <v>0.99999999999999989</v>
      </c>
      <c r="O45" s="270">
        <v>0.25</v>
      </c>
      <c r="P45" s="270">
        <v>0.1</v>
      </c>
      <c r="Q45" s="270">
        <v>0.1</v>
      </c>
      <c r="R45" s="270">
        <v>0.1</v>
      </c>
      <c r="S45" s="270">
        <v>0.1</v>
      </c>
      <c r="T45" s="270">
        <v>0.35</v>
      </c>
      <c r="U45" s="245"/>
      <c r="V45" s="245"/>
      <c r="W45" s="245"/>
      <c r="X45" s="245"/>
      <c r="Y45" s="245"/>
      <c r="Z45" s="244"/>
      <c r="AA45" s="92">
        <f t="shared" si="1"/>
        <v>0.25</v>
      </c>
      <c r="AB45" s="246"/>
      <c r="AC45" s="282"/>
      <c r="AD45" s="282"/>
      <c r="AE45" s="282"/>
      <c r="AF45" s="282"/>
      <c r="AG45" s="282"/>
      <c r="AH45" s="282"/>
      <c r="AI45" s="282"/>
      <c r="AJ45" s="282"/>
      <c r="AK45" s="282"/>
      <c r="AL45" s="282"/>
      <c r="AM45" s="282"/>
      <c r="AN45" s="92">
        <f t="shared" si="2"/>
        <v>0</v>
      </c>
      <c r="AO45" s="248">
        <f t="shared" si="3"/>
        <v>0</v>
      </c>
      <c r="AP45" s="249" t="s">
        <v>698</v>
      </c>
      <c r="AQ45" s="262" t="s">
        <v>699</v>
      </c>
      <c r="AR45" s="249" t="s">
        <v>700</v>
      </c>
      <c r="AS45" s="249" t="s">
        <v>47</v>
      </c>
      <c r="AT45" s="249"/>
      <c r="AU45" s="234"/>
      <c r="AV45" s="234"/>
      <c r="AW45" s="234"/>
      <c r="AX45" s="234"/>
      <c r="AY45" s="234"/>
      <c r="AZ45" s="234"/>
      <c r="BA45" s="234"/>
    </row>
    <row r="46" spans="1:53" ht="121.5">
      <c r="A46" s="242" t="s">
        <v>507</v>
      </c>
      <c r="B46" s="251" t="s">
        <v>634</v>
      </c>
      <c r="C46" s="251"/>
      <c r="D46" s="119" t="s">
        <v>728</v>
      </c>
      <c r="E46" s="108"/>
      <c r="F46" s="108" t="s">
        <v>729</v>
      </c>
      <c r="G46" s="138">
        <v>2</v>
      </c>
      <c r="H46" s="243" t="s">
        <v>35</v>
      </c>
      <c r="I46" s="138" t="s">
        <v>637</v>
      </c>
      <c r="J46" s="138" t="s">
        <v>70</v>
      </c>
      <c r="K46" s="254" t="s">
        <v>29</v>
      </c>
      <c r="L46" s="138" t="s">
        <v>30</v>
      </c>
      <c r="M46" s="138" t="s">
        <v>43</v>
      </c>
      <c r="N46" s="256">
        <f t="shared" si="0"/>
        <v>1</v>
      </c>
      <c r="O46" s="245"/>
      <c r="P46" s="270">
        <v>0.3</v>
      </c>
      <c r="Q46" s="270">
        <v>0.7</v>
      </c>
      <c r="R46" s="245"/>
      <c r="S46" s="245"/>
      <c r="T46" s="245"/>
      <c r="U46" s="245"/>
      <c r="V46" s="245"/>
      <c r="W46" s="245"/>
      <c r="X46" s="245"/>
      <c r="Y46" s="245"/>
      <c r="Z46" s="244"/>
      <c r="AA46" s="92">
        <f t="shared" si="1"/>
        <v>0</v>
      </c>
      <c r="AB46" s="246"/>
      <c r="AC46" s="282"/>
      <c r="AD46" s="282"/>
      <c r="AE46" s="282"/>
      <c r="AF46" s="282"/>
      <c r="AG46" s="282"/>
      <c r="AH46" s="282"/>
      <c r="AI46" s="282"/>
      <c r="AJ46" s="282"/>
      <c r="AK46" s="282"/>
      <c r="AL46" s="282"/>
      <c r="AM46" s="282"/>
      <c r="AN46" s="92">
        <f t="shared" si="2"/>
        <v>0</v>
      </c>
      <c r="AO46" s="248" t="e">
        <f t="shared" si="3"/>
        <v>#DIV/0!</v>
      </c>
      <c r="AP46" s="249" t="s">
        <v>698</v>
      </c>
      <c r="AQ46" s="262" t="s">
        <v>699</v>
      </c>
      <c r="AR46" s="249" t="s">
        <v>700</v>
      </c>
      <c r="AS46" s="249" t="s">
        <v>100</v>
      </c>
      <c r="AT46" s="249"/>
      <c r="AU46" s="234"/>
      <c r="AV46" s="234"/>
      <c r="AW46" s="234"/>
      <c r="AX46" s="234"/>
      <c r="AY46" s="234"/>
      <c r="AZ46" s="234"/>
      <c r="BA46" s="234"/>
    </row>
    <row r="47" spans="1:53" ht="121.5">
      <c r="A47" s="242" t="s">
        <v>520</v>
      </c>
      <c r="B47" s="251" t="s">
        <v>634</v>
      </c>
      <c r="C47" s="251"/>
      <c r="D47" s="119" t="s">
        <v>730</v>
      </c>
      <c r="E47" s="108"/>
      <c r="F47" s="108" t="s">
        <v>731</v>
      </c>
      <c r="G47" s="138">
        <v>2</v>
      </c>
      <c r="H47" s="243" t="s">
        <v>35</v>
      </c>
      <c r="I47" s="138" t="s">
        <v>637</v>
      </c>
      <c r="J47" s="138" t="s">
        <v>70</v>
      </c>
      <c r="K47" s="254" t="s">
        <v>29</v>
      </c>
      <c r="L47" s="138" t="s">
        <v>30</v>
      </c>
      <c r="M47" s="138" t="s">
        <v>43</v>
      </c>
      <c r="N47" s="256">
        <f t="shared" si="0"/>
        <v>1</v>
      </c>
      <c r="O47" s="245"/>
      <c r="P47" s="245"/>
      <c r="Q47" s="245"/>
      <c r="R47" s="270">
        <v>0.4</v>
      </c>
      <c r="S47" s="270">
        <v>0.6</v>
      </c>
      <c r="T47" s="245"/>
      <c r="U47" s="245"/>
      <c r="V47" s="245"/>
      <c r="W47" s="245"/>
      <c r="X47" s="245"/>
      <c r="Y47" s="245"/>
      <c r="Z47" s="244"/>
      <c r="AA47" s="92">
        <f t="shared" si="1"/>
        <v>0</v>
      </c>
      <c r="AB47" s="246"/>
      <c r="AC47" s="282"/>
      <c r="AD47" s="282"/>
      <c r="AE47" s="282"/>
      <c r="AF47" s="282"/>
      <c r="AG47" s="282"/>
      <c r="AH47" s="282"/>
      <c r="AI47" s="282"/>
      <c r="AJ47" s="282"/>
      <c r="AK47" s="282"/>
      <c r="AL47" s="282"/>
      <c r="AM47" s="282"/>
      <c r="AN47" s="92">
        <f t="shared" si="2"/>
        <v>0</v>
      </c>
      <c r="AO47" s="248" t="e">
        <f t="shared" si="3"/>
        <v>#DIV/0!</v>
      </c>
      <c r="AP47" s="249" t="s">
        <v>698</v>
      </c>
      <c r="AQ47" s="262" t="s">
        <v>699</v>
      </c>
      <c r="AR47" s="249" t="s">
        <v>700</v>
      </c>
      <c r="AS47" s="249" t="s">
        <v>113</v>
      </c>
      <c r="AT47" s="249"/>
      <c r="AU47" s="234"/>
      <c r="AV47" s="234"/>
      <c r="AW47" s="234"/>
      <c r="AX47" s="234"/>
      <c r="AY47" s="234"/>
      <c r="AZ47" s="234"/>
      <c r="BA47" s="234"/>
    </row>
    <row r="48" spans="1:53" ht="121.5">
      <c r="A48" s="242" t="s">
        <v>732</v>
      </c>
      <c r="B48" s="251" t="s">
        <v>634</v>
      </c>
      <c r="C48" s="117"/>
      <c r="D48" s="119" t="s">
        <v>733</v>
      </c>
      <c r="E48" s="108"/>
      <c r="F48" s="108" t="s">
        <v>734</v>
      </c>
      <c r="G48" s="138">
        <v>2</v>
      </c>
      <c r="H48" s="243" t="s">
        <v>75</v>
      </c>
      <c r="I48" s="138" t="s">
        <v>637</v>
      </c>
      <c r="J48" s="138" t="s">
        <v>70</v>
      </c>
      <c r="K48" s="254" t="s">
        <v>29</v>
      </c>
      <c r="L48" s="138" t="s">
        <v>30</v>
      </c>
      <c r="M48" s="138" t="s">
        <v>43</v>
      </c>
      <c r="N48" s="256">
        <f t="shared" si="0"/>
        <v>1</v>
      </c>
      <c r="O48" s="245"/>
      <c r="P48" s="245"/>
      <c r="Q48" s="245"/>
      <c r="R48" s="245"/>
      <c r="S48" s="270">
        <v>0.35</v>
      </c>
      <c r="T48" s="270">
        <v>0.65</v>
      </c>
      <c r="U48" s="245"/>
      <c r="V48" s="245"/>
      <c r="W48" s="245"/>
      <c r="X48" s="245"/>
      <c r="Y48" s="245"/>
      <c r="Z48" s="244"/>
      <c r="AA48" s="92">
        <f t="shared" si="1"/>
        <v>0</v>
      </c>
      <c r="AB48" s="246"/>
      <c r="AC48" s="282"/>
      <c r="AD48" s="282"/>
      <c r="AE48" s="282"/>
      <c r="AF48" s="282"/>
      <c r="AG48" s="282"/>
      <c r="AH48" s="282"/>
      <c r="AI48" s="282"/>
      <c r="AJ48" s="282"/>
      <c r="AK48" s="282"/>
      <c r="AL48" s="282"/>
      <c r="AM48" s="282"/>
      <c r="AN48" s="92">
        <f t="shared" si="2"/>
        <v>0</v>
      </c>
      <c r="AO48" s="248" t="e">
        <f t="shared" si="3"/>
        <v>#DIV/0!</v>
      </c>
      <c r="AP48" s="249" t="s">
        <v>698</v>
      </c>
      <c r="AQ48" s="262" t="s">
        <v>699</v>
      </c>
      <c r="AR48" s="249" t="s">
        <v>700</v>
      </c>
      <c r="AS48" s="249" t="s">
        <v>115</v>
      </c>
      <c r="AT48" s="249"/>
    </row>
    <row r="49" spans="1:53" ht="121.5">
      <c r="A49" s="242" t="s">
        <v>502</v>
      </c>
      <c r="B49" s="253" t="s">
        <v>634</v>
      </c>
      <c r="C49" s="108"/>
      <c r="D49" s="119" t="s">
        <v>735</v>
      </c>
      <c r="E49" s="108"/>
      <c r="F49" s="108" t="s">
        <v>727</v>
      </c>
      <c r="G49" s="138">
        <v>3</v>
      </c>
      <c r="H49" s="243" t="s">
        <v>75</v>
      </c>
      <c r="I49" s="138" t="s">
        <v>637</v>
      </c>
      <c r="J49" s="138" t="s">
        <v>70</v>
      </c>
      <c r="K49" s="254" t="s">
        <v>29</v>
      </c>
      <c r="L49" s="138" t="s">
        <v>30</v>
      </c>
      <c r="M49" s="138" t="s">
        <v>43</v>
      </c>
      <c r="N49" s="256">
        <f t="shared" si="0"/>
        <v>0.99999999999999989</v>
      </c>
      <c r="O49" s="245"/>
      <c r="P49" s="245"/>
      <c r="Q49" s="245"/>
      <c r="R49" s="245"/>
      <c r="S49" s="245"/>
      <c r="T49" s="245"/>
      <c r="U49" s="270">
        <v>0.25</v>
      </c>
      <c r="V49" s="270">
        <v>0.1</v>
      </c>
      <c r="W49" s="270">
        <v>0.1</v>
      </c>
      <c r="X49" s="270">
        <v>0.1</v>
      </c>
      <c r="Y49" s="270">
        <v>0.1</v>
      </c>
      <c r="Z49" s="270">
        <v>0.35</v>
      </c>
      <c r="AA49" s="92">
        <f t="shared" si="1"/>
        <v>0</v>
      </c>
      <c r="AB49" s="246"/>
      <c r="AC49" s="283"/>
      <c r="AD49" s="283"/>
      <c r="AE49" s="283"/>
      <c r="AF49" s="283"/>
      <c r="AG49" s="283"/>
      <c r="AH49" s="283"/>
      <c r="AI49" s="283"/>
      <c r="AJ49" s="283"/>
      <c r="AK49" s="283"/>
      <c r="AL49" s="283"/>
      <c r="AM49" s="283"/>
      <c r="AN49" s="92">
        <f t="shared" si="2"/>
        <v>0</v>
      </c>
      <c r="AO49" s="248" t="e">
        <f t="shared" si="3"/>
        <v>#DIV/0!</v>
      </c>
      <c r="AP49" s="249" t="s">
        <v>698</v>
      </c>
      <c r="AQ49" s="262" t="s">
        <v>699</v>
      </c>
      <c r="AR49" s="249" t="s">
        <v>700</v>
      </c>
      <c r="AS49" s="249" t="s">
        <v>47</v>
      </c>
      <c r="AT49" s="249"/>
    </row>
    <row r="50" spans="1:53" ht="121.5">
      <c r="A50" s="242" t="s">
        <v>538</v>
      </c>
      <c r="B50" s="242" t="s">
        <v>634</v>
      </c>
      <c r="C50" s="117"/>
      <c r="D50" s="119" t="s">
        <v>736</v>
      </c>
      <c r="E50" s="108"/>
      <c r="F50" s="108" t="s">
        <v>737</v>
      </c>
      <c r="G50" s="138">
        <v>2</v>
      </c>
      <c r="H50" s="243" t="s">
        <v>35</v>
      </c>
      <c r="I50" s="138" t="s">
        <v>637</v>
      </c>
      <c r="J50" s="138" t="s">
        <v>70</v>
      </c>
      <c r="K50" s="254" t="s">
        <v>29</v>
      </c>
      <c r="L50" s="138" t="s">
        <v>30</v>
      </c>
      <c r="M50" s="138" t="s">
        <v>43</v>
      </c>
      <c r="N50" s="256">
        <f t="shared" si="0"/>
        <v>1</v>
      </c>
      <c r="O50" s="245"/>
      <c r="P50" s="245"/>
      <c r="Q50" s="245"/>
      <c r="R50" s="245"/>
      <c r="S50" s="245"/>
      <c r="T50" s="245"/>
      <c r="U50" s="270">
        <v>0.45</v>
      </c>
      <c r="V50" s="270">
        <v>0.55000000000000004</v>
      </c>
      <c r="W50" s="245"/>
      <c r="X50" s="245"/>
      <c r="Y50" s="245"/>
      <c r="Z50" s="244"/>
      <c r="AA50" s="92">
        <f t="shared" si="1"/>
        <v>0</v>
      </c>
      <c r="AB50" s="246"/>
      <c r="AC50" s="282"/>
      <c r="AD50" s="282"/>
      <c r="AE50" s="282"/>
      <c r="AF50" s="282"/>
      <c r="AG50" s="282"/>
      <c r="AH50" s="282"/>
      <c r="AI50" s="282"/>
      <c r="AJ50" s="282"/>
      <c r="AK50" s="282"/>
      <c r="AL50" s="282"/>
      <c r="AM50" s="282"/>
      <c r="AN50" s="92">
        <f t="shared" si="2"/>
        <v>0</v>
      </c>
      <c r="AO50" s="248" t="e">
        <f t="shared" si="3"/>
        <v>#DIV/0!</v>
      </c>
      <c r="AP50" s="249" t="s">
        <v>698</v>
      </c>
      <c r="AQ50" s="262" t="s">
        <v>699</v>
      </c>
      <c r="AR50" s="249" t="s">
        <v>700</v>
      </c>
      <c r="AS50" s="249" t="s">
        <v>100</v>
      </c>
      <c r="AT50" s="249"/>
    </row>
    <row r="51" spans="1:53" ht="121.5">
      <c r="A51" s="242" t="s">
        <v>508</v>
      </c>
      <c r="B51" s="251" t="s">
        <v>634</v>
      </c>
      <c r="C51" s="117"/>
      <c r="D51" s="119" t="s">
        <v>738</v>
      </c>
      <c r="E51" s="108"/>
      <c r="F51" s="108" t="s">
        <v>739</v>
      </c>
      <c r="G51" s="138">
        <v>2</v>
      </c>
      <c r="H51" s="243" t="s">
        <v>75</v>
      </c>
      <c r="I51" s="138" t="s">
        <v>637</v>
      </c>
      <c r="J51" s="138" t="s">
        <v>70</v>
      </c>
      <c r="K51" s="254" t="s">
        <v>29</v>
      </c>
      <c r="L51" s="138" t="s">
        <v>30</v>
      </c>
      <c r="M51" s="138" t="s">
        <v>43</v>
      </c>
      <c r="N51" s="256">
        <f t="shared" si="0"/>
        <v>1</v>
      </c>
      <c r="O51" s="245"/>
      <c r="P51" s="245"/>
      <c r="Q51" s="245"/>
      <c r="R51" s="245"/>
      <c r="S51" s="245"/>
      <c r="T51" s="245"/>
      <c r="U51" s="245"/>
      <c r="V51" s="245"/>
      <c r="W51" s="270">
        <v>0.55000000000000004</v>
      </c>
      <c r="X51" s="270">
        <v>0.45</v>
      </c>
      <c r="Y51" s="245"/>
      <c r="Z51" s="244"/>
      <c r="AA51" s="92">
        <f t="shared" si="1"/>
        <v>0</v>
      </c>
      <c r="AB51" s="246"/>
      <c r="AC51" s="282"/>
      <c r="AD51" s="282"/>
      <c r="AE51" s="282"/>
      <c r="AF51" s="282"/>
      <c r="AG51" s="282"/>
      <c r="AH51" s="282"/>
      <c r="AI51" s="282"/>
      <c r="AJ51" s="282"/>
      <c r="AK51" s="282"/>
      <c r="AL51" s="282"/>
      <c r="AM51" s="282"/>
      <c r="AN51" s="92">
        <f t="shared" si="2"/>
        <v>0</v>
      </c>
      <c r="AO51" s="248" t="e">
        <f t="shared" si="3"/>
        <v>#DIV/0!</v>
      </c>
      <c r="AP51" s="249" t="s">
        <v>713</v>
      </c>
      <c r="AQ51" s="262" t="s">
        <v>699</v>
      </c>
      <c r="AR51" s="249" t="s">
        <v>700</v>
      </c>
      <c r="AS51" s="249" t="s">
        <v>91</v>
      </c>
      <c r="AT51" s="249"/>
    </row>
    <row r="52" spans="1:53" ht="121.5">
      <c r="A52" s="242" t="s">
        <v>732</v>
      </c>
      <c r="B52" s="251" t="s">
        <v>634</v>
      </c>
      <c r="C52" s="117"/>
      <c r="D52" s="119" t="s">
        <v>740</v>
      </c>
      <c r="E52" s="108"/>
      <c r="F52" s="108" t="s">
        <v>741</v>
      </c>
      <c r="G52" s="138">
        <v>2</v>
      </c>
      <c r="H52" s="243" t="s">
        <v>75</v>
      </c>
      <c r="I52" s="138" t="s">
        <v>637</v>
      </c>
      <c r="J52" s="138" t="s">
        <v>70</v>
      </c>
      <c r="K52" s="254" t="s">
        <v>29</v>
      </c>
      <c r="L52" s="138" t="s">
        <v>30</v>
      </c>
      <c r="M52" s="138" t="s">
        <v>43</v>
      </c>
      <c r="N52" s="256">
        <f t="shared" si="0"/>
        <v>1</v>
      </c>
      <c r="O52" s="245"/>
      <c r="P52" s="245"/>
      <c r="Q52" s="245"/>
      <c r="R52" s="245"/>
      <c r="S52" s="245"/>
      <c r="T52" s="245"/>
      <c r="U52" s="245"/>
      <c r="V52" s="245"/>
      <c r="W52" s="245"/>
      <c r="X52" s="245"/>
      <c r="Y52" s="270">
        <v>0.55000000000000004</v>
      </c>
      <c r="Z52" s="244">
        <v>0.45</v>
      </c>
      <c r="AA52" s="92">
        <f t="shared" si="1"/>
        <v>0</v>
      </c>
      <c r="AB52" s="246"/>
      <c r="AC52" s="282"/>
      <c r="AD52" s="282"/>
      <c r="AE52" s="282"/>
      <c r="AF52" s="282"/>
      <c r="AG52" s="282"/>
      <c r="AH52" s="282"/>
      <c r="AI52" s="282"/>
      <c r="AJ52" s="282"/>
      <c r="AK52" s="282"/>
      <c r="AL52" s="282"/>
      <c r="AM52" s="282"/>
      <c r="AN52" s="92">
        <f t="shared" si="2"/>
        <v>0</v>
      </c>
      <c r="AO52" s="248" t="e">
        <f t="shared" si="3"/>
        <v>#DIV/0!</v>
      </c>
      <c r="AP52" s="249" t="s">
        <v>698</v>
      </c>
      <c r="AQ52" s="262" t="s">
        <v>699</v>
      </c>
      <c r="AR52" s="249" t="s">
        <v>700</v>
      </c>
      <c r="AS52" s="249" t="s">
        <v>109</v>
      </c>
      <c r="AT52" s="249"/>
    </row>
    <row r="53" spans="1:53" ht="101.25">
      <c r="A53" s="242" t="s">
        <v>502</v>
      </c>
      <c r="B53" s="251" t="s">
        <v>634</v>
      </c>
      <c r="C53" s="251"/>
      <c r="D53" s="119" t="s">
        <v>742</v>
      </c>
      <c r="E53" s="253"/>
      <c r="F53" s="108" t="s">
        <v>743</v>
      </c>
      <c r="G53" s="254">
        <v>2</v>
      </c>
      <c r="H53" s="242" t="s">
        <v>60</v>
      </c>
      <c r="I53" s="254" t="s">
        <v>744</v>
      </c>
      <c r="J53" s="254" t="s">
        <v>70</v>
      </c>
      <c r="K53" s="254" t="s">
        <v>29</v>
      </c>
      <c r="L53" s="254" t="s">
        <v>30</v>
      </c>
      <c r="M53" s="254" t="s">
        <v>43</v>
      </c>
      <c r="N53" s="256">
        <f t="shared" si="0"/>
        <v>1.0000000000000002</v>
      </c>
      <c r="O53" s="257"/>
      <c r="P53" s="257"/>
      <c r="Q53" s="257"/>
      <c r="R53" s="257"/>
      <c r="S53" s="270">
        <v>0.1</v>
      </c>
      <c r="T53" s="270">
        <v>0.1</v>
      </c>
      <c r="U53" s="270">
        <v>0.2</v>
      </c>
      <c r="V53" s="270">
        <v>0.2</v>
      </c>
      <c r="W53" s="270">
        <v>0.3</v>
      </c>
      <c r="X53" s="270">
        <v>0.1</v>
      </c>
      <c r="Y53" s="257"/>
      <c r="Z53" s="257"/>
      <c r="AA53" s="92">
        <f t="shared" si="1"/>
        <v>0</v>
      </c>
      <c r="AB53" s="259"/>
      <c r="AC53" s="260"/>
      <c r="AD53" s="260"/>
      <c r="AE53" s="260"/>
      <c r="AF53" s="260"/>
      <c r="AG53" s="260"/>
      <c r="AH53" s="260"/>
      <c r="AI53" s="260"/>
      <c r="AJ53" s="260"/>
      <c r="AK53" s="260"/>
      <c r="AL53" s="260"/>
      <c r="AM53" s="260"/>
      <c r="AN53" s="92">
        <f t="shared" si="2"/>
        <v>0</v>
      </c>
      <c r="AO53" s="248" t="e">
        <f t="shared" si="3"/>
        <v>#DIV/0!</v>
      </c>
      <c r="AP53" s="249" t="s">
        <v>745</v>
      </c>
      <c r="AQ53" s="262" t="s">
        <v>746</v>
      </c>
      <c r="AR53" s="262" t="s">
        <v>747</v>
      </c>
      <c r="AS53" s="262" t="s">
        <v>104</v>
      </c>
      <c r="AT53" s="275"/>
    </row>
    <row r="54" spans="1:53" ht="141.75">
      <c r="A54" s="242" t="s">
        <v>502</v>
      </c>
      <c r="B54" s="242" t="s">
        <v>634</v>
      </c>
      <c r="C54" s="251"/>
      <c r="D54" s="119" t="s">
        <v>748</v>
      </c>
      <c r="E54" s="253"/>
      <c r="F54" s="108" t="s">
        <v>749</v>
      </c>
      <c r="G54" s="254">
        <v>1</v>
      </c>
      <c r="H54" s="242" t="s">
        <v>48</v>
      </c>
      <c r="I54" s="254" t="s">
        <v>744</v>
      </c>
      <c r="J54" s="254" t="s">
        <v>70</v>
      </c>
      <c r="K54" s="254" t="s">
        <v>29</v>
      </c>
      <c r="L54" s="254" t="s">
        <v>30</v>
      </c>
      <c r="M54" s="254" t="s">
        <v>43</v>
      </c>
      <c r="N54" s="256">
        <f t="shared" si="0"/>
        <v>1</v>
      </c>
      <c r="O54" s="273">
        <v>0.3</v>
      </c>
      <c r="P54" s="273">
        <v>0.7</v>
      </c>
      <c r="Q54" s="257"/>
      <c r="R54" s="257"/>
      <c r="S54" s="257"/>
      <c r="T54" s="257"/>
      <c r="U54" s="257"/>
      <c r="V54" s="257"/>
      <c r="W54" s="257"/>
      <c r="X54" s="257"/>
      <c r="Y54" s="257"/>
      <c r="Z54" s="257"/>
      <c r="AA54" s="92">
        <f t="shared" si="1"/>
        <v>0.3</v>
      </c>
      <c r="AB54" s="259"/>
      <c r="AC54" s="260"/>
      <c r="AD54" s="260"/>
      <c r="AE54" s="260"/>
      <c r="AF54" s="260"/>
      <c r="AG54" s="260"/>
      <c r="AH54" s="260"/>
      <c r="AI54" s="260"/>
      <c r="AJ54" s="260"/>
      <c r="AK54" s="260"/>
      <c r="AL54" s="260"/>
      <c r="AM54" s="260"/>
      <c r="AN54" s="92">
        <f t="shared" si="2"/>
        <v>0</v>
      </c>
      <c r="AO54" s="248">
        <f t="shared" si="3"/>
        <v>0</v>
      </c>
      <c r="AP54" s="249" t="s">
        <v>745</v>
      </c>
      <c r="AQ54" s="262" t="s">
        <v>746</v>
      </c>
      <c r="AR54" s="262" t="s">
        <v>747</v>
      </c>
      <c r="AS54" s="262" t="s">
        <v>89</v>
      </c>
      <c r="AT54" s="250"/>
    </row>
    <row r="55" spans="1:53" ht="121.5">
      <c r="A55" s="242" t="s">
        <v>502</v>
      </c>
      <c r="B55" s="251" t="s">
        <v>634</v>
      </c>
      <c r="C55" s="251"/>
      <c r="D55" s="119" t="s">
        <v>750</v>
      </c>
      <c r="E55" s="253"/>
      <c r="F55" s="108" t="s">
        <v>751</v>
      </c>
      <c r="G55" s="254">
        <v>1</v>
      </c>
      <c r="H55" s="242" t="s">
        <v>54</v>
      </c>
      <c r="I55" s="254" t="s">
        <v>744</v>
      </c>
      <c r="J55" s="254" t="s">
        <v>70</v>
      </c>
      <c r="K55" s="254" t="s">
        <v>29</v>
      </c>
      <c r="L55" s="254" t="s">
        <v>30</v>
      </c>
      <c r="M55" s="254" t="s">
        <v>43</v>
      </c>
      <c r="N55" s="256">
        <f t="shared" si="0"/>
        <v>1</v>
      </c>
      <c r="O55" s="257"/>
      <c r="P55" s="273">
        <v>0.25</v>
      </c>
      <c r="Q55" s="273">
        <v>0.4</v>
      </c>
      <c r="R55" s="273">
        <v>0.35</v>
      </c>
      <c r="S55" s="257"/>
      <c r="T55" s="257"/>
      <c r="U55" s="257"/>
      <c r="V55" s="257"/>
      <c r="W55" s="257"/>
      <c r="X55" s="257"/>
      <c r="Y55" s="257"/>
      <c r="Z55" s="257"/>
      <c r="AA55" s="92">
        <f t="shared" si="1"/>
        <v>0</v>
      </c>
      <c r="AB55" s="259"/>
      <c r="AC55" s="260"/>
      <c r="AD55" s="260"/>
      <c r="AE55" s="260"/>
      <c r="AF55" s="260"/>
      <c r="AG55" s="260"/>
      <c r="AH55" s="260"/>
      <c r="AI55" s="260"/>
      <c r="AJ55" s="260"/>
      <c r="AK55" s="260"/>
      <c r="AL55" s="260"/>
      <c r="AM55" s="260"/>
      <c r="AN55" s="92">
        <f t="shared" si="2"/>
        <v>0</v>
      </c>
      <c r="AO55" s="248" t="e">
        <f t="shared" si="3"/>
        <v>#DIV/0!</v>
      </c>
      <c r="AP55" s="249" t="s">
        <v>745</v>
      </c>
      <c r="AQ55" s="262" t="s">
        <v>746</v>
      </c>
      <c r="AR55" s="262" t="s">
        <v>747</v>
      </c>
      <c r="AS55" s="262" t="s">
        <v>102</v>
      </c>
      <c r="AT55" s="250"/>
      <c r="AU55" s="234"/>
      <c r="AV55" s="234"/>
      <c r="AW55" s="234"/>
      <c r="AX55" s="234"/>
      <c r="AY55" s="234"/>
      <c r="AZ55" s="234"/>
      <c r="BA55" s="234"/>
    </row>
    <row r="56" spans="1:53" ht="141.75">
      <c r="A56" s="242" t="s">
        <v>505</v>
      </c>
      <c r="B56" s="251" t="s">
        <v>634</v>
      </c>
      <c r="C56" s="251" t="s">
        <v>752</v>
      </c>
      <c r="D56" s="119" t="s">
        <v>753</v>
      </c>
      <c r="E56" s="253"/>
      <c r="F56" s="108" t="s">
        <v>754</v>
      </c>
      <c r="G56" s="254">
        <v>1</v>
      </c>
      <c r="H56" s="242" t="s">
        <v>57</v>
      </c>
      <c r="I56" s="255" t="s">
        <v>755</v>
      </c>
      <c r="J56" s="138" t="s">
        <v>36</v>
      </c>
      <c r="K56" s="254" t="s">
        <v>29</v>
      </c>
      <c r="L56" s="254" t="s">
        <v>30</v>
      </c>
      <c r="M56" s="254" t="s">
        <v>43</v>
      </c>
      <c r="N56" s="284">
        <f>SUM(O56:Z56)</f>
        <v>3</v>
      </c>
      <c r="O56" s="257"/>
      <c r="P56" s="257"/>
      <c r="Q56" s="257"/>
      <c r="R56" s="257"/>
      <c r="S56" s="245">
        <v>1</v>
      </c>
      <c r="T56" s="245"/>
      <c r="U56" s="245"/>
      <c r="V56" s="245"/>
      <c r="W56" s="245">
        <v>1</v>
      </c>
      <c r="X56" s="245"/>
      <c r="Y56" s="245"/>
      <c r="Z56" s="245">
        <v>1</v>
      </c>
      <c r="AA56" s="92">
        <f t="shared" si="1"/>
        <v>0</v>
      </c>
      <c r="AB56" s="246"/>
      <c r="AC56" s="247"/>
      <c r="AD56" s="247"/>
      <c r="AE56" s="247"/>
      <c r="AF56" s="247"/>
      <c r="AG56" s="247"/>
      <c r="AH56" s="247"/>
      <c r="AI56" s="247"/>
      <c r="AJ56" s="247"/>
      <c r="AK56" s="247"/>
      <c r="AL56" s="247"/>
      <c r="AM56" s="247"/>
      <c r="AN56" s="92">
        <f t="shared" si="2"/>
        <v>0</v>
      </c>
      <c r="AO56" s="248" t="e">
        <f t="shared" si="3"/>
        <v>#DIV/0!</v>
      </c>
      <c r="AP56" s="249" t="s">
        <v>262</v>
      </c>
      <c r="AQ56" s="262" t="s">
        <v>746</v>
      </c>
      <c r="AR56" s="262" t="s">
        <v>747</v>
      </c>
      <c r="AS56" s="262" t="s">
        <v>65</v>
      </c>
      <c r="AT56" s="250"/>
    </row>
    <row r="57" spans="1:53" s="296" customFormat="1" ht="63" customHeight="1">
      <c r="A57" s="285" t="s">
        <v>502</v>
      </c>
      <c r="B57" s="109" t="s">
        <v>634</v>
      </c>
      <c r="C57" s="109" t="s">
        <v>756</v>
      </c>
      <c r="D57" s="122"/>
      <c r="E57" s="122"/>
      <c r="F57" s="122"/>
      <c r="G57" s="286"/>
      <c r="H57" s="287"/>
      <c r="I57" s="286"/>
      <c r="J57" s="286"/>
      <c r="K57" s="286"/>
      <c r="L57" s="286"/>
      <c r="M57" s="286"/>
      <c r="N57" s="288">
        <f>SUM(O57:Z57)</f>
        <v>0</v>
      </c>
      <c r="O57" s="289"/>
      <c r="P57" s="289"/>
      <c r="Q57" s="289"/>
      <c r="R57" s="289"/>
      <c r="S57" s="289"/>
      <c r="T57" s="289"/>
      <c r="U57" s="289"/>
      <c r="V57" s="289"/>
      <c r="W57" s="289"/>
      <c r="X57" s="289"/>
      <c r="Y57" s="289"/>
      <c r="Z57" s="289"/>
      <c r="AA57" s="92">
        <f t="shared" si="1"/>
        <v>0</v>
      </c>
      <c r="AB57" s="290"/>
      <c r="AC57" s="291"/>
      <c r="AD57" s="291"/>
      <c r="AE57" s="291"/>
      <c r="AF57" s="291"/>
      <c r="AG57" s="291"/>
      <c r="AH57" s="291"/>
      <c r="AI57" s="291"/>
      <c r="AJ57" s="291"/>
      <c r="AK57" s="291"/>
      <c r="AL57" s="291"/>
      <c r="AM57" s="291"/>
      <c r="AN57" s="92">
        <f t="shared" si="2"/>
        <v>0</v>
      </c>
      <c r="AO57" s="248" t="e">
        <f t="shared" si="3"/>
        <v>#DIV/0!</v>
      </c>
      <c r="AP57" s="291"/>
      <c r="AQ57" s="292" t="s">
        <v>746</v>
      </c>
      <c r="AR57" s="292" t="s">
        <v>747</v>
      </c>
      <c r="AS57" s="293"/>
      <c r="AT57" s="294"/>
      <c r="AU57" s="295"/>
      <c r="AV57" s="295"/>
      <c r="AW57" s="295"/>
      <c r="AX57" s="295"/>
      <c r="AY57" s="295"/>
      <c r="AZ57" s="295"/>
      <c r="BA57" s="295"/>
    </row>
  </sheetData>
  <sheetProtection algorithmName="SHA-512" hashValue="we9Fg6gRSUBSzc+jVIhoYZovU2dCrNKzufjlQt2LQTJ7XkzKzVjdC8WqQ/mZwgvgZXXdCSzc35DRpN4j/SWgyQ==" saltValue="aulVVi2uSrLHZ5r8cYWSTQ==" spinCount="100000" sheet="1" objects="1" scenarios="1" autoFilter="0"/>
  <autoFilter ref="A6:BB57"/>
  <mergeCells count="26">
    <mergeCell ref="AS5:AS6"/>
    <mergeCell ref="AT5:AT6"/>
    <mergeCell ref="AB5:AM5"/>
    <mergeCell ref="AN5:AN6"/>
    <mergeCell ref="AO5:AO6"/>
    <mergeCell ref="AP5:AP6"/>
    <mergeCell ref="AQ5:AQ6"/>
    <mergeCell ref="AR5:AR6"/>
    <mergeCell ref="AA5:AA6"/>
    <mergeCell ref="E5:E6"/>
    <mergeCell ref="F5:F6"/>
    <mergeCell ref="G5:G6"/>
    <mergeCell ref="H5:H6"/>
    <mergeCell ref="I5:I6"/>
    <mergeCell ref="J5:J6"/>
    <mergeCell ref="K5:K6"/>
    <mergeCell ref="L5:L6"/>
    <mergeCell ref="M5:M6"/>
    <mergeCell ref="N5:N6"/>
    <mergeCell ref="O5:Z5"/>
    <mergeCell ref="D5:D6"/>
    <mergeCell ref="B2:C2"/>
    <mergeCell ref="B3:C3"/>
    <mergeCell ref="A5:A6"/>
    <mergeCell ref="B5:B6"/>
    <mergeCell ref="C5:C6"/>
  </mergeCells>
  <pageMargins left="0.19685039370078741" right="0.19685039370078741" top="0.19685039370078741" bottom="0.19685039370078741" header="0.31496062992125984" footer="0.31496062992125984"/>
  <pageSetup scale="14" orientation="landscape" r:id="rId1"/>
  <drawing r:id="rId2"/>
  <legacyDrawing r:id="rId3"/>
  <extLst>
    <ext xmlns:x14="http://schemas.microsoft.com/office/spreadsheetml/2009/9/main" uri="{CCE6A557-97BC-4b89-ADB6-D9C93CAAB3DF}">
      <x14:dataValidations xmlns:xm="http://schemas.microsoft.com/office/excel/2006/main" count="9">
        <x14:dataValidation type="list" allowBlank="1" showInputMessage="1" showErrorMessage="1">
          <x14:formula1>
            <xm:f>'C:\Users\rrosariom\Google Drive\Trabajos de Auditoría Edenorte\E&amp;Y 2018\[2. Planilla Plan Operativo Anual LUIS 2020 - DAI.xlsx]Hoja1'!#REF!</xm:f>
          </x14:formula1>
          <xm:sqref>G31:H57 AS31:AS57 J57 J31:J55 K31:M57</xm:sqref>
        </x14:dataValidation>
        <x14:dataValidation type="list" allowBlank="1" showInputMessage="1" showErrorMessage="1">
          <x14:formula1>
            <xm:f>'P:\2-Gerencia de Planificacion y Presupuesto\3- GERENCIA PLANIFICACION Y PRESUPUESTOS\PLANES OPERATIVOS 2020 - EDENORTE\DAI\[Plan Operativo Anual 2020 - DAI.xlsx]Hoja1'!#REF!</xm:f>
          </x14:formula1>
          <xm:sqref>AS16:AS30 H16:H30</xm:sqref>
        </x14:dataValidation>
        <x14:dataValidation type="list" allowBlank="1" showInputMessage="1" showErrorMessage="1">
          <x14:formula1>
            <xm:f>'P:\2-Gerencia de Planificacion y Presupuesto\3- GERENCIA PLANIFICACION Y PRESUPUESTOS\PLANES OPERATIVOS 2020 - EDENORTE\DAI\[Plan Operativo Anual 2020 - DAI.xlsx]Hoja1'!#REF!</xm:f>
          </x14:formula1>
          <xm:sqref>J7:J15</xm:sqref>
        </x14:dataValidation>
        <x14:dataValidation type="list" allowBlank="1" showInputMessage="1" showErrorMessage="1">
          <x14:formula1>
            <xm:f>'P:\2-Gerencia de Planificacion y Presupuesto\3- GERENCIA PLANIFICACION Y PRESUPUESTOS\PLANES OPERATIVOS 2020 - EDENORTE\DAI\[Plan Operativo Anual 2020 - DAI.xlsx]Hoja1'!#REF!</xm:f>
          </x14:formula1>
          <xm:sqref>AS7:AS15</xm:sqref>
        </x14:dataValidation>
        <x14:dataValidation type="list" allowBlank="1" showInputMessage="1" showErrorMessage="1">
          <x14:formula1>
            <xm:f>'P:\2-Gerencia de Planificacion y Presupuesto\3- GERENCIA PLANIFICACION Y PRESUPUESTOS\PLANES OPERATIVOS 2020 - EDENORTE\DAI\[Plan Operativo Anual 2020 - DAI.xlsx]Hoja1'!#REF!</xm:f>
          </x14:formula1>
          <xm:sqref>M7:M15</xm:sqref>
        </x14:dataValidation>
        <x14:dataValidation type="list" allowBlank="1" showInputMessage="1" showErrorMessage="1">
          <x14:formula1>
            <xm:f>'P:\2-Gerencia de Planificacion y Presupuesto\3- GERENCIA PLANIFICACION Y PRESUPUESTOS\PLANES OPERATIVOS 2020 - EDENORTE\DAI\[Plan Operativo Anual 2020 - DAI.xlsx]Hoja1'!#REF!</xm:f>
          </x14:formula1>
          <xm:sqref>L7:L15</xm:sqref>
        </x14:dataValidation>
        <x14:dataValidation type="list" allowBlank="1" showInputMessage="1" showErrorMessage="1">
          <x14:formula1>
            <xm:f>'P:\2-Gerencia de Planificacion y Presupuesto\3- GERENCIA PLANIFICACION Y PRESUPUESTOS\PLANES OPERATIVOS 2020 - EDENORTE\DAI\[Plan Operativo Anual 2020 - DAI.xlsx]Hoja1'!#REF!</xm:f>
          </x14:formula1>
          <xm:sqref>K7:K15</xm:sqref>
        </x14:dataValidation>
        <x14:dataValidation type="list" allowBlank="1" showInputMessage="1" showErrorMessage="1">
          <x14:formula1>
            <xm:f>'P:\2-Gerencia de Planificacion y Presupuesto\3- GERENCIA PLANIFICACION Y PRESUPUESTOS\PLANES OPERATIVOS 2020 - EDENORTE\DAI\[Plan Operativo Anual 2020 - DAI.xlsx]Hoja1'!#REF!</xm:f>
          </x14:formula1>
          <xm:sqref>H7:H15</xm:sqref>
        </x14:dataValidation>
        <x14:dataValidation type="list" allowBlank="1" showInputMessage="1" showErrorMessage="1">
          <x14:formula1>
            <xm:f>'P:\2-Gerencia de Planificacion y Presupuesto\3- GERENCIA PLANIFICACION Y PRESUPUESTOS\PLANES OPERATIVOS 2020 - EDENORTE\DAI\[Plan Operativo Anual 2020 - DAI.xlsx]Hoja1'!#REF!</xm:f>
          </x14:formula1>
          <xm:sqref>G7:G15</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B59"/>
  <sheetViews>
    <sheetView showGridLines="0" zoomScale="40" zoomScaleNormal="40" zoomScaleSheetLayoutView="50" workbookViewId="0">
      <selection activeCell="B2" sqref="B2:C2"/>
    </sheetView>
  </sheetViews>
  <sheetFormatPr baseColWidth="10" defaultColWidth="11.42578125" defaultRowHeight="16.5"/>
  <cols>
    <col min="1" max="1" width="50.7109375" style="157" customWidth="1"/>
    <col min="2" max="2" width="42.28515625" style="157" customWidth="1"/>
    <col min="3" max="3" width="28.5703125" style="157" customWidth="1"/>
    <col min="4" max="4" width="46.5703125" style="157" customWidth="1"/>
    <col min="5" max="5" width="38" style="157" customWidth="1"/>
    <col min="6" max="6" width="55.140625" style="157" customWidth="1"/>
    <col min="7" max="7" width="18" style="157" customWidth="1"/>
    <col min="8" max="8" width="47.5703125" style="157" customWidth="1"/>
    <col min="9" max="12" width="29" style="157" customWidth="1"/>
    <col min="13" max="13" width="25" style="157" customWidth="1"/>
    <col min="14" max="14" width="21.140625" style="157" customWidth="1"/>
    <col min="15" max="26" width="18.140625" style="157" customWidth="1"/>
    <col min="27" max="27" width="23.5703125" style="157" customWidth="1"/>
    <col min="28" max="39" width="17.42578125" style="157" hidden="1" customWidth="1"/>
    <col min="40" max="41" width="25.5703125" style="157" hidden="1" customWidth="1"/>
    <col min="42" max="42" width="26.28515625" style="161" customWidth="1"/>
    <col min="43" max="43" width="28.42578125" style="161" customWidth="1"/>
    <col min="44" max="44" width="22.42578125" style="161" customWidth="1"/>
    <col min="45" max="45" width="30" style="161" customWidth="1"/>
    <col min="46" max="46" width="40.42578125" style="161" customWidth="1"/>
    <col min="47" max="47" width="33" style="160" customWidth="1"/>
    <col min="48" max="50" width="11.42578125" style="160"/>
    <col min="51" max="51" width="26.28515625" style="160" customWidth="1"/>
    <col min="52" max="54" width="11.42578125" style="160"/>
    <col min="55" max="55" width="5" style="157" customWidth="1"/>
    <col min="56" max="16384" width="11.42578125" style="157"/>
  </cols>
  <sheetData>
    <row r="1" spans="1:54" ht="26.25" customHeight="1">
      <c r="F1" s="297"/>
    </row>
    <row r="2" spans="1:54" ht="45.75">
      <c r="B2" s="1240" t="s">
        <v>121</v>
      </c>
      <c r="C2" s="1240"/>
      <c r="D2" s="158"/>
      <c r="E2" s="158"/>
      <c r="F2" s="299"/>
      <c r="G2" s="158"/>
      <c r="H2" s="158"/>
      <c r="I2" s="158"/>
      <c r="J2" s="158"/>
      <c r="K2" s="158"/>
      <c r="L2" s="158"/>
      <c r="M2" s="158"/>
      <c r="N2" s="158"/>
      <c r="O2" s="158"/>
      <c r="P2" s="158"/>
      <c r="Q2" s="158"/>
      <c r="R2" s="158"/>
      <c r="S2" s="158"/>
      <c r="T2" s="158"/>
      <c r="U2" s="158"/>
      <c r="V2" s="158"/>
      <c r="W2" s="158"/>
      <c r="X2" s="158"/>
      <c r="Y2" s="158"/>
      <c r="Z2" s="158"/>
      <c r="AA2" s="158"/>
      <c r="AB2" s="158"/>
      <c r="AC2" s="158"/>
      <c r="AD2" s="158"/>
      <c r="AE2" s="158"/>
      <c r="AF2" s="158"/>
      <c r="AG2" s="158"/>
      <c r="AH2" s="158"/>
      <c r="AI2" s="158"/>
      <c r="AJ2" s="158"/>
      <c r="AK2" s="158"/>
      <c r="AL2" s="158"/>
      <c r="AM2" s="158"/>
      <c r="AN2" s="158"/>
      <c r="AO2" s="158"/>
      <c r="AP2" s="159"/>
      <c r="AQ2" s="159"/>
      <c r="AR2" s="159"/>
    </row>
    <row r="3" spans="1:54" ht="24" customHeight="1">
      <c r="B3" s="1238" t="s">
        <v>3370</v>
      </c>
      <c r="C3" s="1238"/>
      <c r="F3" s="297"/>
    </row>
    <row r="4" spans="1:54">
      <c r="F4" s="297"/>
    </row>
    <row r="6" spans="1:54" s="165" customFormat="1" ht="29.25" customHeight="1">
      <c r="A6" s="1226" t="s">
        <v>501</v>
      </c>
      <c r="B6" s="1226" t="s">
        <v>120</v>
      </c>
      <c r="C6" s="1226" t="s">
        <v>0</v>
      </c>
      <c r="D6" s="1226" t="s">
        <v>1</v>
      </c>
      <c r="E6" s="1226" t="s">
        <v>2</v>
      </c>
      <c r="F6" s="1226" t="s">
        <v>3</v>
      </c>
      <c r="G6" s="1226" t="s">
        <v>4</v>
      </c>
      <c r="H6" s="1226" t="s">
        <v>5</v>
      </c>
      <c r="I6" s="1226" t="s">
        <v>6</v>
      </c>
      <c r="J6" s="1226" t="s">
        <v>7</v>
      </c>
      <c r="K6" s="1226" t="s">
        <v>8</v>
      </c>
      <c r="L6" s="1226" t="s">
        <v>9</v>
      </c>
      <c r="M6" s="1226" t="s">
        <v>10</v>
      </c>
      <c r="N6" s="1226" t="s">
        <v>119</v>
      </c>
      <c r="O6" s="1226" t="s">
        <v>11</v>
      </c>
      <c r="P6" s="1226"/>
      <c r="Q6" s="1226"/>
      <c r="R6" s="1226"/>
      <c r="S6" s="1226"/>
      <c r="T6" s="1226"/>
      <c r="U6" s="1226"/>
      <c r="V6" s="1226"/>
      <c r="W6" s="1226"/>
      <c r="X6" s="1226"/>
      <c r="Y6" s="1226"/>
      <c r="Z6" s="1226"/>
      <c r="AA6" s="1227" t="s">
        <v>628</v>
      </c>
      <c r="AB6" s="1226" t="s">
        <v>618</v>
      </c>
      <c r="AC6" s="1226"/>
      <c r="AD6" s="1226"/>
      <c r="AE6" s="1226"/>
      <c r="AF6" s="1226"/>
      <c r="AG6" s="1226"/>
      <c r="AH6" s="1226"/>
      <c r="AI6" s="1226"/>
      <c r="AJ6" s="1226"/>
      <c r="AK6" s="1226"/>
      <c r="AL6" s="1226"/>
      <c r="AM6" s="1226"/>
      <c r="AN6" s="1227" t="s">
        <v>632</v>
      </c>
      <c r="AO6" s="1227" t="s">
        <v>629</v>
      </c>
      <c r="AP6" s="1226" t="s">
        <v>12</v>
      </c>
      <c r="AQ6" s="1226" t="s">
        <v>757</v>
      </c>
      <c r="AR6" s="1226" t="s">
        <v>13</v>
      </c>
      <c r="AS6" s="1226" t="s">
        <v>14</v>
      </c>
      <c r="AT6" s="1226" t="s">
        <v>15</v>
      </c>
      <c r="AU6" s="1226" t="s">
        <v>16</v>
      </c>
      <c r="AV6" s="300"/>
      <c r="AW6" s="300"/>
      <c r="AX6" s="300"/>
      <c r="AY6" s="160"/>
      <c r="AZ6" s="300"/>
      <c r="BA6" s="300"/>
      <c r="BB6" s="300"/>
    </row>
    <row r="7" spans="1:54" s="165" customFormat="1" ht="47.25" customHeight="1">
      <c r="A7" s="1226"/>
      <c r="B7" s="1226"/>
      <c r="C7" s="1226"/>
      <c r="D7" s="1226"/>
      <c r="E7" s="1226"/>
      <c r="F7" s="1226"/>
      <c r="G7" s="1226"/>
      <c r="H7" s="1226"/>
      <c r="I7" s="1226"/>
      <c r="J7" s="1226"/>
      <c r="K7" s="1226"/>
      <c r="L7" s="1226"/>
      <c r="M7" s="1226"/>
      <c r="N7" s="1226"/>
      <c r="O7" s="230" t="s">
        <v>17</v>
      </c>
      <c r="P7" s="230" t="s">
        <v>18</v>
      </c>
      <c r="Q7" s="230" t="s">
        <v>19</v>
      </c>
      <c r="R7" s="230" t="s">
        <v>20</v>
      </c>
      <c r="S7" s="230" t="s">
        <v>21</v>
      </c>
      <c r="T7" s="230" t="s">
        <v>22</v>
      </c>
      <c r="U7" s="230" t="s">
        <v>23</v>
      </c>
      <c r="V7" s="230" t="s">
        <v>24</v>
      </c>
      <c r="W7" s="230" t="s">
        <v>633</v>
      </c>
      <c r="X7" s="230" t="s">
        <v>26</v>
      </c>
      <c r="Y7" s="230" t="s">
        <v>27</v>
      </c>
      <c r="Z7" s="230" t="s">
        <v>28</v>
      </c>
      <c r="AA7" s="1228"/>
      <c r="AB7" s="230" t="s">
        <v>17</v>
      </c>
      <c r="AC7" s="230" t="s">
        <v>18</v>
      </c>
      <c r="AD7" s="230" t="s">
        <v>19</v>
      </c>
      <c r="AE7" s="230" t="s">
        <v>20</v>
      </c>
      <c r="AF7" s="230" t="s">
        <v>21</v>
      </c>
      <c r="AG7" s="230" t="s">
        <v>22</v>
      </c>
      <c r="AH7" s="230" t="s">
        <v>23</v>
      </c>
      <c r="AI7" s="230" t="s">
        <v>24</v>
      </c>
      <c r="AJ7" s="230" t="s">
        <v>633</v>
      </c>
      <c r="AK7" s="230" t="s">
        <v>26</v>
      </c>
      <c r="AL7" s="230" t="s">
        <v>27</v>
      </c>
      <c r="AM7" s="230" t="s">
        <v>28</v>
      </c>
      <c r="AN7" s="1228"/>
      <c r="AO7" s="1228"/>
      <c r="AP7" s="1226"/>
      <c r="AQ7" s="1226"/>
      <c r="AR7" s="1226"/>
      <c r="AS7" s="1226"/>
      <c r="AT7" s="1226"/>
      <c r="AU7" s="1226"/>
      <c r="AV7" s="300"/>
      <c r="AW7" s="300"/>
      <c r="AX7" s="300"/>
      <c r="AY7" s="160"/>
      <c r="AZ7" s="300"/>
      <c r="BA7" s="300"/>
      <c r="BB7" s="300"/>
    </row>
    <row r="8" spans="1:54" s="104" customFormat="1" ht="105">
      <c r="A8" s="301" t="s">
        <v>324</v>
      </c>
      <c r="B8" s="156" t="s">
        <v>758</v>
      </c>
      <c r="C8" s="156"/>
      <c r="D8" s="302" t="s">
        <v>759</v>
      </c>
      <c r="E8" s="302"/>
      <c r="F8" s="12" t="s">
        <v>760</v>
      </c>
      <c r="G8" s="303">
        <v>3</v>
      </c>
      <c r="H8" s="13" t="s">
        <v>79</v>
      </c>
      <c r="I8" s="13" t="s">
        <v>761</v>
      </c>
      <c r="J8" s="14" t="s">
        <v>36</v>
      </c>
      <c r="K8" s="14" t="s">
        <v>29</v>
      </c>
      <c r="L8" s="14" t="s">
        <v>30</v>
      </c>
      <c r="M8" s="14" t="s">
        <v>43</v>
      </c>
      <c r="N8" s="304">
        <f>SUM(O8:Z8)</f>
        <v>20</v>
      </c>
      <c r="O8" s="15"/>
      <c r="P8" s="15"/>
      <c r="Q8" s="15">
        <v>4</v>
      </c>
      <c r="R8" s="15"/>
      <c r="S8" s="15"/>
      <c r="T8" s="15">
        <v>6</v>
      </c>
      <c r="U8" s="15"/>
      <c r="V8" s="15"/>
      <c r="W8" s="15">
        <v>6</v>
      </c>
      <c r="X8" s="15"/>
      <c r="Y8" s="15"/>
      <c r="Z8" s="15">
        <v>4</v>
      </c>
      <c r="AA8" s="305">
        <f>O8</f>
        <v>0</v>
      </c>
      <c r="AB8" s="99"/>
      <c r="AC8" s="100"/>
      <c r="AD8" s="100"/>
      <c r="AE8" s="100"/>
      <c r="AF8" s="100"/>
      <c r="AG8" s="100"/>
      <c r="AH8" s="100"/>
      <c r="AI8" s="100"/>
      <c r="AJ8" s="100"/>
      <c r="AK8" s="100"/>
      <c r="AL8" s="100"/>
      <c r="AM8" s="100"/>
      <c r="AN8" s="305">
        <f>AB8</f>
        <v>0</v>
      </c>
      <c r="AO8" s="306" t="e">
        <f>AN8/AA8</f>
        <v>#DIV/0!</v>
      </c>
      <c r="AP8" s="101" t="s">
        <v>762</v>
      </c>
      <c r="AQ8" s="101" t="s">
        <v>763</v>
      </c>
      <c r="AR8" s="101" t="s">
        <v>763</v>
      </c>
      <c r="AS8" s="101" t="s">
        <v>764</v>
      </c>
      <c r="AT8" s="101" t="s">
        <v>85</v>
      </c>
      <c r="AU8" s="307">
        <v>0</v>
      </c>
      <c r="AV8" s="103"/>
      <c r="AW8" s="103"/>
      <c r="AX8" s="103"/>
      <c r="AY8" s="164"/>
      <c r="AZ8" s="103"/>
      <c r="BA8" s="103"/>
      <c r="BB8" s="103"/>
    </row>
    <row r="9" spans="1:54" s="104" customFormat="1" ht="126">
      <c r="A9" s="301" t="s">
        <v>503</v>
      </c>
      <c r="B9" s="156" t="s">
        <v>758</v>
      </c>
      <c r="C9" s="156"/>
      <c r="D9" s="302" t="s">
        <v>765</v>
      </c>
      <c r="E9" s="302"/>
      <c r="F9" s="12" t="s">
        <v>766</v>
      </c>
      <c r="G9" s="14">
        <v>2</v>
      </c>
      <c r="H9" s="13" t="s">
        <v>79</v>
      </c>
      <c r="I9" s="13" t="s">
        <v>767</v>
      </c>
      <c r="J9" s="14" t="s">
        <v>36</v>
      </c>
      <c r="K9" s="14" t="s">
        <v>29</v>
      </c>
      <c r="L9" s="14" t="s">
        <v>30</v>
      </c>
      <c r="M9" s="14" t="s">
        <v>37</v>
      </c>
      <c r="N9" s="304">
        <v>15</v>
      </c>
      <c r="O9" s="15"/>
      <c r="P9" s="15"/>
      <c r="Q9" s="15"/>
      <c r="R9" s="15"/>
      <c r="S9" s="15">
        <v>3</v>
      </c>
      <c r="T9" s="15"/>
      <c r="U9" s="15"/>
      <c r="V9" s="15">
        <v>7</v>
      </c>
      <c r="W9" s="15"/>
      <c r="X9" s="15"/>
      <c r="Y9" s="15">
        <v>5</v>
      </c>
      <c r="Z9" s="15"/>
      <c r="AA9" s="305">
        <f t="shared" ref="AA9:AA59" si="0">O9</f>
        <v>0</v>
      </c>
      <c r="AB9" s="99"/>
      <c r="AC9" s="100"/>
      <c r="AD9" s="100"/>
      <c r="AE9" s="100"/>
      <c r="AF9" s="100"/>
      <c r="AG9" s="100"/>
      <c r="AH9" s="100"/>
      <c r="AI9" s="100"/>
      <c r="AJ9" s="100"/>
      <c r="AK9" s="100"/>
      <c r="AL9" s="100"/>
      <c r="AM9" s="100"/>
      <c r="AN9" s="305">
        <f t="shared" ref="AN9:AN59" si="1">AB9</f>
        <v>0</v>
      </c>
      <c r="AO9" s="306" t="e">
        <f t="shared" ref="AO9:AO59" si="2">AN9/AA9</f>
        <v>#DIV/0!</v>
      </c>
      <c r="AP9" s="101" t="s">
        <v>768</v>
      </c>
      <c r="AQ9" s="101" t="s">
        <v>763</v>
      </c>
      <c r="AR9" s="101" t="s">
        <v>763</v>
      </c>
      <c r="AS9" s="101" t="s">
        <v>764</v>
      </c>
      <c r="AT9" s="101" t="s">
        <v>113</v>
      </c>
      <c r="AU9" s="102">
        <v>30000</v>
      </c>
      <c r="AV9" s="103"/>
      <c r="AW9" s="103"/>
      <c r="AX9" s="103"/>
      <c r="AY9" s="164"/>
      <c r="AZ9" s="103"/>
      <c r="BA9" s="103"/>
      <c r="BB9" s="103"/>
    </row>
    <row r="10" spans="1:54" s="104" customFormat="1" ht="105">
      <c r="A10" s="301" t="s">
        <v>535</v>
      </c>
      <c r="B10" s="308" t="s">
        <v>769</v>
      </c>
      <c r="C10" s="309"/>
      <c r="D10" s="302" t="s">
        <v>770</v>
      </c>
      <c r="E10" s="302"/>
      <c r="F10" s="12" t="s">
        <v>771</v>
      </c>
      <c r="G10" s="310">
        <v>3</v>
      </c>
      <c r="H10" s="309" t="s">
        <v>45</v>
      </c>
      <c r="I10" s="13" t="s">
        <v>772</v>
      </c>
      <c r="J10" s="310" t="s">
        <v>36</v>
      </c>
      <c r="K10" s="310" t="s">
        <v>29</v>
      </c>
      <c r="L10" s="310" t="s">
        <v>30</v>
      </c>
      <c r="M10" s="310" t="s">
        <v>43</v>
      </c>
      <c r="N10" s="311">
        <v>10</v>
      </c>
      <c r="O10" s="15"/>
      <c r="P10" s="15"/>
      <c r="Q10" s="15">
        <v>1</v>
      </c>
      <c r="R10" s="15">
        <v>1</v>
      </c>
      <c r="S10" s="15">
        <v>1</v>
      </c>
      <c r="T10" s="15">
        <v>1</v>
      </c>
      <c r="U10" s="15">
        <v>1</v>
      </c>
      <c r="V10" s="15">
        <v>1</v>
      </c>
      <c r="W10" s="15">
        <v>1</v>
      </c>
      <c r="X10" s="15">
        <v>1</v>
      </c>
      <c r="Y10" s="15">
        <v>1</v>
      </c>
      <c r="Z10" s="15">
        <v>1</v>
      </c>
      <c r="AA10" s="312">
        <f t="shared" si="0"/>
        <v>0</v>
      </c>
      <c r="AB10" s="99">
        <v>3</v>
      </c>
      <c r="AC10" s="313"/>
      <c r="AD10" s="313"/>
      <c r="AE10" s="313"/>
      <c r="AF10" s="313"/>
      <c r="AG10" s="313"/>
      <c r="AH10" s="313"/>
      <c r="AI10" s="313"/>
      <c r="AJ10" s="313"/>
      <c r="AK10" s="313"/>
      <c r="AL10" s="313"/>
      <c r="AM10" s="313"/>
      <c r="AN10" s="312">
        <f t="shared" si="1"/>
        <v>3</v>
      </c>
      <c r="AO10" s="306" t="e">
        <f t="shared" si="2"/>
        <v>#DIV/0!</v>
      </c>
      <c r="AP10" s="314" t="s">
        <v>773</v>
      </c>
      <c r="AQ10" s="314" t="s">
        <v>763</v>
      </c>
      <c r="AR10" s="101" t="s">
        <v>763</v>
      </c>
      <c r="AS10" s="101" t="s">
        <v>774</v>
      </c>
      <c r="AT10" s="315" t="s">
        <v>107</v>
      </c>
      <c r="AU10" s="307">
        <v>0</v>
      </c>
      <c r="AV10" s="103"/>
      <c r="AW10" s="103"/>
      <c r="AX10" s="103"/>
      <c r="AY10" s="164"/>
      <c r="AZ10" s="103"/>
      <c r="BA10" s="103"/>
      <c r="BB10" s="103"/>
    </row>
    <row r="11" spans="1:54" s="104" customFormat="1" ht="105">
      <c r="A11" s="301" t="s">
        <v>537</v>
      </c>
      <c r="B11" s="156" t="s">
        <v>775</v>
      </c>
      <c r="C11" s="316"/>
      <c r="D11" s="302" t="s">
        <v>776</v>
      </c>
      <c r="E11" s="302"/>
      <c r="F11" s="12" t="s">
        <v>777</v>
      </c>
      <c r="G11" s="310">
        <v>3</v>
      </c>
      <c r="H11" s="309" t="s">
        <v>45</v>
      </c>
      <c r="I11" s="13" t="s">
        <v>778</v>
      </c>
      <c r="J11" s="310" t="s">
        <v>70</v>
      </c>
      <c r="K11" s="310" t="s">
        <v>29</v>
      </c>
      <c r="L11" s="310" t="s">
        <v>30</v>
      </c>
      <c r="M11" s="310" t="s">
        <v>37</v>
      </c>
      <c r="N11" s="317">
        <f>+SUM(O11:Z11)</f>
        <v>1</v>
      </c>
      <c r="O11" s="15"/>
      <c r="P11" s="318">
        <v>0.05</v>
      </c>
      <c r="Q11" s="318">
        <v>0.1</v>
      </c>
      <c r="R11" s="318">
        <v>0.2</v>
      </c>
      <c r="S11" s="16">
        <v>0.2</v>
      </c>
      <c r="T11" s="16">
        <v>0.2</v>
      </c>
      <c r="U11" s="16">
        <v>0.2</v>
      </c>
      <c r="V11" s="16">
        <v>0.05</v>
      </c>
      <c r="W11" s="16"/>
      <c r="X11" s="16"/>
      <c r="Y11" s="16"/>
      <c r="Z11" s="15"/>
      <c r="AA11" s="319">
        <f t="shared" si="0"/>
        <v>0</v>
      </c>
      <c r="AB11" s="99"/>
      <c r="AC11" s="313"/>
      <c r="AD11" s="313"/>
      <c r="AE11" s="313"/>
      <c r="AF11" s="313"/>
      <c r="AG11" s="313"/>
      <c r="AH11" s="313"/>
      <c r="AI11" s="313"/>
      <c r="AJ11" s="313"/>
      <c r="AK11" s="313"/>
      <c r="AL11" s="313"/>
      <c r="AM11" s="313"/>
      <c r="AN11" s="319">
        <f t="shared" si="1"/>
        <v>0</v>
      </c>
      <c r="AO11" s="306" t="e">
        <f t="shared" si="2"/>
        <v>#DIV/0!</v>
      </c>
      <c r="AP11" s="314" t="s">
        <v>779</v>
      </c>
      <c r="AQ11" s="314" t="s">
        <v>763</v>
      </c>
      <c r="AR11" s="101" t="s">
        <v>763</v>
      </c>
      <c r="AS11" s="101" t="s">
        <v>780</v>
      </c>
      <c r="AT11" s="315" t="s">
        <v>38</v>
      </c>
      <c r="AU11" s="307">
        <v>3300000</v>
      </c>
      <c r="AV11" s="103"/>
      <c r="AW11" s="103"/>
      <c r="AX11" s="103"/>
      <c r="AY11" s="164"/>
      <c r="AZ11" s="103"/>
      <c r="BA11" s="103"/>
      <c r="BB11" s="103"/>
    </row>
    <row r="12" spans="1:54" s="104" customFormat="1" ht="105">
      <c r="A12" s="301" t="s">
        <v>781</v>
      </c>
      <c r="B12" s="156"/>
      <c r="C12" s="316"/>
      <c r="D12" s="302" t="s">
        <v>782</v>
      </c>
      <c r="E12" s="302"/>
      <c r="F12" s="12"/>
      <c r="G12" s="310">
        <v>3</v>
      </c>
      <c r="H12" s="309"/>
      <c r="I12" s="13" t="s">
        <v>778</v>
      </c>
      <c r="J12" s="310" t="s">
        <v>70</v>
      </c>
      <c r="K12" s="310" t="s">
        <v>29</v>
      </c>
      <c r="L12" s="310" t="s">
        <v>30</v>
      </c>
      <c r="M12" s="310" t="s">
        <v>37</v>
      </c>
      <c r="N12" s="317">
        <f>SUM(O12:Z12)</f>
        <v>0.99999999999999989</v>
      </c>
      <c r="O12" s="318">
        <v>0.1</v>
      </c>
      <c r="P12" s="318">
        <v>0.1</v>
      </c>
      <c r="Q12" s="318">
        <v>0.1</v>
      </c>
      <c r="R12" s="318">
        <v>0.1</v>
      </c>
      <c r="S12" s="16"/>
      <c r="T12" s="16"/>
      <c r="U12" s="16">
        <v>0.1</v>
      </c>
      <c r="V12" s="16">
        <v>0.2</v>
      </c>
      <c r="W12" s="16">
        <v>0.2</v>
      </c>
      <c r="X12" s="16">
        <v>0.1</v>
      </c>
      <c r="Y12" s="16"/>
      <c r="Z12" s="15"/>
      <c r="AA12" s="319">
        <f t="shared" si="0"/>
        <v>0.1</v>
      </c>
      <c r="AB12" s="320">
        <v>0.1</v>
      </c>
      <c r="AC12" s="313"/>
      <c r="AD12" s="313"/>
      <c r="AE12" s="313"/>
      <c r="AF12" s="313"/>
      <c r="AG12" s="313"/>
      <c r="AH12" s="313"/>
      <c r="AI12" s="313"/>
      <c r="AJ12" s="313"/>
      <c r="AK12" s="313"/>
      <c r="AL12" s="313"/>
      <c r="AM12" s="313"/>
      <c r="AN12" s="319">
        <f t="shared" si="1"/>
        <v>0.1</v>
      </c>
      <c r="AO12" s="306">
        <f t="shared" si="2"/>
        <v>1</v>
      </c>
      <c r="AP12" s="314" t="s">
        <v>783</v>
      </c>
      <c r="AQ12" s="314" t="s">
        <v>763</v>
      </c>
      <c r="AR12" s="101" t="s">
        <v>763</v>
      </c>
      <c r="AS12" s="101" t="s">
        <v>780</v>
      </c>
      <c r="AT12" s="315"/>
      <c r="AU12" s="307">
        <v>1000000</v>
      </c>
      <c r="AV12" s="103"/>
      <c r="AW12" s="103"/>
      <c r="AX12" s="103"/>
      <c r="AY12" s="164"/>
      <c r="AZ12" s="103"/>
      <c r="BA12" s="103"/>
      <c r="BB12" s="103"/>
    </row>
    <row r="13" spans="1:54" s="104" customFormat="1" ht="147">
      <c r="A13" s="301" t="s">
        <v>509</v>
      </c>
      <c r="B13" s="156" t="s">
        <v>769</v>
      </c>
      <c r="C13" s="316"/>
      <c r="D13" s="302" t="s">
        <v>784</v>
      </c>
      <c r="E13" s="302"/>
      <c r="F13" s="12" t="s">
        <v>785</v>
      </c>
      <c r="G13" s="310">
        <v>3</v>
      </c>
      <c r="H13" s="309" t="s">
        <v>45</v>
      </c>
      <c r="I13" s="13" t="s">
        <v>786</v>
      </c>
      <c r="J13" s="310" t="s">
        <v>36</v>
      </c>
      <c r="K13" s="310" t="s">
        <v>29</v>
      </c>
      <c r="L13" s="310" t="s">
        <v>30</v>
      </c>
      <c r="M13" s="310" t="s">
        <v>43</v>
      </c>
      <c r="N13" s="311">
        <f t="shared" ref="N13" si="3">SUM(O13:Z13)</f>
        <v>6</v>
      </c>
      <c r="O13" s="15"/>
      <c r="P13" s="15"/>
      <c r="Q13" s="15">
        <v>1</v>
      </c>
      <c r="R13" s="15">
        <v>1</v>
      </c>
      <c r="S13" s="15"/>
      <c r="T13" s="15">
        <v>1</v>
      </c>
      <c r="U13" s="15"/>
      <c r="V13" s="15">
        <v>1</v>
      </c>
      <c r="W13" s="15"/>
      <c r="X13" s="15">
        <v>1</v>
      </c>
      <c r="Y13" s="15">
        <v>1</v>
      </c>
      <c r="Z13" s="15"/>
      <c r="AA13" s="312">
        <f t="shared" si="0"/>
        <v>0</v>
      </c>
      <c r="AB13" s="99"/>
      <c r="AC13" s="313"/>
      <c r="AD13" s="313"/>
      <c r="AE13" s="313"/>
      <c r="AF13" s="313"/>
      <c r="AG13" s="313"/>
      <c r="AH13" s="313"/>
      <c r="AI13" s="313"/>
      <c r="AJ13" s="313"/>
      <c r="AK13" s="313"/>
      <c r="AL13" s="313"/>
      <c r="AM13" s="313"/>
      <c r="AN13" s="312">
        <f t="shared" si="1"/>
        <v>0</v>
      </c>
      <c r="AO13" s="306" t="e">
        <f t="shared" si="2"/>
        <v>#DIV/0!</v>
      </c>
      <c r="AP13" s="314" t="s">
        <v>787</v>
      </c>
      <c r="AQ13" s="314" t="s">
        <v>763</v>
      </c>
      <c r="AR13" s="101" t="s">
        <v>763</v>
      </c>
      <c r="AS13" s="101" t="s">
        <v>788</v>
      </c>
      <c r="AT13" s="315"/>
      <c r="AU13" s="307">
        <v>1000000</v>
      </c>
      <c r="AV13" s="103"/>
      <c r="AW13" s="103"/>
      <c r="AX13" s="103"/>
      <c r="AY13" s="164"/>
      <c r="AZ13" s="103"/>
      <c r="BA13" s="103"/>
      <c r="BB13" s="103"/>
    </row>
    <row r="14" spans="1:54" s="104" customFormat="1" ht="105">
      <c r="A14" s="301" t="s">
        <v>535</v>
      </c>
      <c r="B14" s="156" t="s">
        <v>769</v>
      </c>
      <c r="C14" s="316"/>
      <c r="D14" s="302" t="s">
        <v>789</v>
      </c>
      <c r="E14" s="302"/>
      <c r="F14" s="12" t="s">
        <v>790</v>
      </c>
      <c r="G14" s="310">
        <v>2</v>
      </c>
      <c r="H14" s="309"/>
      <c r="I14" s="13" t="s">
        <v>791</v>
      </c>
      <c r="J14" s="310" t="s">
        <v>36</v>
      </c>
      <c r="K14" s="310" t="s">
        <v>29</v>
      </c>
      <c r="L14" s="310" t="s">
        <v>30</v>
      </c>
      <c r="M14" s="310" t="s">
        <v>37</v>
      </c>
      <c r="N14" s="311">
        <v>24</v>
      </c>
      <c r="O14" s="15"/>
      <c r="P14" s="15"/>
      <c r="Q14" s="15">
        <v>4</v>
      </c>
      <c r="R14" s="15"/>
      <c r="S14" s="15"/>
      <c r="T14" s="15">
        <v>7</v>
      </c>
      <c r="U14" s="15"/>
      <c r="V14" s="15"/>
      <c r="W14" s="15">
        <v>7</v>
      </c>
      <c r="X14" s="15"/>
      <c r="Y14" s="15"/>
      <c r="Z14" s="15">
        <v>6</v>
      </c>
      <c r="AA14" s="312">
        <f t="shared" si="0"/>
        <v>0</v>
      </c>
      <c r="AB14" s="99"/>
      <c r="AC14" s="313"/>
      <c r="AD14" s="313"/>
      <c r="AE14" s="313"/>
      <c r="AF14" s="313"/>
      <c r="AG14" s="313"/>
      <c r="AH14" s="313"/>
      <c r="AI14" s="313"/>
      <c r="AJ14" s="313"/>
      <c r="AK14" s="313"/>
      <c r="AL14" s="313"/>
      <c r="AM14" s="313"/>
      <c r="AN14" s="312">
        <f t="shared" si="1"/>
        <v>0</v>
      </c>
      <c r="AO14" s="306" t="e">
        <f t="shared" si="2"/>
        <v>#DIV/0!</v>
      </c>
      <c r="AP14" s="314" t="s">
        <v>229</v>
      </c>
      <c r="AQ14" s="314" t="s">
        <v>763</v>
      </c>
      <c r="AR14" s="101" t="s">
        <v>763</v>
      </c>
      <c r="AS14" s="101" t="s">
        <v>788</v>
      </c>
      <c r="AT14" s="315"/>
      <c r="AU14" s="307">
        <v>3500000</v>
      </c>
      <c r="AV14" s="103"/>
      <c r="AW14" s="103"/>
      <c r="AX14" s="103"/>
      <c r="AY14" s="164"/>
      <c r="AZ14" s="103"/>
      <c r="BA14" s="103"/>
      <c r="BB14" s="103"/>
    </row>
    <row r="15" spans="1:54" s="104" customFormat="1" ht="231">
      <c r="A15" s="301" t="s">
        <v>535</v>
      </c>
      <c r="B15" s="156" t="s">
        <v>769</v>
      </c>
      <c r="C15" s="316"/>
      <c r="D15" s="302" t="s">
        <v>792</v>
      </c>
      <c r="E15" s="302"/>
      <c r="F15" s="12" t="s">
        <v>793</v>
      </c>
      <c r="G15" s="310">
        <v>3</v>
      </c>
      <c r="H15" s="309" t="s">
        <v>45</v>
      </c>
      <c r="I15" s="13" t="s">
        <v>794</v>
      </c>
      <c r="J15" s="310" t="s">
        <v>36</v>
      </c>
      <c r="K15" s="310" t="s">
        <v>29</v>
      </c>
      <c r="L15" s="310" t="s">
        <v>30</v>
      </c>
      <c r="M15" s="310" t="s">
        <v>37</v>
      </c>
      <c r="N15" s="311">
        <f t="shared" ref="N15:N16" si="4">SUM(O15:Z15)</f>
        <v>1</v>
      </c>
      <c r="O15" s="15"/>
      <c r="P15" s="15"/>
      <c r="Q15" s="15"/>
      <c r="R15" s="15"/>
      <c r="S15" s="15">
        <v>1</v>
      </c>
      <c r="T15" s="15"/>
      <c r="U15" s="15"/>
      <c r="V15" s="15"/>
      <c r="W15" s="15"/>
      <c r="X15" s="15"/>
      <c r="Y15" s="15"/>
      <c r="Z15" s="15"/>
      <c r="AA15" s="312">
        <f t="shared" si="0"/>
        <v>0</v>
      </c>
      <c r="AB15" s="99"/>
      <c r="AC15" s="313"/>
      <c r="AD15" s="313"/>
      <c r="AE15" s="313"/>
      <c r="AF15" s="313"/>
      <c r="AG15" s="313"/>
      <c r="AH15" s="313"/>
      <c r="AI15" s="313"/>
      <c r="AJ15" s="313"/>
      <c r="AK15" s="313"/>
      <c r="AL15" s="313"/>
      <c r="AM15" s="313"/>
      <c r="AN15" s="312">
        <f t="shared" si="1"/>
        <v>0</v>
      </c>
      <c r="AO15" s="306" t="e">
        <f t="shared" si="2"/>
        <v>#DIV/0!</v>
      </c>
      <c r="AP15" s="314" t="s">
        <v>787</v>
      </c>
      <c r="AQ15" s="314" t="s">
        <v>763</v>
      </c>
      <c r="AR15" s="101" t="s">
        <v>763</v>
      </c>
      <c r="AS15" s="101" t="s">
        <v>788</v>
      </c>
      <c r="AT15" s="315" t="s">
        <v>113</v>
      </c>
      <c r="AU15" s="307">
        <v>120000</v>
      </c>
      <c r="AV15" s="103"/>
      <c r="AW15" s="103"/>
      <c r="AX15" s="103"/>
      <c r="AY15" s="103"/>
      <c r="AZ15" s="103"/>
      <c r="BA15" s="103"/>
      <c r="BB15" s="103"/>
    </row>
    <row r="16" spans="1:54" s="104" customFormat="1" ht="63">
      <c r="A16" s="301" t="s">
        <v>535</v>
      </c>
      <c r="B16" s="156" t="s">
        <v>769</v>
      </c>
      <c r="C16" s="316"/>
      <c r="D16" s="302" t="s">
        <v>795</v>
      </c>
      <c r="E16" s="302"/>
      <c r="F16" s="12" t="s">
        <v>796</v>
      </c>
      <c r="G16" s="310">
        <v>3</v>
      </c>
      <c r="H16" s="309"/>
      <c r="I16" s="13" t="s">
        <v>797</v>
      </c>
      <c r="J16" s="310" t="s">
        <v>36</v>
      </c>
      <c r="K16" s="310" t="s">
        <v>29</v>
      </c>
      <c r="L16" s="310" t="s">
        <v>30</v>
      </c>
      <c r="M16" s="310" t="s">
        <v>43</v>
      </c>
      <c r="N16" s="311">
        <f t="shared" si="4"/>
        <v>1000</v>
      </c>
      <c r="O16" s="15">
        <v>80</v>
      </c>
      <c r="P16" s="15">
        <v>100</v>
      </c>
      <c r="Q16" s="15">
        <v>100</v>
      </c>
      <c r="R16" s="15">
        <v>100</v>
      </c>
      <c r="S16" s="15">
        <v>100</v>
      </c>
      <c r="T16" s="15">
        <v>100</v>
      </c>
      <c r="U16" s="15">
        <v>80</v>
      </c>
      <c r="V16" s="15">
        <v>80</v>
      </c>
      <c r="W16" s="15">
        <v>80</v>
      </c>
      <c r="X16" s="15">
        <v>80</v>
      </c>
      <c r="Y16" s="15">
        <v>50</v>
      </c>
      <c r="Z16" s="15">
        <v>50</v>
      </c>
      <c r="AA16" s="312">
        <f t="shared" si="0"/>
        <v>80</v>
      </c>
      <c r="AB16" s="99">
        <v>281</v>
      </c>
      <c r="AC16" s="321"/>
      <c r="AD16" s="321"/>
      <c r="AE16" s="321"/>
      <c r="AF16" s="321"/>
      <c r="AG16" s="321"/>
      <c r="AH16" s="321"/>
      <c r="AI16" s="321"/>
      <c r="AJ16" s="321"/>
      <c r="AK16" s="321"/>
      <c r="AL16" s="321"/>
      <c r="AM16" s="321"/>
      <c r="AN16" s="312">
        <f t="shared" si="1"/>
        <v>281</v>
      </c>
      <c r="AO16" s="306">
        <f t="shared" si="2"/>
        <v>3.5125000000000002</v>
      </c>
      <c r="AP16" s="322" t="s">
        <v>798</v>
      </c>
      <c r="AQ16" s="314" t="s">
        <v>763</v>
      </c>
      <c r="AR16" s="101" t="s">
        <v>763</v>
      </c>
      <c r="AS16" s="101" t="s">
        <v>799</v>
      </c>
      <c r="AT16" s="315"/>
      <c r="AU16" s="307">
        <v>0</v>
      </c>
      <c r="AV16" s="103"/>
      <c r="AW16" s="103"/>
      <c r="AX16" s="103"/>
      <c r="AY16" s="103"/>
      <c r="AZ16" s="103"/>
      <c r="BA16" s="103"/>
      <c r="BB16" s="103"/>
    </row>
    <row r="17" spans="1:54" s="104" customFormat="1" ht="75.75" customHeight="1">
      <c r="A17" s="1248" t="s">
        <v>537</v>
      </c>
      <c r="B17" s="156" t="s">
        <v>769</v>
      </c>
      <c r="C17" s="316"/>
      <c r="D17" s="1250" t="s">
        <v>800</v>
      </c>
      <c r="E17" s="302" t="s">
        <v>801</v>
      </c>
      <c r="F17" s="12"/>
      <c r="G17" s="310">
        <v>3</v>
      </c>
      <c r="H17" s="309"/>
      <c r="I17" s="13" t="s">
        <v>802</v>
      </c>
      <c r="J17" s="310" t="s">
        <v>36</v>
      </c>
      <c r="K17" s="310" t="s">
        <v>29</v>
      </c>
      <c r="L17" s="310" t="s">
        <v>42</v>
      </c>
      <c r="M17" s="310" t="s">
        <v>37</v>
      </c>
      <c r="N17" s="311">
        <f>SUM(O17:Z17)</f>
        <v>1</v>
      </c>
      <c r="O17" s="15"/>
      <c r="P17" s="15"/>
      <c r="Q17" s="15"/>
      <c r="R17" s="15"/>
      <c r="S17" s="15"/>
      <c r="T17" s="15"/>
      <c r="U17" s="15"/>
      <c r="V17" s="15"/>
      <c r="W17" s="15">
        <v>1</v>
      </c>
      <c r="X17" s="15"/>
      <c r="Y17" s="15"/>
      <c r="Z17" s="15"/>
      <c r="AA17" s="312">
        <f t="shared" si="0"/>
        <v>0</v>
      </c>
      <c r="AB17" s="99"/>
      <c r="AC17" s="313"/>
      <c r="AD17" s="313"/>
      <c r="AE17" s="313"/>
      <c r="AF17" s="313"/>
      <c r="AG17" s="313"/>
      <c r="AH17" s="313"/>
      <c r="AI17" s="313"/>
      <c r="AJ17" s="313"/>
      <c r="AK17" s="313"/>
      <c r="AL17" s="313"/>
      <c r="AM17" s="313"/>
      <c r="AN17" s="312">
        <f t="shared" si="1"/>
        <v>0</v>
      </c>
      <c r="AO17" s="306" t="e">
        <f t="shared" si="2"/>
        <v>#DIV/0!</v>
      </c>
      <c r="AP17" s="314" t="s">
        <v>803</v>
      </c>
      <c r="AQ17" s="314" t="s">
        <v>763</v>
      </c>
      <c r="AR17" s="101" t="s">
        <v>763</v>
      </c>
      <c r="AS17" s="101" t="s">
        <v>804</v>
      </c>
      <c r="AT17" s="315"/>
      <c r="AU17" s="102">
        <v>1300000</v>
      </c>
      <c r="AV17" s="103"/>
      <c r="AW17" s="103"/>
      <c r="AX17" s="103"/>
      <c r="AY17" s="103"/>
      <c r="AZ17" s="103"/>
      <c r="BA17" s="103"/>
      <c r="BB17" s="103"/>
    </row>
    <row r="18" spans="1:54" s="104" customFormat="1" ht="126">
      <c r="A18" s="1249"/>
      <c r="B18" s="156" t="s">
        <v>769</v>
      </c>
      <c r="C18" s="316"/>
      <c r="D18" s="1251"/>
      <c r="E18" s="302" t="s">
        <v>805</v>
      </c>
      <c r="F18" s="12"/>
      <c r="G18" s="310">
        <v>3</v>
      </c>
      <c r="H18" s="309"/>
      <c r="I18" s="13" t="s">
        <v>806</v>
      </c>
      <c r="J18" s="310" t="s">
        <v>70</v>
      </c>
      <c r="K18" s="310" t="s">
        <v>29</v>
      </c>
      <c r="L18" s="310" t="s">
        <v>30</v>
      </c>
      <c r="M18" s="310" t="s">
        <v>37</v>
      </c>
      <c r="N18" s="317">
        <f>SUM(O18:Z18)</f>
        <v>1</v>
      </c>
      <c r="O18" s="16">
        <v>0.05</v>
      </c>
      <c r="P18" s="16">
        <v>0.05</v>
      </c>
      <c r="Q18" s="16">
        <v>0.05</v>
      </c>
      <c r="R18" s="16">
        <v>0.05</v>
      </c>
      <c r="S18" s="16">
        <v>0.25</v>
      </c>
      <c r="T18" s="16">
        <v>0.3</v>
      </c>
      <c r="U18" s="16">
        <v>0.2</v>
      </c>
      <c r="V18" s="318">
        <v>0.05</v>
      </c>
      <c r="W18" s="15"/>
      <c r="X18" s="15"/>
      <c r="Y18" s="15"/>
      <c r="Z18" s="15"/>
      <c r="AA18" s="319">
        <f t="shared" si="0"/>
        <v>0.05</v>
      </c>
      <c r="AB18" s="323">
        <v>0.05</v>
      </c>
      <c r="AC18" s="313"/>
      <c r="AD18" s="313"/>
      <c r="AE18" s="313"/>
      <c r="AF18" s="313"/>
      <c r="AG18" s="313"/>
      <c r="AH18" s="313"/>
      <c r="AI18" s="313"/>
      <c r="AJ18" s="313"/>
      <c r="AK18" s="313"/>
      <c r="AL18" s="313"/>
      <c r="AM18" s="313"/>
      <c r="AN18" s="319">
        <f t="shared" si="1"/>
        <v>0.05</v>
      </c>
      <c r="AO18" s="306">
        <f t="shared" si="2"/>
        <v>1</v>
      </c>
      <c r="AP18" s="314" t="s">
        <v>807</v>
      </c>
      <c r="AQ18" s="314" t="s">
        <v>763</v>
      </c>
      <c r="AR18" s="101" t="s">
        <v>763</v>
      </c>
      <c r="AS18" s="101" t="s">
        <v>804</v>
      </c>
      <c r="AT18" s="315" t="s">
        <v>87</v>
      </c>
      <c r="AU18" s="102">
        <v>1200000</v>
      </c>
      <c r="AV18" s="103"/>
      <c r="AW18" s="103"/>
      <c r="AX18" s="103"/>
      <c r="AY18" s="103"/>
      <c r="AZ18" s="103"/>
      <c r="BA18" s="103"/>
      <c r="BB18" s="103"/>
    </row>
    <row r="19" spans="1:54" s="104" customFormat="1" ht="94.5" customHeight="1">
      <c r="A19" s="301" t="s">
        <v>537</v>
      </c>
      <c r="B19" s="324" t="s">
        <v>769</v>
      </c>
      <c r="C19" s="325"/>
      <c r="D19" s="326" t="s">
        <v>808</v>
      </c>
      <c r="E19" s="326"/>
      <c r="F19" s="327" t="s">
        <v>809</v>
      </c>
      <c r="G19" s="328">
        <v>3</v>
      </c>
      <c r="H19" s="325"/>
      <c r="I19" s="324" t="s">
        <v>449</v>
      </c>
      <c r="J19" s="328" t="s">
        <v>36</v>
      </c>
      <c r="K19" s="328" t="s">
        <v>29</v>
      </c>
      <c r="L19" s="328" t="s">
        <v>42</v>
      </c>
      <c r="M19" s="328"/>
      <c r="N19" s="329">
        <f t="shared" ref="N19" si="5">SUM(O19:Z19)</f>
        <v>1</v>
      </c>
      <c r="O19" s="330"/>
      <c r="P19" s="330"/>
      <c r="Q19" s="330"/>
      <c r="R19" s="330"/>
      <c r="S19" s="330"/>
      <c r="T19" s="330"/>
      <c r="U19" s="330"/>
      <c r="V19" s="330">
        <v>1</v>
      </c>
      <c r="W19" s="330"/>
      <c r="X19" s="330"/>
      <c r="Y19" s="330"/>
      <c r="Z19" s="330"/>
      <c r="AA19" s="331">
        <f t="shared" si="0"/>
        <v>0</v>
      </c>
      <c r="AB19" s="332"/>
      <c r="AC19" s="333"/>
      <c r="AD19" s="333"/>
      <c r="AE19" s="333"/>
      <c r="AF19" s="333"/>
      <c r="AG19" s="333"/>
      <c r="AH19" s="333"/>
      <c r="AI19" s="333"/>
      <c r="AJ19" s="333"/>
      <c r="AK19" s="333"/>
      <c r="AL19" s="333"/>
      <c r="AM19" s="333"/>
      <c r="AN19" s="331">
        <f t="shared" si="1"/>
        <v>0</v>
      </c>
      <c r="AO19" s="306" t="e">
        <f t="shared" si="2"/>
        <v>#DIV/0!</v>
      </c>
      <c r="AP19" s="334" t="s">
        <v>803</v>
      </c>
      <c r="AQ19" s="334" t="s">
        <v>763</v>
      </c>
      <c r="AR19" s="101" t="s">
        <v>763</v>
      </c>
      <c r="AS19" s="335" t="s">
        <v>804</v>
      </c>
      <c r="AT19" s="336" t="s">
        <v>108</v>
      </c>
      <c r="AU19" s="337">
        <v>0</v>
      </c>
      <c r="AV19" s="103"/>
      <c r="AW19" s="103"/>
      <c r="AX19" s="103"/>
      <c r="AY19" s="103"/>
      <c r="AZ19" s="103"/>
      <c r="BA19" s="103"/>
      <c r="BB19" s="103"/>
    </row>
    <row r="20" spans="1:54" s="104" customFormat="1" ht="63">
      <c r="A20" s="301" t="s">
        <v>537</v>
      </c>
      <c r="B20" s="156" t="s">
        <v>769</v>
      </c>
      <c r="C20" s="316"/>
      <c r="D20" s="302" t="s">
        <v>810</v>
      </c>
      <c r="E20" s="302"/>
      <c r="F20" s="12" t="s">
        <v>811</v>
      </c>
      <c r="G20" s="310">
        <v>3</v>
      </c>
      <c r="H20" s="309"/>
      <c r="I20" s="13" t="s">
        <v>778</v>
      </c>
      <c r="J20" s="310" t="s">
        <v>70</v>
      </c>
      <c r="K20" s="310" t="s">
        <v>29</v>
      </c>
      <c r="L20" s="310" t="s">
        <v>30</v>
      </c>
      <c r="M20" s="310" t="s">
        <v>37</v>
      </c>
      <c r="N20" s="338">
        <v>1</v>
      </c>
      <c r="O20" s="15"/>
      <c r="P20" s="15"/>
      <c r="Q20" s="15"/>
      <c r="R20" s="15"/>
      <c r="S20" s="15"/>
      <c r="T20" s="15"/>
      <c r="U20" s="339"/>
      <c r="V20" s="318">
        <v>0.5</v>
      </c>
      <c r="W20" s="318">
        <v>0.4</v>
      </c>
      <c r="X20" s="318">
        <v>0.1</v>
      </c>
      <c r="Y20" s="15"/>
      <c r="Z20" s="15"/>
      <c r="AA20" s="340">
        <f t="shared" si="0"/>
        <v>0</v>
      </c>
      <c r="AB20" s="99"/>
      <c r="AC20" s="313"/>
      <c r="AD20" s="313"/>
      <c r="AE20" s="313"/>
      <c r="AF20" s="313"/>
      <c r="AG20" s="313"/>
      <c r="AH20" s="313"/>
      <c r="AI20" s="313"/>
      <c r="AJ20" s="313"/>
      <c r="AK20" s="313"/>
      <c r="AL20" s="313"/>
      <c r="AM20" s="313"/>
      <c r="AN20" s="340">
        <f t="shared" si="1"/>
        <v>0</v>
      </c>
      <c r="AO20" s="306" t="e">
        <f t="shared" si="2"/>
        <v>#DIV/0!</v>
      </c>
      <c r="AP20" s="314" t="s">
        <v>803</v>
      </c>
      <c r="AQ20" s="314" t="s">
        <v>763</v>
      </c>
      <c r="AR20" s="101" t="s">
        <v>763</v>
      </c>
      <c r="AS20" s="101" t="s">
        <v>804</v>
      </c>
      <c r="AT20" s="315" t="s">
        <v>89</v>
      </c>
      <c r="AU20" s="102">
        <v>0</v>
      </c>
      <c r="AV20" s="103"/>
      <c r="AW20" s="103"/>
      <c r="AX20" s="103"/>
      <c r="AY20" s="103"/>
      <c r="AZ20" s="103"/>
      <c r="BA20" s="103"/>
      <c r="BB20" s="103"/>
    </row>
    <row r="21" spans="1:54" s="104" customFormat="1" ht="273">
      <c r="A21" s="301" t="s">
        <v>537</v>
      </c>
      <c r="B21" s="156" t="s">
        <v>769</v>
      </c>
      <c r="C21" s="316"/>
      <c r="D21" s="302" t="s">
        <v>812</v>
      </c>
      <c r="E21" s="302"/>
      <c r="F21" s="12" t="s">
        <v>813</v>
      </c>
      <c r="G21" s="310">
        <v>3</v>
      </c>
      <c r="H21" s="309"/>
      <c r="I21" s="13" t="s">
        <v>300</v>
      </c>
      <c r="J21" s="310" t="s">
        <v>36</v>
      </c>
      <c r="K21" s="310" t="s">
        <v>29</v>
      </c>
      <c r="L21" s="310" t="s">
        <v>30</v>
      </c>
      <c r="M21" s="310" t="s">
        <v>43</v>
      </c>
      <c r="N21" s="311">
        <f>SUM(O21:Z21)</f>
        <v>4</v>
      </c>
      <c r="O21" s="15">
        <v>1</v>
      </c>
      <c r="P21" s="15"/>
      <c r="Q21" s="15"/>
      <c r="R21" s="15">
        <v>1</v>
      </c>
      <c r="S21" s="15"/>
      <c r="T21" s="15"/>
      <c r="U21" s="15">
        <v>1</v>
      </c>
      <c r="V21" s="15"/>
      <c r="W21" s="15"/>
      <c r="X21" s="15">
        <v>1</v>
      </c>
      <c r="Y21" s="15"/>
      <c r="Z21" s="15"/>
      <c r="AA21" s="312">
        <f t="shared" si="0"/>
        <v>1</v>
      </c>
      <c r="AB21" s="99">
        <v>1</v>
      </c>
      <c r="AC21" s="313"/>
      <c r="AD21" s="313"/>
      <c r="AE21" s="313"/>
      <c r="AF21" s="313"/>
      <c r="AG21" s="313"/>
      <c r="AH21" s="313"/>
      <c r="AI21" s="313"/>
      <c r="AJ21" s="313"/>
      <c r="AK21" s="313"/>
      <c r="AL21" s="313"/>
      <c r="AM21" s="313"/>
      <c r="AN21" s="312">
        <f t="shared" si="1"/>
        <v>1</v>
      </c>
      <c r="AO21" s="306">
        <f t="shared" si="2"/>
        <v>1</v>
      </c>
      <c r="AP21" s="314" t="s">
        <v>814</v>
      </c>
      <c r="AQ21" s="314" t="s">
        <v>763</v>
      </c>
      <c r="AR21" s="101" t="s">
        <v>763</v>
      </c>
      <c r="AS21" s="101" t="s">
        <v>804</v>
      </c>
      <c r="AT21" s="315"/>
      <c r="AU21" s="102">
        <v>0</v>
      </c>
      <c r="AV21" s="103"/>
      <c r="AW21" s="103"/>
      <c r="AX21" s="103"/>
      <c r="AY21" s="103"/>
      <c r="AZ21" s="103"/>
      <c r="BA21" s="103"/>
      <c r="BB21" s="103"/>
    </row>
    <row r="22" spans="1:54" s="104" customFormat="1" ht="105">
      <c r="A22" s="341" t="s">
        <v>815</v>
      </c>
      <c r="B22" s="156"/>
      <c r="C22" s="316"/>
      <c r="D22" s="302" t="s">
        <v>496</v>
      </c>
      <c r="E22" s="302"/>
      <c r="F22" s="12" t="s">
        <v>497</v>
      </c>
      <c r="G22" s="310">
        <v>2</v>
      </c>
      <c r="H22" s="309" t="s">
        <v>75</v>
      </c>
      <c r="I22" s="13" t="s">
        <v>498</v>
      </c>
      <c r="J22" s="310" t="s">
        <v>70</v>
      </c>
      <c r="K22" s="310" t="s">
        <v>29</v>
      </c>
      <c r="L22" s="310" t="s">
        <v>30</v>
      </c>
      <c r="M22" s="310" t="s">
        <v>43</v>
      </c>
      <c r="N22" s="317">
        <f>+SUM(O22:Z22)</f>
        <v>1</v>
      </c>
      <c r="O22" s="15"/>
      <c r="P22" s="15"/>
      <c r="Q22" s="15"/>
      <c r="R22" s="15"/>
      <c r="S22" s="15"/>
      <c r="T22" s="15"/>
      <c r="U22" s="15"/>
      <c r="V22" s="15"/>
      <c r="W22" s="15"/>
      <c r="X22" s="16">
        <v>0.75</v>
      </c>
      <c r="Y22" s="16">
        <v>0.25</v>
      </c>
      <c r="Z22" s="15"/>
      <c r="AA22" s="319">
        <f t="shared" si="0"/>
        <v>0</v>
      </c>
      <c r="AB22" s="99"/>
      <c r="AC22" s="313"/>
      <c r="AD22" s="313"/>
      <c r="AE22" s="313"/>
      <c r="AF22" s="313"/>
      <c r="AG22" s="313"/>
      <c r="AH22" s="313"/>
      <c r="AI22" s="313"/>
      <c r="AJ22" s="313"/>
      <c r="AK22" s="313"/>
      <c r="AL22" s="313"/>
      <c r="AM22" s="313"/>
      <c r="AN22" s="319">
        <f t="shared" si="1"/>
        <v>0</v>
      </c>
      <c r="AO22" s="306" t="e">
        <f t="shared" si="2"/>
        <v>#DIV/0!</v>
      </c>
      <c r="AP22" s="314" t="s">
        <v>499</v>
      </c>
      <c r="AQ22" s="314" t="s">
        <v>763</v>
      </c>
      <c r="AR22" s="101" t="s">
        <v>763</v>
      </c>
      <c r="AS22" s="101" t="s">
        <v>816</v>
      </c>
      <c r="AT22" s="315" t="s">
        <v>78</v>
      </c>
      <c r="AU22" s="102">
        <v>0</v>
      </c>
      <c r="AV22" s="103"/>
      <c r="AW22" s="103"/>
      <c r="AX22" s="103"/>
      <c r="AY22" s="103"/>
      <c r="AZ22" s="103"/>
      <c r="BA22" s="103"/>
      <c r="BB22" s="103"/>
    </row>
    <row r="23" spans="1:54" s="104" customFormat="1" ht="189">
      <c r="A23" s="301" t="s">
        <v>509</v>
      </c>
      <c r="B23" s="12" t="s">
        <v>769</v>
      </c>
      <c r="C23" s="309"/>
      <c r="D23" s="302" t="s">
        <v>817</v>
      </c>
      <c r="E23" s="302"/>
      <c r="F23" s="342" t="s">
        <v>818</v>
      </c>
      <c r="G23" s="343">
        <v>3</v>
      </c>
      <c r="H23" s="344" t="s">
        <v>45</v>
      </c>
      <c r="I23" s="13" t="s">
        <v>819</v>
      </c>
      <c r="J23" s="310" t="s">
        <v>36</v>
      </c>
      <c r="K23" s="310" t="s">
        <v>29</v>
      </c>
      <c r="L23" s="310" t="s">
        <v>30</v>
      </c>
      <c r="M23" s="310" t="s">
        <v>37</v>
      </c>
      <c r="N23" s="311">
        <v>1</v>
      </c>
      <c r="O23" s="15"/>
      <c r="P23" s="15"/>
      <c r="Q23" s="15"/>
      <c r="R23" s="15">
        <v>1</v>
      </c>
      <c r="S23" s="15"/>
      <c r="T23" s="15"/>
      <c r="U23" s="15"/>
      <c r="V23" s="15"/>
      <c r="W23" s="15"/>
      <c r="X23" s="15"/>
      <c r="Y23" s="15"/>
      <c r="Z23" s="15"/>
      <c r="AA23" s="312">
        <f t="shared" si="0"/>
        <v>0</v>
      </c>
      <c r="AB23" s="99"/>
      <c r="AC23" s="313"/>
      <c r="AD23" s="313"/>
      <c r="AE23" s="313"/>
      <c r="AF23" s="313"/>
      <c r="AG23" s="313"/>
      <c r="AH23" s="313"/>
      <c r="AI23" s="313"/>
      <c r="AJ23" s="313"/>
      <c r="AK23" s="313"/>
      <c r="AL23" s="313"/>
      <c r="AM23" s="313"/>
      <c r="AN23" s="312">
        <f t="shared" si="1"/>
        <v>0</v>
      </c>
      <c r="AO23" s="306" t="e">
        <f t="shared" si="2"/>
        <v>#DIV/0!</v>
      </c>
      <c r="AP23" s="314" t="s">
        <v>820</v>
      </c>
      <c r="AQ23" s="314" t="s">
        <v>821</v>
      </c>
      <c r="AR23" s="101" t="s">
        <v>821</v>
      </c>
      <c r="AS23" s="101" t="s">
        <v>822</v>
      </c>
      <c r="AT23" s="315" t="s">
        <v>78</v>
      </c>
      <c r="AU23" s="307">
        <v>200000</v>
      </c>
      <c r="AV23" s="103"/>
      <c r="AW23" s="103"/>
      <c r="AX23" s="103"/>
      <c r="AY23" s="103"/>
      <c r="AZ23" s="103"/>
      <c r="BA23" s="103"/>
      <c r="BB23" s="103"/>
    </row>
    <row r="24" spans="1:54" s="104" customFormat="1" ht="168">
      <c r="A24" s="301" t="s">
        <v>509</v>
      </c>
      <c r="B24" s="12" t="s">
        <v>769</v>
      </c>
      <c r="C24" s="309"/>
      <c r="D24" s="302" t="s">
        <v>823</v>
      </c>
      <c r="E24" s="302"/>
      <c r="F24" s="342" t="s">
        <v>824</v>
      </c>
      <c r="G24" s="343">
        <v>3</v>
      </c>
      <c r="H24" s="344" t="s">
        <v>45</v>
      </c>
      <c r="I24" s="13" t="s">
        <v>825</v>
      </c>
      <c r="J24" s="310" t="s">
        <v>70</v>
      </c>
      <c r="K24" s="310" t="s">
        <v>29</v>
      </c>
      <c r="L24" s="310" t="s">
        <v>30</v>
      </c>
      <c r="M24" s="310" t="s">
        <v>37</v>
      </c>
      <c r="N24" s="317">
        <f>SUM(O24:Z24)</f>
        <v>1</v>
      </c>
      <c r="O24" s="15"/>
      <c r="P24" s="15"/>
      <c r="Q24" s="15"/>
      <c r="R24" s="15"/>
      <c r="S24" s="15"/>
      <c r="T24" s="15"/>
      <c r="U24" s="16">
        <v>0.2</v>
      </c>
      <c r="V24" s="16">
        <v>0.8</v>
      </c>
      <c r="W24" s="15"/>
      <c r="X24" s="15"/>
      <c r="Y24" s="15"/>
      <c r="Z24" s="15"/>
      <c r="AA24" s="319">
        <f t="shared" si="0"/>
        <v>0</v>
      </c>
      <c r="AB24" s="99"/>
      <c r="AC24" s="313"/>
      <c r="AD24" s="313"/>
      <c r="AE24" s="313"/>
      <c r="AF24" s="313"/>
      <c r="AG24" s="313"/>
      <c r="AH24" s="313"/>
      <c r="AI24" s="313"/>
      <c r="AJ24" s="313"/>
      <c r="AK24" s="313"/>
      <c r="AL24" s="313"/>
      <c r="AM24" s="313"/>
      <c r="AN24" s="319">
        <f t="shared" si="1"/>
        <v>0</v>
      </c>
      <c r="AO24" s="306" t="e">
        <f t="shared" si="2"/>
        <v>#DIV/0!</v>
      </c>
      <c r="AP24" s="314" t="s">
        <v>820</v>
      </c>
      <c r="AQ24" s="314" t="s">
        <v>821</v>
      </c>
      <c r="AR24" s="101" t="s">
        <v>821</v>
      </c>
      <c r="AS24" s="101" t="s">
        <v>822</v>
      </c>
      <c r="AT24" s="315" t="s">
        <v>111</v>
      </c>
      <c r="AU24" s="307">
        <f>550000+50000+(800*1000)+200000</f>
        <v>1600000</v>
      </c>
      <c r="AV24" s="103"/>
      <c r="AW24" s="103"/>
      <c r="AX24" s="103"/>
      <c r="AY24" s="103"/>
      <c r="AZ24" s="103"/>
      <c r="BA24" s="103"/>
      <c r="BB24" s="103"/>
    </row>
    <row r="25" spans="1:54" s="104" customFormat="1" ht="105">
      <c r="A25" s="301" t="s">
        <v>509</v>
      </c>
      <c r="B25" s="12" t="s">
        <v>769</v>
      </c>
      <c r="C25" s="309"/>
      <c r="D25" s="302" t="s">
        <v>826</v>
      </c>
      <c r="E25" s="302"/>
      <c r="F25" s="342" t="s">
        <v>827</v>
      </c>
      <c r="G25" s="343">
        <v>2</v>
      </c>
      <c r="H25" s="344" t="s">
        <v>45</v>
      </c>
      <c r="I25" s="13" t="s">
        <v>417</v>
      </c>
      <c r="J25" s="310" t="s">
        <v>36</v>
      </c>
      <c r="K25" s="310" t="s">
        <v>29</v>
      </c>
      <c r="L25" s="310" t="s">
        <v>30</v>
      </c>
      <c r="M25" s="310" t="s">
        <v>43</v>
      </c>
      <c r="N25" s="311">
        <f t="shared" ref="N25:N26" si="6">SUM(O25:Z25)</f>
        <v>3</v>
      </c>
      <c r="O25" s="15"/>
      <c r="P25" s="15"/>
      <c r="Q25" s="15">
        <v>1</v>
      </c>
      <c r="R25" s="15"/>
      <c r="S25" s="15"/>
      <c r="T25" s="15">
        <v>1</v>
      </c>
      <c r="U25" s="15"/>
      <c r="V25" s="15"/>
      <c r="W25" s="15"/>
      <c r="X25" s="15"/>
      <c r="Y25" s="15"/>
      <c r="Z25" s="15">
        <v>1</v>
      </c>
      <c r="AA25" s="312">
        <f t="shared" si="0"/>
        <v>0</v>
      </c>
      <c r="AB25" s="99"/>
      <c r="AC25" s="313"/>
      <c r="AD25" s="313"/>
      <c r="AE25" s="313"/>
      <c r="AF25" s="313"/>
      <c r="AG25" s="313"/>
      <c r="AH25" s="313"/>
      <c r="AI25" s="313"/>
      <c r="AJ25" s="313"/>
      <c r="AK25" s="313"/>
      <c r="AL25" s="313"/>
      <c r="AM25" s="313"/>
      <c r="AN25" s="312">
        <f t="shared" si="1"/>
        <v>0</v>
      </c>
      <c r="AO25" s="306" t="e">
        <f t="shared" si="2"/>
        <v>#DIV/0!</v>
      </c>
      <c r="AP25" s="314" t="s">
        <v>828</v>
      </c>
      <c r="AQ25" s="314" t="s">
        <v>821</v>
      </c>
      <c r="AR25" s="101" t="s">
        <v>821</v>
      </c>
      <c r="AS25" s="101" t="s">
        <v>822</v>
      </c>
      <c r="AT25" s="315"/>
      <c r="AU25" s="307">
        <v>150000</v>
      </c>
      <c r="AV25" s="103"/>
      <c r="AW25" s="103"/>
      <c r="AX25" s="103"/>
      <c r="AY25" s="103"/>
      <c r="AZ25" s="103"/>
      <c r="BA25" s="103"/>
      <c r="BB25" s="103"/>
    </row>
    <row r="26" spans="1:54" s="104" customFormat="1" ht="147">
      <c r="A26" s="301" t="s">
        <v>509</v>
      </c>
      <c r="B26" s="12" t="s">
        <v>769</v>
      </c>
      <c r="C26" s="309"/>
      <c r="D26" s="302" t="s">
        <v>829</v>
      </c>
      <c r="E26" s="302"/>
      <c r="F26" s="342" t="s">
        <v>830</v>
      </c>
      <c r="G26" s="343">
        <v>2</v>
      </c>
      <c r="H26" s="344" t="s">
        <v>54</v>
      </c>
      <c r="I26" s="13" t="s">
        <v>417</v>
      </c>
      <c r="J26" s="310" t="s">
        <v>36</v>
      </c>
      <c r="K26" s="310" t="s">
        <v>29</v>
      </c>
      <c r="L26" s="310" t="s">
        <v>42</v>
      </c>
      <c r="M26" s="310" t="s">
        <v>37</v>
      </c>
      <c r="N26" s="311">
        <f t="shared" si="6"/>
        <v>1</v>
      </c>
      <c r="O26" s="15"/>
      <c r="P26" s="15"/>
      <c r="Q26" s="15"/>
      <c r="R26" s="15"/>
      <c r="S26" s="15"/>
      <c r="T26" s="15"/>
      <c r="U26" s="15"/>
      <c r="V26" s="15"/>
      <c r="W26" s="15"/>
      <c r="X26" s="15"/>
      <c r="Y26" s="15"/>
      <c r="Z26" s="15">
        <v>1</v>
      </c>
      <c r="AA26" s="312">
        <f t="shared" si="0"/>
        <v>0</v>
      </c>
      <c r="AB26" s="99"/>
      <c r="AC26" s="313"/>
      <c r="AD26" s="313"/>
      <c r="AE26" s="313"/>
      <c r="AF26" s="313"/>
      <c r="AG26" s="313"/>
      <c r="AH26" s="313"/>
      <c r="AI26" s="313"/>
      <c r="AJ26" s="313"/>
      <c r="AK26" s="313"/>
      <c r="AL26" s="313"/>
      <c r="AM26" s="313"/>
      <c r="AN26" s="312">
        <f t="shared" si="1"/>
        <v>0</v>
      </c>
      <c r="AO26" s="306" t="e">
        <f t="shared" si="2"/>
        <v>#DIV/0!</v>
      </c>
      <c r="AP26" s="314" t="s">
        <v>831</v>
      </c>
      <c r="AQ26" s="314" t="s">
        <v>821</v>
      </c>
      <c r="AR26" s="101" t="s">
        <v>821</v>
      </c>
      <c r="AS26" s="101" t="s">
        <v>822</v>
      </c>
      <c r="AT26" s="315" t="s">
        <v>111</v>
      </c>
      <c r="AU26" s="307">
        <v>250000</v>
      </c>
      <c r="AV26" s="103"/>
      <c r="AW26" s="103"/>
      <c r="AX26" s="103"/>
      <c r="AY26" s="103"/>
      <c r="AZ26" s="103"/>
      <c r="BA26" s="103"/>
      <c r="BB26" s="103"/>
    </row>
    <row r="27" spans="1:54" s="104" customFormat="1" ht="126">
      <c r="A27" s="301" t="s">
        <v>509</v>
      </c>
      <c r="B27" s="12" t="s">
        <v>769</v>
      </c>
      <c r="C27" s="309"/>
      <c r="D27" s="302" t="s">
        <v>832</v>
      </c>
      <c r="E27" s="302"/>
      <c r="F27" s="342" t="s">
        <v>833</v>
      </c>
      <c r="G27" s="343">
        <v>2</v>
      </c>
      <c r="H27" s="344" t="s">
        <v>45</v>
      </c>
      <c r="I27" s="13" t="s">
        <v>834</v>
      </c>
      <c r="J27" s="310" t="s">
        <v>36</v>
      </c>
      <c r="K27" s="310" t="s">
        <v>29</v>
      </c>
      <c r="L27" s="310" t="s">
        <v>30</v>
      </c>
      <c r="M27" s="310" t="s">
        <v>37</v>
      </c>
      <c r="N27" s="311">
        <v>5</v>
      </c>
      <c r="O27" s="15"/>
      <c r="P27" s="15"/>
      <c r="Q27" s="15"/>
      <c r="R27" s="15"/>
      <c r="S27" s="15"/>
      <c r="T27" s="15"/>
      <c r="U27" s="15">
        <v>1</v>
      </c>
      <c r="V27" s="15">
        <v>1</v>
      </c>
      <c r="W27" s="15">
        <v>1</v>
      </c>
      <c r="X27" s="15">
        <v>1</v>
      </c>
      <c r="Y27" s="15">
        <v>1</v>
      </c>
      <c r="Z27" s="15"/>
      <c r="AA27" s="312">
        <f t="shared" si="0"/>
        <v>0</v>
      </c>
      <c r="AB27" s="99"/>
      <c r="AC27" s="313"/>
      <c r="AD27" s="313"/>
      <c r="AE27" s="313"/>
      <c r="AF27" s="313"/>
      <c r="AG27" s="313"/>
      <c r="AH27" s="313"/>
      <c r="AI27" s="313"/>
      <c r="AJ27" s="313"/>
      <c r="AK27" s="313"/>
      <c r="AL27" s="313"/>
      <c r="AM27" s="313"/>
      <c r="AN27" s="312">
        <f t="shared" si="1"/>
        <v>0</v>
      </c>
      <c r="AO27" s="306" t="e">
        <f t="shared" si="2"/>
        <v>#DIV/0!</v>
      </c>
      <c r="AP27" s="314" t="s">
        <v>835</v>
      </c>
      <c r="AQ27" s="314" t="s">
        <v>821</v>
      </c>
      <c r="AR27" s="101" t="s">
        <v>821</v>
      </c>
      <c r="AS27" s="101" t="s">
        <v>822</v>
      </c>
      <c r="AT27" s="315"/>
      <c r="AU27" s="307">
        <v>150000</v>
      </c>
      <c r="AV27" s="103"/>
      <c r="AW27" s="103"/>
      <c r="AX27" s="103"/>
      <c r="AY27" s="103"/>
      <c r="AZ27" s="103"/>
      <c r="BA27" s="103"/>
      <c r="BB27" s="103"/>
    </row>
    <row r="28" spans="1:54" s="104" customFormat="1" ht="168">
      <c r="A28" s="301" t="s">
        <v>535</v>
      </c>
      <c r="B28" s="12" t="s">
        <v>769</v>
      </c>
      <c r="C28" s="309"/>
      <c r="D28" s="302" t="s">
        <v>836</v>
      </c>
      <c r="E28" s="302"/>
      <c r="F28" s="342" t="s">
        <v>837</v>
      </c>
      <c r="G28" s="343">
        <v>3</v>
      </c>
      <c r="H28" s="344" t="s">
        <v>45</v>
      </c>
      <c r="I28" s="13" t="s">
        <v>838</v>
      </c>
      <c r="J28" s="310" t="s">
        <v>70</v>
      </c>
      <c r="K28" s="310" t="s">
        <v>29</v>
      </c>
      <c r="L28" s="310" t="s">
        <v>30</v>
      </c>
      <c r="M28" s="310" t="s">
        <v>37</v>
      </c>
      <c r="N28" s="311">
        <f>SUM(O28:Z28)</f>
        <v>1</v>
      </c>
      <c r="O28" s="15"/>
      <c r="P28" s="16">
        <v>0.3</v>
      </c>
      <c r="Q28" s="16">
        <v>0.4</v>
      </c>
      <c r="R28" s="16">
        <v>0.3</v>
      </c>
      <c r="S28" s="15"/>
      <c r="T28" s="15"/>
      <c r="U28" s="15"/>
      <c r="V28" s="15"/>
      <c r="W28" s="15"/>
      <c r="X28" s="15"/>
      <c r="Y28" s="15"/>
      <c r="Z28" s="15"/>
      <c r="AA28" s="312">
        <f t="shared" si="0"/>
        <v>0</v>
      </c>
      <c r="AB28" s="99"/>
      <c r="AC28" s="313"/>
      <c r="AD28" s="313"/>
      <c r="AE28" s="313"/>
      <c r="AF28" s="313"/>
      <c r="AG28" s="313"/>
      <c r="AH28" s="313"/>
      <c r="AI28" s="313"/>
      <c r="AJ28" s="313"/>
      <c r="AK28" s="313"/>
      <c r="AL28" s="313"/>
      <c r="AM28" s="313"/>
      <c r="AN28" s="312">
        <f t="shared" si="1"/>
        <v>0</v>
      </c>
      <c r="AO28" s="306" t="e">
        <f t="shared" si="2"/>
        <v>#DIV/0!</v>
      </c>
      <c r="AP28" s="314" t="s">
        <v>839</v>
      </c>
      <c r="AQ28" s="314" t="s">
        <v>821</v>
      </c>
      <c r="AR28" s="101" t="s">
        <v>821</v>
      </c>
      <c r="AS28" s="101" t="s">
        <v>840</v>
      </c>
      <c r="AT28" s="315"/>
      <c r="AU28" s="307">
        <v>500000</v>
      </c>
      <c r="AV28" s="103"/>
      <c r="AW28" s="103"/>
      <c r="AX28" s="103"/>
      <c r="AY28" s="103"/>
      <c r="AZ28" s="103"/>
      <c r="BA28" s="103"/>
      <c r="BB28" s="103"/>
    </row>
    <row r="29" spans="1:54" s="104" customFormat="1" ht="231">
      <c r="A29" s="301" t="s">
        <v>535</v>
      </c>
      <c r="B29" s="12" t="s">
        <v>769</v>
      </c>
      <c r="C29" s="309"/>
      <c r="D29" s="302" t="s">
        <v>841</v>
      </c>
      <c r="E29" s="302"/>
      <c r="F29" s="342" t="s">
        <v>842</v>
      </c>
      <c r="G29" s="343">
        <v>3</v>
      </c>
      <c r="H29" s="344" t="s">
        <v>45</v>
      </c>
      <c r="I29" s="13" t="s">
        <v>843</v>
      </c>
      <c r="J29" s="310" t="s">
        <v>36</v>
      </c>
      <c r="K29" s="310" t="s">
        <v>29</v>
      </c>
      <c r="L29" s="310" t="s">
        <v>30</v>
      </c>
      <c r="M29" s="310" t="s">
        <v>37</v>
      </c>
      <c r="N29" s="311">
        <v>1</v>
      </c>
      <c r="O29" s="15"/>
      <c r="P29" s="15"/>
      <c r="Q29" s="15"/>
      <c r="R29" s="15"/>
      <c r="S29" s="15"/>
      <c r="T29" s="15"/>
      <c r="U29" s="15"/>
      <c r="V29" s="15"/>
      <c r="W29" s="15"/>
      <c r="X29" s="15">
        <v>1</v>
      </c>
      <c r="Y29" s="15"/>
      <c r="Z29" s="15"/>
      <c r="AA29" s="312">
        <f t="shared" si="0"/>
        <v>0</v>
      </c>
      <c r="AB29" s="99"/>
      <c r="AC29" s="313"/>
      <c r="AD29" s="313"/>
      <c r="AE29" s="313"/>
      <c r="AF29" s="313"/>
      <c r="AG29" s="313"/>
      <c r="AH29" s="313"/>
      <c r="AI29" s="313"/>
      <c r="AJ29" s="313"/>
      <c r="AK29" s="313"/>
      <c r="AL29" s="313"/>
      <c r="AM29" s="313"/>
      <c r="AN29" s="312">
        <f t="shared" si="1"/>
        <v>0</v>
      </c>
      <c r="AO29" s="306" t="e">
        <f t="shared" si="2"/>
        <v>#DIV/0!</v>
      </c>
      <c r="AP29" s="314" t="s">
        <v>820</v>
      </c>
      <c r="AQ29" s="314" t="s">
        <v>821</v>
      </c>
      <c r="AR29" s="101" t="s">
        <v>821</v>
      </c>
      <c r="AS29" s="101" t="s">
        <v>840</v>
      </c>
      <c r="AT29" s="315" t="s">
        <v>111</v>
      </c>
      <c r="AU29" s="307">
        <v>300000</v>
      </c>
      <c r="AV29" s="103"/>
      <c r="AW29" s="103"/>
      <c r="AX29" s="103"/>
      <c r="AY29" s="103"/>
      <c r="AZ29" s="103"/>
      <c r="BA29" s="103"/>
      <c r="BB29" s="103"/>
    </row>
    <row r="30" spans="1:54" s="104" customFormat="1" ht="189">
      <c r="A30" s="301" t="s">
        <v>535</v>
      </c>
      <c r="B30" s="12" t="s">
        <v>769</v>
      </c>
      <c r="C30" s="309"/>
      <c r="D30" s="302" t="s">
        <v>844</v>
      </c>
      <c r="E30" s="302"/>
      <c r="F30" s="342" t="s">
        <v>845</v>
      </c>
      <c r="G30" s="343">
        <v>3</v>
      </c>
      <c r="H30" s="344" t="s">
        <v>45</v>
      </c>
      <c r="I30" s="13" t="s">
        <v>846</v>
      </c>
      <c r="J30" s="310" t="s">
        <v>36</v>
      </c>
      <c r="K30" s="310" t="s">
        <v>29</v>
      </c>
      <c r="L30" s="310" t="s">
        <v>30</v>
      </c>
      <c r="M30" s="310" t="s">
        <v>37</v>
      </c>
      <c r="N30" s="311">
        <f t="shared" ref="N30" si="7">SUM(O30:Z30)</f>
        <v>2</v>
      </c>
      <c r="O30" s="15"/>
      <c r="P30" s="15"/>
      <c r="Q30" s="15"/>
      <c r="R30" s="15"/>
      <c r="S30" s="15"/>
      <c r="T30" s="15">
        <v>1</v>
      </c>
      <c r="U30" s="15"/>
      <c r="V30" s="15"/>
      <c r="W30" s="15">
        <v>1</v>
      </c>
      <c r="X30" s="15"/>
      <c r="Y30" s="15"/>
      <c r="Z30" s="15"/>
      <c r="AA30" s="312">
        <f t="shared" si="0"/>
        <v>0</v>
      </c>
      <c r="AB30" s="99"/>
      <c r="AC30" s="313"/>
      <c r="AD30" s="313"/>
      <c r="AE30" s="313"/>
      <c r="AF30" s="313"/>
      <c r="AG30" s="313"/>
      <c r="AH30" s="313"/>
      <c r="AI30" s="313"/>
      <c r="AJ30" s="313"/>
      <c r="AK30" s="313"/>
      <c r="AL30" s="313"/>
      <c r="AM30" s="313"/>
      <c r="AN30" s="312">
        <f t="shared" si="1"/>
        <v>0</v>
      </c>
      <c r="AO30" s="306" t="e">
        <f t="shared" si="2"/>
        <v>#DIV/0!</v>
      </c>
      <c r="AP30" s="314" t="s">
        <v>820</v>
      </c>
      <c r="AQ30" s="314" t="s">
        <v>821</v>
      </c>
      <c r="AR30" s="101" t="s">
        <v>821</v>
      </c>
      <c r="AS30" s="101" t="s">
        <v>840</v>
      </c>
      <c r="AT30" s="315" t="s">
        <v>111</v>
      </c>
      <c r="AU30" s="307">
        <v>600000</v>
      </c>
      <c r="AV30" s="103"/>
      <c r="AW30" s="103"/>
      <c r="AX30" s="103"/>
      <c r="AY30" s="103"/>
      <c r="AZ30" s="103"/>
      <c r="BA30" s="103"/>
      <c r="BB30" s="103"/>
    </row>
    <row r="31" spans="1:54" s="104" customFormat="1" ht="105">
      <c r="A31" s="301" t="s">
        <v>537</v>
      </c>
      <c r="B31" s="12" t="s">
        <v>847</v>
      </c>
      <c r="C31" s="309"/>
      <c r="D31" s="302" t="s">
        <v>848</v>
      </c>
      <c r="E31" s="302" t="s">
        <v>849</v>
      </c>
      <c r="F31" s="342" t="s">
        <v>850</v>
      </c>
      <c r="G31" s="310">
        <v>2</v>
      </c>
      <c r="H31" s="344"/>
      <c r="I31" s="13" t="s">
        <v>851</v>
      </c>
      <c r="J31" s="310" t="s">
        <v>36</v>
      </c>
      <c r="K31" s="310" t="s">
        <v>29</v>
      </c>
      <c r="L31" s="310" t="s">
        <v>30</v>
      </c>
      <c r="M31" s="310" t="s">
        <v>43</v>
      </c>
      <c r="N31" s="311">
        <f>SUM(O31:Z31)</f>
        <v>8</v>
      </c>
      <c r="O31" s="15"/>
      <c r="P31" s="15"/>
      <c r="Q31" s="15"/>
      <c r="R31" s="15">
        <v>2</v>
      </c>
      <c r="S31" s="15"/>
      <c r="T31" s="15">
        <v>1</v>
      </c>
      <c r="U31" s="15">
        <v>1</v>
      </c>
      <c r="V31" s="15">
        <v>1</v>
      </c>
      <c r="W31" s="15">
        <v>1</v>
      </c>
      <c r="X31" s="15">
        <v>1</v>
      </c>
      <c r="Y31" s="15"/>
      <c r="Z31" s="15">
        <v>1</v>
      </c>
      <c r="AA31" s="312">
        <f t="shared" si="0"/>
        <v>0</v>
      </c>
      <c r="AB31" s="99">
        <v>1</v>
      </c>
      <c r="AC31" s="313"/>
      <c r="AD31" s="313"/>
      <c r="AE31" s="313"/>
      <c r="AF31" s="313"/>
      <c r="AG31" s="313"/>
      <c r="AH31" s="313"/>
      <c r="AI31" s="313"/>
      <c r="AJ31" s="313"/>
      <c r="AK31" s="313"/>
      <c r="AL31" s="313"/>
      <c r="AM31" s="313"/>
      <c r="AN31" s="312">
        <f t="shared" si="1"/>
        <v>1</v>
      </c>
      <c r="AO31" s="306" t="e">
        <f t="shared" si="2"/>
        <v>#DIV/0!</v>
      </c>
      <c r="AP31" s="314" t="s">
        <v>852</v>
      </c>
      <c r="AQ31" s="314" t="s">
        <v>821</v>
      </c>
      <c r="AR31" s="101" t="s">
        <v>821</v>
      </c>
      <c r="AS31" s="101" t="s">
        <v>853</v>
      </c>
      <c r="AT31" s="315"/>
      <c r="AU31" s="102">
        <v>80000</v>
      </c>
      <c r="AV31" s="103"/>
      <c r="AW31" s="103"/>
      <c r="AX31" s="103"/>
      <c r="AY31" s="103"/>
      <c r="AZ31" s="103"/>
      <c r="BA31" s="103"/>
      <c r="BB31" s="103"/>
    </row>
    <row r="32" spans="1:54" s="104" customFormat="1" ht="105">
      <c r="A32" s="301" t="s">
        <v>781</v>
      </c>
      <c r="B32" s="1241" t="s">
        <v>847</v>
      </c>
      <c r="C32" s="1242"/>
      <c r="D32" s="1245" t="s">
        <v>854</v>
      </c>
      <c r="E32" s="302" t="s">
        <v>855</v>
      </c>
      <c r="F32" s="12" t="s">
        <v>856</v>
      </c>
      <c r="G32" s="310">
        <v>3</v>
      </c>
      <c r="H32" s="309" t="s">
        <v>45</v>
      </c>
      <c r="I32" s="13" t="s">
        <v>857</v>
      </c>
      <c r="J32" s="310" t="s">
        <v>36</v>
      </c>
      <c r="K32" s="310" t="s">
        <v>29</v>
      </c>
      <c r="L32" s="310" t="s">
        <v>30</v>
      </c>
      <c r="M32" s="310" t="s">
        <v>43</v>
      </c>
      <c r="N32" s="311">
        <f t="shared" ref="N32:N36" si="8">SUM(O32:Z32)</f>
        <v>85</v>
      </c>
      <c r="O32" s="345">
        <v>16</v>
      </c>
      <c r="P32" s="345">
        <v>9</v>
      </c>
      <c r="Q32" s="345">
        <v>9</v>
      </c>
      <c r="R32" s="345">
        <v>9</v>
      </c>
      <c r="S32" s="345">
        <v>9</v>
      </c>
      <c r="T32" s="345">
        <v>9</v>
      </c>
      <c r="U32" s="345">
        <v>4</v>
      </c>
      <c r="V32" s="345">
        <v>4</v>
      </c>
      <c r="W32" s="345">
        <v>4</v>
      </c>
      <c r="X32" s="345">
        <v>4</v>
      </c>
      <c r="Y32" s="345">
        <v>4</v>
      </c>
      <c r="Z32" s="345">
        <v>4</v>
      </c>
      <c r="AA32" s="312">
        <f t="shared" si="0"/>
        <v>16</v>
      </c>
      <c r="AB32" s="346">
        <v>12</v>
      </c>
      <c r="AC32" s="347"/>
      <c r="AD32" s="347"/>
      <c r="AE32" s="347"/>
      <c r="AF32" s="347"/>
      <c r="AG32" s="347"/>
      <c r="AH32" s="347"/>
      <c r="AI32" s="347"/>
      <c r="AJ32" s="347"/>
      <c r="AK32" s="347"/>
      <c r="AL32" s="347"/>
      <c r="AM32" s="347"/>
      <c r="AN32" s="312">
        <f t="shared" si="1"/>
        <v>12</v>
      </c>
      <c r="AO32" s="306">
        <f t="shared" si="2"/>
        <v>0.75</v>
      </c>
      <c r="AP32" s="348" t="s">
        <v>858</v>
      </c>
      <c r="AQ32" s="314" t="s">
        <v>821</v>
      </c>
      <c r="AR32" s="101" t="s">
        <v>821</v>
      </c>
      <c r="AS32" s="101" t="s">
        <v>859</v>
      </c>
      <c r="AT32" s="315" t="s">
        <v>85</v>
      </c>
      <c r="AU32" s="102">
        <v>0</v>
      </c>
      <c r="AV32" s="103"/>
      <c r="AW32" s="103"/>
      <c r="AX32" s="103"/>
      <c r="AY32" s="103"/>
      <c r="AZ32" s="103"/>
      <c r="BA32" s="103"/>
      <c r="BB32" s="103"/>
    </row>
    <row r="33" spans="1:54" s="104" customFormat="1" ht="105">
      <c r="A33" s="301" t="s">
        <v>781</v>
      </c>
      <c r="B33" s="1241"/>
      <c r="C33" s="1243"/>
      <c r="D33" s="1246"/>
      <c r="E33" s="302" t="s">
        <v>860</v>
      </c>
      <c r="F33" s="12" t="s">
        <v>856</v>
      </c>
      <c r="G33" s="310">
        <v>3</v>
      </c>
      <c r="H33" s="309" t="s">
        <v>45</v>
      </c>
      <c r="I33" s="13" t="s">
        <v>861</v>
      </c>
      <c r="J33" s="310" t="s">
        <v>36</v>
      </c>
      <c r="K33" s="310" t="s">
        <v>29</v>
      </c>
      <c r="L33" s="310" t="s">
        <v>30</v>
      </c>
      <c r="M33" s="310" t="s">
        <v>43</v>
      </c>
      <c r="N33" s="311">
        <f t="shared" si="8"/>
        <v>416</v>
      </c>
      <c r="O33" s="345">
        <v>55</v>
      </c>
      <c r="P33" s="345">
        <v>55</v>
      </c>
      <c r="Q33" s="345">
        <v>55</v>
      </c>
      <c r="R33" s="345">
        <v>55</v>
      </c>
      <c r="S33" s="345">
        <v>55</v>
      </c>
      <c r="T33" s="345">
        <v>55</v>
      </c>
      <c r="U33" s="345">
        <v>17</v>
      </c>
      <c r="V33" s="345">
        <v>17</v>
      </c>
      <c r="W33" s="345">
        <v>13</v>
      </c>
      <c r="X33" s="345">
        <v>13</v>
      </c>
      <c r="Y33" s="345">
        <v>13</v>
      </c>
      <c r="Z33" s="345">
        <v>13</v>
      </c>
      <c r="AA33" s="312">
        <f t="shared" si="0"/>
        <v>55</v>
      </c>
      <c r="AB33" s="346">
        <v>69</v>
      </c>
      <c r="AC33" s="347"/>
      <c r="AD33" s="347"/>
      <c r="AE33" s="347"/>
      <c r="AF33" s="347"/>
      <c r="AG33" s="347"/>
      <c r="AH33" s="347"/>
      <c r="AI33" s="347"/>
      <c r="AJ33" s="347"/>
      <c r="AK33" s="347"/>
      <c r="AL33" s="347"/>
      <c r="AM33" s="347"/>
      <c r="AN33" s="312">
        <f t="shared" si="1"/>
        <v>69</v>
      </c>
      <c r="AO33" s="306">
        <f t="shared" si="2"/>
        <v>1.2545454545454546</v>
      </c>
      <c r="AP33" s="348" t="s">
        <v>858</v>
      </c>
      <c r="AQ33" s="314" t="s">
        <v>821</v>
      </c>
      <c r="AR33" s="101" t="s">
        <v>821</v>
      </c>
      <c r="AS33" s="101" t="s">
        <v>859</v>
      </c>
      <c r="AT33" s="315" t="s">
        <v>85</v>
      </c>
      <c r="AU33" s="102">
        <v>0</v>
      </c>
      <c r="AV33" s="103"/>
      <c r="AW33" s="103"/>
      <c r="AX33" s="103"/>
      <c r="AY33" s="103"/>
      <c r="AZ33" s="103"/>
      <c r="BA33" s="103"/>
      <c r="BB33" s="103"/>
    </row>
    <row r="34" spans="1:54" s="104" customFormat="1" ht="105">
      <c r="A34" s="301" t="s">
        <v>781</v>
      </c>
      <c r="B34" s="1241"/>
      <c r="C34" s="1243"/>
      <c r="D34" s="1246"/>
      <c r="E34" s="302" t="s">
        <v>862</v>
      </c>
      <c r="F34" s="12" t="s">
        <v>856</v>
      </c>
      <c r="G34" s="310">
        <v>2</v>
      </c>
      <c r="H34" s="309" t="s">
        <v>45</v>
      </c>
      <c r="I34" s="13" t="s">
        <v>863</v>
      </c>
      <c r="J34" s="310" t="s">
        <v>36</v>
      </c>
      <c r="K34" s="310" t="s">
        <v>29</v>
      </c>
      <c r="L34" s="310" t="s">
        <v>30</v>
      </c>
      <c r="M34" s="310" t="s">
        <v>43</v>
      </c>
      <c r="N34" s="311">
        <f t="shared" si="8"/>
        <v>62</v>
      </c>
      <c r="O34" s="345">
        <v>4</v>
      </c>
      <c r="P34" s="345">
        <v>5</v>
      </c>
      <c r="Q34" s="345">
        <v>4</v>
      </c>
      <c r="R34" s="345">
        <v>4</v>
      </c>
      <c r="S34" s="345">
        <v>6</v>
      </c>
      <c r="T34" s="345">
        <v>5</v>
      </c>
      <c r="U34" s="345">
        <v>4</v>
      </c>
      <c r="V34" s="345">
        <v>8</v>
      </c>
      <c r="W34" s="345">
        <v>7</v>
      </c>
      <c r="X34" s="345">
        <v>6</v>
      </c>
      <c r="Y34" s="345">
        <v>6</v>
      </c>
      <c r="Z34" s="345">
        <v>3</v>
      </c>
      <c r="AA34" s="312">
        <f t="shared" si="0"/>
        <v>4</v>
      </c>
      <c r="AB34" s="346">
        <v>6</v>
      </c>
      <c r="AC34" s="347"/>
      <c r="AD34" s="347"/>
      <c r="AE34" s="347"/>
      <c r="AF34" s="347"/>
      <c r="AG34" s="347"/>
      <c r="AH34" s="347"/>
      <c r="AI34" s="347"/>
      <c r="AJ34" s="347"/>
      <c r="AK34" s="347"/>
      <c r="AL34" s="347"/>
      <c r="AM34" s="347"/>
      <c r="AN34" s="312">
        <f t="shared" si="1"/>
        <v>6</v>
      </c>
      <c r="AO34" s="306">
        <f t="shared" si="2"/>
        <v>1.5</v>
      </c>
      <c r="AP34" s="348" t="s">
        <v>864</v>
      </c>
      <c r="AQ34" s="314" t="s">
        <v>821</v>
      </c>
      <c r="AR34" s="101" t="s">
        <v>821</v>
      </c>
      <c r="AS34" s="101" t="s">
        <v>859</v>
      </c>
      <c r="AT34" s="315" t="s">
        <v>85</v>
      </c>
      <c r="AU34" s="102">
        <v>0</v>
      </c>
      <c r="AV34" s="103"/>
      <c r="AW34" s="103"/>
      <c r="AX34" s="103"/>
      <c r="AY34" s="103"/>
      <c r="AZ34" s="103"/>
      <c r="BA34" s="103"/>
      <c r="BB34" s="103"/>
    </row>
    <row r="35" spans="1:54" s="104" customFormat="1" ht="105">
      <c r="A35" s="301" t="s">
        <v>781</v>
      </c>
      <c r="B35" s="1241"/>
      <c r="C35" s="1244"/>
      <c r="D35" s="1247"/>
      <c r="E35" s="302" t="s">
        <v>865</v>
      </c>
      <c r="F35" s="12" t="s">
        <v>856</v>
      </c>
      <c r="G35" s="310">
        <v>3</v>
      </c>
      <c r="H35" s="309" t="s">
        <v>45</v>
      </c>
      <c r="I35" s="13" t="s">
        <v>866</v>
      </c>
      <c r="J35" s="310" t="s">
        <v>36</v>
      </c>
      <c r="K35" s="310" t="s">
        <v>29</v>
      </c>
      <c r="L35" s="310" t="s">
        <v>30</v>
      </c>
      <c r="M35" s="310" t="s">
        <v>43</v>
      </c>
      <c r="N35" s="311">
        <f>SUM(O35:Z35)</f>
        <v>87</v>
      </c>
      <c r="O35" s="345">
        <v>8</v>
      </c>
      <c r="P35" s="345">
        <v>8</v>
      </c>
      <c r="Q35" s="345">
        <v>8</v>
      </c>
      <c r="R35" s="345">
        <v>8</v>
      </c>
      <c r="S35" s="345">
        <v>8</v>
      </c>
      <c r="T35" s="345">
        <v>8</v>
      </c>
      <c r="U35" s="345">
        <v>8</v>
      </c>
      <c r="V35" s="345">
        <v>7</v>
      </c>
      <c r="W35" s="345">
        <v>6</v>
      </c>
      <c r="X35" s="345">
        <v>6</v>
      </c>
      <c r="Y35" s="345">
        <v>6</v>
      </c>
      <c r="Z35" s="345">
        <v>6</v>
      </c>
      <c r="AA35" s="312">
        <f t="shared" si="0"/>
        <v>8</v>
      </c>
      <c r="AB35" s="346">
        <v>11</v>
      </c>
      <c r="AC35" s="347"/>
      <c r="AD35" s="347"/>
      <c r="AE35" s="347"/>
      <c r="AF35" s="347"/>
      <c r="AG35" s="347"/>
      <c r="AH35" s="347"/>
      <c r="AI35" s="347"/>
      <c r="AJ35" s="347"/>
      <c r="AK35" s="347"/>
      <c r="AL35" s="347"/>
      <c r="AM35" s="347"/>
      <c r="AN35" s="312">
        <f t="shared" si="1"/>
        <v>11</v>
      </c>
      <c r="AO35" s="306">
        <f t="shared" si="2"/>
        <v>1.375</v>
      </c>
      <c r="AP35" s="348" t="s">
        <v>867</v>
      </c>
      <c r="AQ35" s="314" t="s">
        <v>821</v>
      </c>
      <c r="AR35" s="101" t="s">
        <v>821</v>
      </c>
      <c r="AS35" s="101" t="s">
        <v>868</v>
      </c>
      <c r="AT35" s="315" t="s">
        <v>85</v>
      </c>
      <c r="AU35" s="102">
        <v>0</v>
      </c>
      <c r="AV35" s="103"/>
      <c r="AW35" s="103"/>
      <c r="AX35" s="103"/>
      <c r="AY35" s="103"/>
      <c r="AZ35" s="103"/>
      <c r="BA35" s="103"/>
      <c r="BB35" s="103"/>
    </row>
    <row r="36" spans="1:54" s="104" customFormat="1" ht="189">
      <c r="A36" s="301" t="s">
        <v>781</v>
      </c>
      <c r="B36" s="12" t="s">
        <v>847</v>
      </c>
      <c r="C36" s="309"/>
      <c r="D36" s="302" t="s">
        <v>869</v>
      </c>
      <c r="E36" s="302"/>
      <c r="F36" s="12" t="s">
        <v>870</v>
      </c>
      <c r="G36" s="310">
        <v>3</v>
      </c>
      <c r="H36" s="309" t="s">
        <v>45</v>
      </c>
      <c r="I36" s="13" t="s">
        <v>871</v>
      </c>
      <c r="J36" s="310" t="s">
        <v>36</v>
      </c>
      <c r="K36" s="310" t="s">
        <v>29</v>
      </c>
      <c r="L36" s="310" t="s">
        <v>30</v>
      </c>
      <c r="M36" s="310" t="s">
        <v>43</v>
      </c>
      <c r="N36" s="311">
        <f t="shared" si="8"/>
        <v>8</v>
      </c>
      <c r="O36" s="15"/>
      <c r="P36" s="15"/>
      <c r="Q36" s="15"/>
      <c r="R36" s="15">
        <v>2</v>
      </c>
      <c r="S36" s="15">
        <v>1</v>
      </c>
      <c r="T36" s="15">
        <v>1</v>
      </c>
      <c r="U36" s="15">
        <v>1</v>
      </c>
      <c r="V36" s="15">
        <v>1</v>
      </c>
      <c r="W36" s="15">
        <v>1</v>
      </c>
      <c r="X36" s="15">
        <v>1</v>
      </c>
      <c r="Y36" s="15"/>
      <c r="Z36" s="15"/>
      <c r="AA36" s="312">
        <f t="shared" si="0"/>
        <v>0</v>
      </c>
      <c r="AB36" s="99">
        <v>5</v>
      </c>
      <c r="AC36" s="313"/>
      <c r="AD36" s="313"/>
      <c r="AE36" s="313"/>
      <c r="AF36" s="313"/>
      <c r="AG36" s="313"/>
      <c r="AH36" s="313"/>
      <c r="AI36" s="313"/>
      <c r="AJ36" s="313"/>
      <c r="AK36" s="313"/>
      <c r="AL36" s="313"/>
      <c r="AM36" s="313"/>
      <c r="AN36" s="312">
        <f t="shared" si="1"/>
        <v>5</v>
      </c>
      <c r="AO36" s="306" t="e">
        <f t="shared" si="2"/>
        <v>#DIV/0!</v>
      </c>
      <c r="AP36" s="314" t="s">
        <v>872</v>
      </c>
      <c r="AQ36" s="314" t="s">
        <v>821</v>
      </c>
      <c r="AR36" s="101" t="s">
        <v>821</v>
      </c>
      <c r="AS36" s="101" t="s">
        <v>873</v>
      </c>
      <c r="AT36" s="315"/>
      <c r="AU36" s="102">
        <v>0</v>
      </c>
      <c r="AV36" s="103"/>
      <c r="AW36" s="103"/>
      <c r="AX36" s="103"/>
      <c r="AY36" s="103"/>
      <c r="AZ36" s="103"/>
      <c r="BA36" s="103"/>
      <c r="BB36" s="103"/>
    </row>
    <row r="37" spans="1:54" s="366" customFormat="1" ht="409.5">
      <c r="A37" s="349" t="s">
        <v>781</v>
      </c>
      <c r="B37" s="350" t="s">
        <v>874</v>
      </c>
      <c r="C37" s="351"/>
      <c r="D37" s="352" t="s">
        <v>875</v>
      </c>
      <c r="E37" s="352"/>
      <c r="F37" s="350" t="s">
        <v>876</v>
      </c>
      <c r="G37" s="353">
        <v>2</v>
      </c>
      <c r="H37" s="351"/>
      <c r="I37" s="354" t="s">
        <v>877</v>
      </c>
      <c r="J37" s="353" t="s">
        <v>67</v>
      </c>
      <c r="K37" s="353" t="s">
        <v>29</v>
      </c>
      <c r="L37" s="353" t="s">
        <v>30</v>
      </c>
      <c r="M37" s="353" t="s">
        <v>43</v>
      </c>
      <c r="N37" s="355" t="s">
        <v>878</v>
      </c>
      <c r="O37" s="356">
        <v>350000</v>
      </c>
      <c r="P37" s="356">
        <v>350000</v>
      </c>
      <c r="Q37" s="356">
        <v>580000</v>
      </c>
      <c r="R37" s="356">
        <v>580000</v>
      </c>
      <c r="S37" s="356">
        <v>580000</v>
      </c>
      <c r="T37" s="356">
        <v>650000</v>
      </c>
      <c r="U37" s="356">
        <v>830000</v>
      </c>
      <c r="V37" s="356">
        <v>850000</v>
      </c>
      <c r="W37" s="356">
        <v>650000</v>
      </c>
      <c r="X37" s="356">
        <v>650000</v>
      </c>
      <c r="Y37" s="356">
        <v>580000</v>
      </c>
      <c r="Z37" s="356">
        <v>350000</v>
      </c>
      <c r="AA37" s="357">
        <f t="shared" si="0"/>
        <v>350000</v>
      </c>
      <c r="AB37" s="358">
        <v>0.98885999999999996</v>
      </c>
      <c r="AC37" s="359"/>
      <c r="AD37" s="359"/>
      <c r="AE37" s="359"/>
      <c r="AF37" s="359"/>
      <c r="AG37" s="359"/>
      <c r="AH37" s="359"/>
      <c r="AI37" s="359"/>
      <c r="AJ37" s="359"/>
      <c r="AK37" s="359"/>
      <c r="AL37" s="359"/>
      <c r="AM37" s="359"/>
      <c r="AN37" s="357">
        <f t="shared" si="1"/>
        <v>0.98885999999999996</v>
      </c>
      <c r="AO37" s="360">
        <f t="shared" si="2"/>
        <v>2.8253142857142854E-6</v>
      </c>
      <c r="AP37" s="361" t="s">
        <v>879</v>
      </c>
      <c r="AQ37" s="361" t="s">
        <v>821</v>
      </c>
      <c r="AR37" s="362" t="s">
        <v>821</v>
      </c>
      <c r="AS37" s="362" t="s">
        <v>880</v>
      </c>
      <c r="AT37" s="363"/>
      <c r="AU37" s="364">
        <v>31000</v>
      </c>
      <c r="AV37" s="365"/>
      <c r="AW37" s="365"/>
      <c r="AX37" s="365"/>
      <c r="AY37" s="365"/>
      <c r="AZ37" s="365"/>
      <c r="BA37" s="365"/>
      <c r="BB37" s="365"/>
    </row>
    <row r="38" spans="1:54" s="104" customFormat="1" ht="63">
      <c r="A38" s="301" t="s">
        <v>781</v>
      </c>
      <c r="B38" s="12" t="s">
        <v>847</v>
      </c>
      <c r="C38" s="309"/>
      <c r="D38" s="302" t="s">
        <v>881</v>
      </c>
      <c r="E38" s="302"/>
      <c r="F38" s="12" t="s">
        <v>882</v>
      </c>
      <c r="G38" s="310">
        <v>1</v>
      </c>
      <c r="H38" s="309"/>
      <c r="I38" s="13" t="s">
        <v>883</v>
      </c>
      <c r="J38" s="310" t="s">
        <v>36</v>
      </c>
      <c r="K38" s="310" t="s">
        <v>29</v>
      </c>
      <c r="L38" s="310" t="s">
        <v>30</v>
      </c>
      <c r="M38" s="310" t="s">
        <v>37</v>
      </c>
      <c r="N38" s="311">
        <f t="shared" ref="N38:N42" si="9">SUM(O38:Z38)</f>
        <v>12</v>
      </c>
      <c r="O38" s="15"/>
      <c r="P38" s="15"/>
      <c r="Q38" s="15">
        <v>3</v>
      </c>
      <c r="R38" s="15"/>
      <c r="S38" s="15"/>
      <c r="T38" s="15">
        <v>3</v>
      </c>
      <c r="U38" s="15"/>
      <c r="V38" s="15"/>
      <c r="W38" s="15">
        <v>3</v>
      </c>
      <c r="X38" s="15"/>
      <c r="Y38" s="15"/>
      <c r="Z38" s="15">
        <v>3</v>
      </c>
      <c r="AA38" s="312">
        <f t="shared" si="0"/>
        <v>0</v>
      </c>
      <c r="AB38" s="99"/>
      <c r="AC38" s="313"/>
      <c r="AD38" s="313"/>
      <c r="AE38" s="313"/>
      <c r="AF38" s="313"/>
      <c r="AG38" s="313"/>
      <c r="AH38" s="313"/>
      <c r="AI38" s="313"/>
      <c r="AJ38" s="313"/>
      <c r="AK38" s="313"/>
      <c r="AL38" s="313"/>
      <c r="AM38" s="313"/>
      <c r="AN38" s="312">
        <f t="shared" si="1"/>
        <v>0</v>
      </c>
      <c r="AO38" s="306" t="e">
        <f t="shared" si="2"/>
        <v>#DIV/0!</v>
      </c>
      <c r="AP38" s="314" t="s">
        <v>884</v>
      </c>
      <c r="AQ38" s="314" t="s">
        <v>821</v>
      </c>
      <c r="AR38" s="101" t="s">
        <v>821</v>
      </c>
      <c r="AS38" s="101" t="s">
        <v>885</v>
      </c>
      <c r="AT38" s="315"/>
      <c r="AU38" s="102">
        <v>60000</v>
      </c>
      <c r="AV38" s="103"/>
      <c r="AW38" s="103"/>
      <c r="AX38" s="103"/>
      <c r="AY38" s="103"/>
      <c r="AZ38" s="103"/>
      <c r="BA38" s="103"/>
      <c r="BB38" s="103"/>
    </row>
    <row r="39" spans="1:54" s="104" customFormat="1" ht="126">
      <c r="A39" s="301" t="s">
        <v>509</v>
      </c>
      <c r="B39" s="1241" t="s">
        <v>769</v>
      </c>
      <c r="C39" s="1242"/>
      <c r="D39" s="1245" t="s">
        <v>886</v>
      </c>
      <c r="E39" s="302" t="s">
        <v>887</v>
      </c>
      <c r="F39" s="12" t="s">
        <v>888</v>
      </c>
      <c r="G39" s="310">
        <v>3</v>
      </c>
      <c r="H39" s="309" t="s">
        <v>83</v>
      </c>
      <c r="I39" s="13" t="s">
        <v>889</v>
      </c>
      <c r="J39" s="310" t="s">
        <v>36</v>
      </c>
      <c r="K39" s="310" t="s">
        <v>29</v>
      </c>
      <c r="L39" s="310" t="s">
        <v>30</v>
      </c>
      <c r="M39" s="310" t="s">
        <v>37</v>
      </c>
      <c r="N39" s="311">
        <f t="shared" si="9"/>
        <v>2</v>
      </c>
      <c r="O39" s="15"/>
      <c r="P39" s="15"/>
      <c r="Q39" s="15"/>
      <c r="R39" s="15">
        <v>1</v>
      </c>
      <c r="S39" s="15"/>
      <c r="T39" s="15"/>
      <c r="U39" s="15"/>
      <c r="V39" s="15"/>
      <c r="W39" s="15"/>
      <c r="X39" s="15"/>
      <c r="Y39" s="15"/>
      <c r="Z39" s="15">
        <v>1</v>
      </c>
      <c r="AA39" s="312">
        <f t="shared" si="0"/>
        <v>0</v>
      </c>
      <c r="AB39" s="99"/>
      <c r="AC39" s="313"/>
      <c r="AD39" s="313"/>
      <c r="AE39" s="313"/>
      <c r="AF39" s="313"/>
      <c r="AG39" s="313"/>
      <c r="AH39" s="313"/>
      <c r="AI39" s="313"/>
      <c r="AJ39" s="313"/>
      <c r="AK39" s="313"/>
      <c r="AL39" s="313"/>
      <c r="AM39" s="313"/>
      <c r="AN39" s="312">
        <f t="shared" si="1"/>
        <v>0</v>
      </c>
      <c r="AO39" s="306" t="e">
        <f t="shared" si="2"/>
        <v>#DIV/0!</v>
      </c>
      <c r="AP39" s="314" t="s">
        <v>890</v>
      </c>
      <c r="AQ39" s="314" t="s">
        <v>821</v>
      </c>
      <c r="AR39" s="101" t="s">
        <v>821</v>
      </c>
      <c r="AS39" s="101" t="s">
        <v>891</v>
      </c>
      <c r="AT39" s="315" t="s">
        <v>111</v>
      </c>
      <c r="AU39" s="102">
        <v>650000</v>
      </c>
      <c r="AV39" s="103"/>
      <c r="AW39" s="103"/>
      <c r="AX39" s="103"/>
      <c r="AY39" s="103"/>
      <c r="AZ39" s="103"/>
      <c r="BA39" s="103"/>
      <c r="BB39" s="103"/>
    </row>
    <row r="40" spans="1:54" s="104" customFormat="1" ht="84">
      <c r="A40" s="301" t="s">
        <v>509</v>
      </c>
      <c r="B40" s="1241"/>
      <c r="C40" s="1243"/>
      <c r="D40" s="1246"/>
      <c r="E40" s="302" t="s">
        <v>892</v>
      </c>
      <c r="F40" s="12" t="s">
        <v>888</v>
      </c>
      <c r="G40" s="310">
        <v>1</v>
      </c>
      <c r="H40" s="309" t="s">
        <v>83</v>
      </c>
      <c r="I40" s="13" t="s">
        <v>893</v>
      </c>
      <c r="J40" s="310" t="s">
        <v>36</v>
      </c>
      <c r="K40" s="310" t="s">
        <v>29</v>
      </c>
      <c r="L40" s="310" t="s">
        <v>30</v>
      </c>
      <c r="M40" s="310" t="s">
        <v>43</v>
      </c>
      <c r="N40" s="311">
        <f t="shared" si="9"/>
        <v>5</v>
      </c>
      <c r="O40" s="15"/>
      <c r="P40" s="15"/>
      <c r="Q40" s="15">
        <v>1</v>
      </c>
      <c r="R40" s="15">
        <v>2</v>
      </c>
      <c r="S40" s="15"/>
      <c r="T40" s="15"/>
      <c r="U40" s="15"/>
      <c r="V40" s="15"/>
      <c r="W40" s="15"/>
      <c r="X40" s="15"/>
      <c r="Y40" s="15"/>
      <c r="Z40" s="15">
        <v>2</v>
      </c>
      <c r="AA40" s="312">
        <f t="shared" si="0"/>
        <v>0</v>
      </c>
      <c r="AB40" s="99">
        <v>3</v>
      </c>
      <c r="AC40" s="313"/>
      <c r="AD40" s="313"/>
      <c r="AE40" s="313"/>
      <c r="AF40" s="313"/>
      <c r="AG40" s="313"/>
      <c r="AH40" s="313"/>
      <c r="AI40" s="313"/>
      <c r="AJ40" s="313"/>
      <c r="AK40" s="313"/>
      <c r="AL40" s="313"/>
      <c r="AM40" s="313"/>
      <c r="AN40" s="312">
        <f t="shared" si="1"/>
        <v>3</v>
      </c>
      <c r="AO40" s="306" t="e">
        <f t="shared" si="2"/>
        <v>#DIV/0!</v>
      </c>
      <c r="AP40" s="314" t="s">
        <v>894</v>
      </c>
      <c r="AQ40" s="314" t="s">
        <v>821</v>
      </c>
      <c r="AR40" s="101" t="s">
        <v>821</v>
      </c>
      <c r="AS40" s="101" t="s">
        <v>895</v>
      </c>
      <c r="AT40" s="315"/>
      <c r="AU40" s="102">
        <v>0</v>
      </c>
      <c r="AV40" s="103"/>
      <c r="AW40" s="103"/>
      <c r="AX40" s="103"/>
      <c r="AY40" s="103"/>
      <c r="AZ40" s="103"/>
      <c r="BA40" s="103"/>
      <c r="BB40" s="103"/>
    </row>
    <row r="41" spans="1:54" s="104" customFormat="1" ht="126">
      <c r="A41" s="301" t="s">
        <v>509</v>
      </c>
      <c r="B41" s="1241"/>
      <c r="C41" s="1243"/>
      <c r="D41" s="1246"/>
      <c r="E41" s="302" t="s">
        <v>896</v>
      </c>
      <c r="F41" s="12" t="s">
        <v>888</v>
      </c>
      <c r="G41" s="310">
        <v>3</v>
      </c>
      <c r="H41" s="309"/>
      <c r="I41" s="13" t="s">
        <v>897</v>
      </c>
      <c r="J41" s="310" t="s">
        <v>36</v>
      </c>
      <c r="K41" s="310" t="s">
        <v>29</v>
      </c>
      <c r="L41" s="310" t="s">
        <v>30</v>
      </c>
      <c r="M41" s="310" t="s">
        <v>37</v>
      </c>
      <c r="N41" s="311">
        <f t="shared" si="9"/>
        <v>1</v>
      </c>
      <c r="O41" s="15"/>
      <c r="P41" s="15"/>
      <c r="Q41" s="15"/>
      <c r="R41" s="15"/>
      <c r="S41" s="15"/>
      <c r="T41" s="15"/>
      <c r="U41" s="15"/>
      <c r="V41" s="15">
        <v>1</v>
      </c>
      <c r="W41" s="15"/>
      <c r="X41" s="15"/>
      <c r="Y41" s="15"/>
      <c r="Z41" s="15"/>
      <c r="AA41" s="312">
        <f t="shared" si="0"/>
        <v>0</v>
      </c>
      <c r="AB41" s="99"/>
      <c r="AC41" s="313"/>
      <c r="AD41" s="313"/>
      <c r="AE41" s="313"/>
      <c r="AF41" s="313"/>
      <c r="AG41" s="313"/>
      <c r="AH41" s="313"/>
      <c r="AI41" s="313"/>
      <c r="AJ41" s="313"/>
      <c r="AK41" s="313"/>
      <c r="AL41" s="313"/>
      <c r="AM41" s="313"/>
      <c r="AN41" s="312">
        <f t="shared" si="1"/>
        <v>0</v>
      </c>
      <c r="AO41" s="306" t="e">
        <f t="shared" si="2"/>
        <v>#DIV/0!</v>
      </c>
      <c r="AP41" s="314" t="s">
        <v>890</v>
      </c>
      <c r="AQ41" s="314" t="s">
        <v>821</v>
      </c>
      <c r="AR41" s="101" t="s">
        <v>821</v>
      </c>
      <c r="AS41" s="101" t="s">
        <v>891</v>
      </c>
      <c r="AT41" s="315" t="s">
        <v>111</v>
      </c>
      <c r="AU41" s="102">
        <v>350000</v>
      </c>
      <c r="AV41" s="103"/>
      <c r="AW41" s="103"/>
      <c r="AX41" s="103"/>
      <c r="AY41" s="103"/>
      <c r="AZ41" s="103"/>
      <c r="BA41" s="103"/>
      <c r="BB41" s="103"/>
    </row>
    <row r="42" spans="1:54" s="104" customFormat="1" ht="63">
      <c r="A42" s="301" t="s">
        <v>509</v>
      </c>
      <c r="B42" s="1241"/>
      <c r="C42" s="1244"/>
      <c r="D42" s="1247"/>
      <c r="E42" s="302" t="s">
        <v>898</v>
      </c>
      <c r="F42" s="12" t="s">
        <v>888</v>
      </c>
      <c r="G42" s="310">
        <v>2</v>
      </c>
      <c r="H42" s="309" t="s">
        <v>83</v>
      </c>
      <c r="I42" s="13" t="s">
        <v>899</v>
      </c>
      <c r="J42" s="310" t="s">
        <v>36</v>
      </c>
      <c r="K42" s="310" t="s">
        <v>29</v>
      </c>
      <c r="L42" s="310" t="s">
        <v>30</v>
      </c>
      <c r="M42" s="310" t="s">
        <v>43</v>
      </c>
      <c r="N42" s="311">
        <f t="shared" si="9"/>
        <v>9</v>
      </c>
      <c r="O42" s="15"/>
      <c r="P42" s="15"/>
      <c r="Q42" s="15"/>
      <c r="R42" s="15">
        <v>1</v>
      </c>
      <c r="S42" s="15">
        <v>2</v>
      </c>
      <c r="T42" s="15"/>
      <c r="U42" s="15"/>
      <c r="V42" s="15">
        <v>2</v>
      </c>
      <c r="W42" s="15">
        <v>1</v>
      </c>
      <c r="X42" s="15">
        <v>1</v>
      </c>
      <c r="Y42" s="15">
        <v>2</v>
      </c>
      <c r="Z42" s="15"/>
      <c r="AA42" s="312">
        <f t="shared" si="0"/>
        <v>0</v>
      </c>
      <c r="AB42" s="99"/>
      <c r="AC42" s="313"/>
      <c r="AD42" s="313"/>
      <c r="AE42" s="313"/>
      <c r="AF42" s="313"/>
      <c r="AG42" s="313"/>
      <c r="AH42" s="313"/>
      <c r="AI42" s="313"/>
      <c r="AJ42" s="313"/>
      <c r="AK42" s="313"/>
      <c r="AL42" s="313"/>
      <c r="AM42" s="313"/>
      <c r="AN42" s="312">
        <f t="shared" si="1"/>
        <v>0</v>
      </c>
      <c r="AO42" s="306" t="e">
        <f t="shared" si="2"/>
        <v>#DIV/0!</v>
      </c>
      <c r="AP42" s="314" t="s">
        <v>900</v>
      </c>
      <c r="AQ42" s="314" t="s">
        <v>821</v>
      </c>
      <c r="AR42" s="101" t="s">
        <v>821</v>
      </c>
      <c r="AS42" s="101" t="s">
        <v>901</v>
      </c>
      <c r="AT42" s="315"/>
      <c r="AU42" s="102">
        <v>225000</v>
      </c>
      <c r="AV42" s="103"/>
      <c r="AW42" s="103"/>
      <c r="AX42" s="103"/>
      <c r="AY42" s="103"/>
      <c r="AZ42" s="103"/>
      <c r="BA42" s="103"/>
      <c r="BB42" s="103"/>
    </row>
    <row r="43" spans="1:54" s="104" customFormat="1" ht="82.5" customHeight="1">
      <c r="A43" s="301" t="s">
        <v>902</v>
      </c>
      <c r="B43" s="12" t="s">
        <v>847</v>
      </c>
      <c r="C43" s="309"/>
      <c r="D43" s="302" t="s">
        <v>903</v>
      </c>
      <c r="E43" s="302"/>
      <c r="F43" s="12" t="s">
        <v>904</v>
      </c>
      <c r="G43" s="310">
        <v>3</v>
      </c>
      <c r="H43" s="309"/>
      <c r="I43" s="13" t="s">
        <v>905</v>
      </c>
      <c r="J43" s="310" t="s">
        <v>36</v>
      </c>
      <c r="K43" s="310" t="s">
        <v>29</v>
      </c>
      <c r="L43" s="310" t="s">
        <v>30</v>
      </c>
      <c r="M43" s="310" t="s">
        <v>43</v>
      </c>
      <c r="N43" s="311">
        <f>SUM(O43:Z43)</f>
        <v>2</v>
      </c>
      <c r="O43" s="15"/>
      <c r="P43" s="15"/>
      <c r="Q43" s="15">
        <v>1</v>
      </c>
      <c r="R43" s="15"/>
      <c r="S43" s="15"/>
      <c r="T43" s="15"/>
      <c r="U43" s="15"/>
      <c r="V43" s="15"/>
      <c r="W43" s="15"/>
      <c r="X43" s="15">
        <v>1</v>
      </c>
      <c r="Y43" s="15"/>
      <c r="Z43" s="15"/>
      <c r="AA43" s="312">
        <f t="shared" si="0"/>
        <v>0</v>
      </c>
      <c r="AB43" s="99"/>
      <c r="AC43" s="313"/>
      <c r="AD43" s="313"/>
      <c r="AE43" s="313"/>
      <c r="AF43" s="313"/>
      <c r="AG43" s="313"/>
      <c r="AH43" s="313"/>
      <c r="AI43" s="313"/>
      <c r="AJ43" s="313"/>
      <c r="AK43" s="313"/>
      <c r="AL43" s="313"/>
      <c r="AM43" s="313"/>
      <c r="AN43" s="312">
        <f t="shared" si="1"/>
        <v>0</v>
      </c>
      <c r="AO43" s="306" t="e">
        <f t="shared" si="2"/>
        <v>#DIV/0!</v>
      </c>
      <c r="AP43" s="314" t="s">
        <v>906</v>
      </c>
      <c r="AQ43" s="314" t="s">
        <v>821</v>
      </c>
      <c r="AR43" s="101" t="s">
        <v>821</v>
      </c>
      <c r="AS43" s="101" t="s">
        <v>907</v>
      </c>
      <c r="AT43" s="315"/>
      <c r="AU43" s="102">
        <v>0</v>
      </c>
      <c r="AV43" s="103"/>
      <c r="AW43" s="103"/>
      <c r="AX43" s="103"/>
      <c r="AY43" s="103"/>
      <c r="AZ43" s="103"/>
      <c r="BA43" s="103"/>
      <c r="BB43" s="103"/>
    </row>
    <row r="44" spans="1:54" s="104" customFormat="1" ht="168">
      <c r="A44" s="341" t="s">
        <v>908</v>
      </c>
      <c r="B44" s="12"/>
      <c r="C44" s="309"/>
      <c r="D44" s="302" t="s">
        <v>909</v>
      </c>
      <c r="E44" s="302"/>
      <c r="F44" s="12" t="s">
        <v>910</v>
      </c>
      <c r="G44" s="310">
        <v>2</v>
      </c>
      <c r="H44" s="309"/>
      <c r="I44" s="13" t="s">
        <v>778</v>
      </c>
      <c r="J44" s="343" t="s">
        <v>70</v>
      </c>
      <c r="K44" s="310" t="s">
        <v>29</v>
      </c>
      <c r="L44" s="310" t="s">
        <v>30</v>
      </c>
      <c r="M44" s="310" t="s">
        <v>43</v>
      </c>
      <c r="N44" s="317">
        <f>+SUM(O44:Z44)</f>
        <v>1</v>
      </c>
      <c r="O44" s="318">
        <v>0.1</v>
      </c>
      <c r="P44" s="318">
        <v>0.4</v>
      </c>
      <c r="Q44" s="318">
        <v>0.5</v>
      </c>
      <c r="R44" s="15"/>
      <c r="S44" s="15"/>
      <c r="T44" s="15"/>
      <c r="U44" s="15"/>
      <c r="V44" s="15"/>
      <c r="W44" s="15"/>
      <c r="X44" s="15"/>
      <c r="Y44" s="15"/>
      <c r="Z44" s="15"/>
      <c r="AA44" s="319">
        <f t="shared" si="0"/>
        <v>0.1</v>
      </c>
      <c r="AB44" s="320">
        <v>0.1</v>
      </c>
      <c r="AC44" s="313"/>
      <c r="AD44" s="313"/>
      <c r="AE44" s="313"/>
      <c r="AF44" s="313"/>
      <c r="AG44" s="313"/>
      <c r="AH44" s="313"/>
      <c r="AI44" s="313"/>
      <c r="AJ44" s="313"/>
      <c r="AK44" s="313"/>
      <c r="AL44" s="313"/>
      <c r="AM44" s="313"/>
      <c r="AN44" s="319">
        <f t="shared" si="1"/>
        <v>0.1</v>
      </c>
      <c r="AO44" s="306">
        <f t="shared" si="2"/>
        <v>1</v>
      </c>
      <c r="AP44" s="314" t="s">
        <v>900</v>
      </c>
      <c r="AQ44" s="314" t="s">
        <v>821</v>
      </c>
      <c r="AR44" s="101" t="s">
        <v>821</v>
      </c>
      <c r="AS44" s="101" t="s">
        <v>907</v>
      </c>
      <c r="AT44" s="315" t="s">
        <v>89</v>
      </c>
      <c r="AU44" s="102">
        <v>0</v>
      </c>
      <c r="AV44" s="103"/>
      <c r="AW44" s="103"/>
      <c r="AX44" s="103"/>
      <c r="AY44" s="103"/>
      <c r="AZ44" s="103"/>
      <c r="BA44" s="103"/>
      <c r="BB44" s="103"/>
    </row>
    <row r="45" spans="1:54" s="104" customFormat="1" ht="147">
      <c r="A45" s="301" t="s">
        <v>781</v>
      </c>
      <c r="B45" s="12" t="s">
        <v>847</v>
      </c>
      <c r="C45" s="309"/>
      <c r="D45" s="302" t="s">
        <v>911</v>
      </c>
      <c r="E45" s="302"/>
      <c r="F45" s="12" t="s">
        <v>912</v>
      </c>
      <c r="G45" s="310">
        <v>3</v>
      </c>
      <c r="H45" s="309" t="s">
        <v>45</v>
      </c>
      <c r="I45" s="13" t="s">
        <v>913</v>
      </c>
      <c r="J45" s="310" t="s">
        <v>36</v>
      </c>
      <c r="K45" s="310" t="s">
        <v>29</v>
      </c>
      <c r="L45" s="310" t="s">
        <v>30</v>
      </c>
      <c r="M45" s="310" t="s">
        <v>43</v>
      </c>
      <c r="N45" s="311">
        <v>7</v>
      </c>
      <c r="O45" s="15"/>
      <c r="P45" s="15">
        <v>1</v>
      </c>
      <c r="Q45" s="15"/>
      <c r="R45" s="15">
        <v>1</v>
      </c>
      <c r="S45" s="15"/>
      <c r="T45" s="15">
        <v>1</v>
      </c>
      <c r="U45" s="15"/>
      <c r="V45" s="15"/>
      <c r="W45" s="15">
        <v>2</v>
      </c>
      <c r="X45" s="15">
        <v>1</v>
      </c>
      <c r="Y45" s="15"/>
      <c r="Z45" s="15">
        <v>1</v>
      </c>
      <c r="AA45" s="312">
        <f t="shared" si="0"/>
        <v>0</v>
      </c>
      <c r="AB45" s="99">
        <v>13</v>
      </c>
      <c r="AC45" s="313"/>
      <c r="AD45" s="313"/>
      <c r="AE45" s="313"/>
      <c r="AF45" s="313"/>
      <c r="AG45" s="313"/>
      <c r="AH45" s="313"/>
      <c r="AI45" s="313"/>
      <c r="AJ45" s="313"/>
      <c r="AK45" s="313"/>
      <c r="AL45" s="313"/>
      <c r="AM45" s="313"/>
      <c r="AN45" s="312">
        <f t="shared" si="1"/>
        <v>13</v>
      </c>
      <c r="AO45" s="306" t="e">
        <f t="shared" si="2"/>
        <v>#DIV/0!</v>
      </c>
      <c r="AP45" s="314" t="s">
        <v>914</v>
      </c>
      <c r="AQ45" s="314" t="s">
        <v>821</v>
      </c>
      <c r="AR45" s="101" t="s">
        <v>821</v>
      </c>
      <c r="AS45" s="101" t="s">
        <v>915</v>
      </c>
      <c r="AT45" s="315"/>
      <c r="AU45" s="102">
        <v>0</v>
      </c>
      <c r="AV45" s="103"/>
      <c r="AW45" s="103"/>
      <c r="AX45" s="103"/>
      <c r="AY45" s="103"/>
      <c r="AZ45" s="103"/>
      <c r="BA45" s="103"/>
      <c r="BB45" s="103"/>
    </row>
    <row r="46" spans="1:54" s="104" customFormat="1" ht="105">
      <c r="A46" s="301" t="s">
        <v>535</v>
      </c>
      <c r="B46" s="1241" t="s">
        <v>847</v>
      </c>
      <c r="C46" s="1242"/>
      <c r="D46" s="1245" t="s">
        <v>916</v>
      </c>
      <c r="E46" s="302" t="s">
        <v>917</v>
      </c>
      <c r="F46" s="12" t="s">
        <v>918</v>
      </c>
      <c r="G46" s="310">
        <v>3</v>
      </c>
      <c r="H46" s="309" t="s">
        <v>45</v>
      </c>
      <c r="I46" s="13" t="s">
        <v>919</v>
      </c>
      <c r="J46" s="310" t="s">
        <v>36</v>
      </c>
      <c r="K46" s="310" t="s">
        <v>29</v>
      </c>
      <c r="L46" s="310" t="s">
        <v>30</v>
      </c>
      <c r="M46" s="310" t="s">
        <v>43</v>
      </c>
      <c r="N46" s="311">
        <v>1200</v>
      </c>
      <c r="O46" s="15">
        <v>100</v>
      </c>
      <c r="P46" s="15">
        <v>100</v>
      </c>
      <c r="Q46" s="15">
        <v>100</v>
      </c>
      <c r="R46" s="15">
        <v>100</v>
      </c>
      <c r="S46" s="15">
        <v>100</v>
      </c>
      <c r="T46" s="15">
        <v>100</v>
      </c>
      <c r="U46" s="15">
        <v>100</v>
      </c>
      <c r="V46" s="15">
        <v>100</v>
      </c>
      <c r="W46" s="15">
        <v>100</v>
      </c>
      <c r="X46" s="15">
        <v>100</v>
      </c>
      <c r="Y46" s="15">
        <v>100</v>
      </c>
      <c r="Z46" s="15">
        <v>100</v>
      </c>
      <c r="AA46" s="312">
        <f t="shared" si="0"/>
        <v>100</v>
      </c>
      <c r="AB46" s="99">
        <v>100</v>
      </c>
      <c r="AC46" s="313"/>
      <c r="AD46" s="313"/>
      <c r="AE46" s="313"/>
      <c r="AF46" s="313"/>
      <c r="AG46" s="313"/>
      <c r="AH46" s="313"/>
      <c r="AI46" s="313"/>
      <c r="AJ46" s="313"/>
      <c r="AK46" s="313"/>
      <c r="AL46" s="313"/>
      <c r="AM46" s="313"/>
      <c r="AN46" s="312">
        <f t="shared" si="1"/>
        <v>100</v>
      </c>
      <c r="AO46" s="306">
        <f t="shared" si="2"/>
        <v>1</v>
      </c>
      <c r="AP46" s="314" t="s">
        <v>920</v>
      </c>
      <c r="AQ46" s="314" t="s">
        <v>821</v>
      </c>
      <c r="AR46" s="101" t="s">
        <v>821</v>
      </c>
      <c r="AS46" s="101" t="s">
        <v>921</v>
      </c>
      <c r="AT46" s="315"/>
      <c r="AU46" s="102">
        <v>0</v>
      </c>
      <c r="AV46" s="103"/>
      <c r="AW46" s="103"/>
      <c r="AX46" s="103"/>
      <c r="AY46" s="103"/>
      <c r="AZ46" s="103"/>
      <c r="BA46" s="103"/>
      <c r="BB46" s="103"/>
    </row>
    <row r="47" spans="1:54" s="104" customFormat="1" ht="105">
      <c r="A47" s="301" t="s">
        <v>535</v>
      </c>
      <c r="B47" s="1241"/>
      <c r="C47" s="1243"/>
      <c r="D47" s="1246"/>
      <c r="E47" s="302" t="s">
        <v>922</v>
      </c>
      <c r="F47" s="12" t="s">
        <v>918</v>
      </c>
      <c r="G47" s="310">
        <v>3</v>
      </c>
      <c r="H47" s="309" t="s">
        <v>45</v>
      </c>
      <c r="I47" s="13" t="s">
        <v>923</v>
      </c>
      <c r="J47" s="310" t="s">
        <v>36</v>
      </c>
      <c r="K47" s="310" t="s">
        <v>29</v>
      </c>
      <c r="L47" s="310" t="s">
        <v>30</v>
      </c>
      <c r="M47" s="310" t="s">
        <v>43</v>
      </c>
      <c r="N47" s="311">
        <v>1200</v>
      </c>
      <c r="O47" s="15">
        <v>100</v>
      </c>
      <c r="P47" s="15">
        <v>100</v>
      </c>
      <c r="Q47" s="15">
        <v>100</v>
      </c>
      <c r="R47" s="15">
        <v>100</v>
      </c>
      <c r="S47" s="15">
        <v>100</v>
      </c>
      <c r="T47" s="15">
        <v>100</v>
      </c>
      <c r="U47" s="15">
        <v>100</v>
      </c>
      <c r="V47" s="15">
        <v>100</v>
      </c>
      <c r="W47" s="15">
        <v>100</v>
      </c>
      <c r="X47" s="15">
        <v>100</v>
      </c>
      <c r="Y47" s="15">
        <v>100</v>
      </c>
      <c r="Z47" s="15">
        <v>100</v>
      </c>
      <c r="AA47" s="312">
        <f t="shared" si="0"/>
        <v>100</v>
      </c>
      <c r="AB47" s="99">
        <v>105</v>
      </c>
      <c r="AC47" s="313"/>
      <c r="AD47" s="313"/>
      <c r="AE47" s="313"/>
      <c r="AF47" s="313"/>
      <c r="AG47" s="313"/>
      <c r="AH47" s="313"/>
      <c r="AI47" s="313"/>
      <c r="AJ47" s="313"/>
      <c r="AK47" s="313"/>
      <c r="AL47" s="313"/>
      <c r="AM47" s="313"/>
      <c r="AN47" s="312">
        <f t="shared" si="1"/>
        <v>105</v>
      </c>
      <c r="AO47" s="306">
        <f t="shared" si="2"/>
        <v>1.05</v>
      </c>
      <c r="AP47" s="314" t="s">
        <v>920</v>
      </c>
      <c r="AQ47" s="314" t="s">
        <v>821</v>
      </c>
      <c r="AR47" s="101" t="s">
        <v>821</v>
      </c>
      <c r="AS47" s="101" t="s">
        <v>921</v>
      </c>
      <c r="AT47" s="315"/>
      <c r="AU47" s="102">
        <v>0</v>
      </c>
      <c r="AV47" s="103"/>
      <c r="AW47" s="103"/>
      <c r="AX47" s="103"/>
      <c r="AY47" s="103"/>
      <c r="AZ47" s="103"/>
      <c r="BA47" s="103"/>
      <c r="BB47" s="103"/>
    </row>
    <row r="48" spans="1:54" s="104" customFormat="1" ht="105">
      <c r="A48" s="301" t="s">
        <v>535</v>
      </c>
      <c r="B48" s="1241"/>
      <c r="C48" s="1243"/>
      <c r="D48" s="1246"/>
      <c r="E48" s="302" t="s">
        <v>924</v>
      </c>
      <c r="F48" s="12" t="s">
        <v>918</v>
      </c>
      <c r="G48" s="310">
        <v>3</v>
      </c>
      <c r="H48" s="309" t="s">
        <v>45</v>
      </c>
      <c r="I48" s="13" t="s">
        <v>925</v>
      </c>
      <c r="J48" s="310" t="s">
        <v>36</v>
      </c>
      <c r="K48" s="310" t="s">
        <v>29</v>
      </c>
      <c r="L48" s="310" t="s">
        <v>30</v>
      </c>
      <c r="M48" s="310" t="s">
        <v>43</v>
      </c>
      <c r="N48" s="311">
        <v>1080</v>
      </c>
      <c r="O48" s="15">
        <v>90</v>
      </c>
      <c r="P48" s="15">
        <v>90</v>
      </c>
      <c r="Q48" s="15">
        <v>90</v>
      </c>
      <c r="R48" s="15">
        <v>90</v>
      </c>
      <c r="S48" s="15">
        <v>90</v>
      </c>
      <c r="T48" s="15">
        <v>90</v>
      </c>
      <c r="U48" s="15">
        <v>90</v>
      </c>
      <c r="V48" s="15">
        <v>90</v>
      </c>
      <c r="W48" s="15">
        <v>90</v>
      </c>
      <c r="X48" s="15">
        <v>90</v>
      </c>
      <c r="Y48" s="15">
        <v>90</v>
      </c>
      <c r="Z48" s="15">
        <v>90</v>
      </c>
      <c r="AA48" s="312">
        <f t="shared" si="0"/>
        <v>90</v>
      </c>
      <c r="AB48" s="99">
        <v>100</v>
      </c>
      <c r="AC48" s="313"/>
      <c r="AD48" s="313"/>
      <c r="AE48" s="313"/>
      <c r="AF48" s="313"/>
      <c r="AG48" s="313"/>
      <c r="AH48" s="313"/>
      <c r="AI48" s="313"/>
      <c r="AJ48" s="313"/>
      <c r="AK48" s="313"/>
      <c r="AL48" s="313"/>
      <c r="AM48" s="313"/>
      <c r="AN48" s="312">
        <f t="shared" si="1"/>
        <v>100</v>
      </c>
      <c r="AO48" s="306">
        <f t="shared" si="2"/>
        <v>1.1111111111111112</v>
      </c>
      <c r="AP48" s="314" t="s">
        <v>920</v>
      </c>
      <c r="AQ48" s="314" t="s">
        <v>821</v>
      </c>
      <c r="AR48" s="101" t="s">
        <v>821</v>
      </c>
      <c r="AS48" s="101" t="s">
        <v>921</v>
      </c>
      <c r="AT48" s="315"/>
      <c r="AU48" s="102">
        <v>0</v>
      </c>
      <c r="AV48" s="103"/>
      <c r="AW48" s="103"/>
      <c r="AX48" s="103"/>
      <c r="AY48" s="103"/>
      <c r="AZ48" s="103"/>
      <c r="BA48" s="103"/>
      <c r="BB48" s="103"/>
    </row>
    <row r="49" spans="1:54" s="104" customFormat="1" ht="105">
      <c r="A49" s="301" t="s">
        <v>535</v>
      </c>
      <c r="B49" s="1241"/>
      <c r="C49" s="1244"/>
      <c r="D49" s="1247"/>
      <c r="E49" s="302" t="s">
        <v>926</v>
      </c>
      <c r="F49" s="12" t="s">
        <v>918</v>
      </c>
      <c r="G49" s="310">
        <v>2</v>
      </c>
      <c r="H49" s="309" t="s">
        <v>45</v>
      </c>
      <c r="I49" s="13" t="s">
        <v>927</v>
      </c>
      <c r="J49" s="310" t="s">
        <v>36</v>
      </c>
      <c r="K49" s="310" t="s">
        <v>29</v>
      </c>
      <c r="L49" s="310" t="s">
        <v>30</v>
      </c>
      <c r="M49" s="310" t="s">
        <v>43</v>
      </c>
      <c r="N49" s="311">
        <v>20</v>
      </c>
      <c r="O49" s="15"/>
      <c r="P49" s="15">
        <v>1</v>
      </c>
      <c r="Q49" s="15">
        <v>1</v>
      </c>
      <c r="R49" s="15">
        <v>2</v>
      </c>
      <c r="S49" s="15">
        <v>3</v>
      </c>
      <c r="T49" s="15">
        <v>3</v>
      </c>
      <c r="U49" s="15">
        <v>1</v>
      </c>
      <c r="V49" s="15">
        <v>5</v>
      </c>
      <c r="W49" s="15">
        <v>2</v>
      </c>
      <c r="X49" s="15">
        <v>2</v>
      </c>
      <c r="Y49" s="15"/>
      <c r="Z49" s="15"/>
      <c r="AA49" s="312">
        <f t="shared" si="0"/>
        <v>0</v>
      </c>
      <c r="AB49" s="99">
        <v>1</v>
      </c>
      <c r="AC49" s="313"/>
      <c r="AD49" s="313"/>
      <c r="AE49" s="313"/>
      <c r="AF49" s="313"/>
      <c r="AG49" s="313"/>
      <c r="AH49" s="313"/>
      <c r="AI49" s="313"/>
      <c r="AJ49" s="313"/>
      <c r="AK49" s="313"/>
      <c r="AL49" s="313"/>
      <c r="AM49" s="313"/>
      <c r="AN49" s="312">
        <f t="shared" si="1"/>
        <v>1</v>
      </c>
      <c r="AO49" s="306" t="e">
        <f t="shared" si="2"/>
        <v>#DIV/0!</v>
      </c>
      <c r="AP49" s="314" t="s">
        <v>920</v>
      </c>
      <c r="AQ49" s="314" t="s">
        <v>821</v>
      </c>
      <c r="AR49" s="101" t="s">
        <v>821</v>
      </c>
      <c r="AS49" s="101" t="s">
        <v>921</v>
      </c>
      <c r="AT49" s="315"/>
      <c r="AU49" s="102">
        <v>0</v>
      </c>
      <c r="AV49" s="103"/>
      <c r="AW49" s="103"/>
      <c r="AX49" s="103"/>
      <c r="AY49" s="103"/>
      <c r="AZ49" s="103"/>
      <c r="BA49" s="103"/>
      <c r="BB49" s="103"/>
    </row>
    <row r="50" spans="1:54" s="104" customFormat="1" ht="168">
      <c r="A50" s="301" t="s">
        <v>535</v>
      </c>
      <c r="B50" s="12" t="s">
        <v>928</v>
      </c>
      <c r="C50" s="309"/>
      <c r="D50" s="302" t="s">
        <v>929</v>
      </c>
      <c r="E50" s="302"/>
      <c r="F50" s="12" t="s">
        <v>930</v>
      </c>
      <c r="G50" s="310">
        <v>3</v>
      </c>
      <c r="H50" s="309" t="s">
        <v>83</v>
      </c>
      <c r="I50" s="13" t="s">
        <v>931</v>
      </c>
      <c r="J50" s="310" t="s">
        <v>36</v>
      </c>
      <c r="K50" s="310" t="s">
        <v>29</v>
      </c>
      <c r="L50" s="310" t="s">
        <v>30</v>
      </c>
      <c r="M50" s="310" t="s">
        <v>43</v>
      </c>
      <c r="N50" s="311">
        <v>300</v>
      </c>
      <c r="O50" s="15">
        <v>25</v>
      </c>
      <c r="P50" s="15">
        <v>25</v>
      </c>
      <c r="Q50" s="15">
        <v>25</v>
      </c>
      <c r="R50" s="15">
        <v>25</v>
      </c>
      <c r="S50" s="15">
        <v>25</v>
      </c>
      <c r="T50" s="15">
        <v>25</v>
      </c>
      <c r="U50" s="15">
        <v>25</v>
      </c>
      <c r="V50" s="15">
        <v>25</v>
      </c>
      <c r="W50" s="15">
        <v>25</v>
      </c>
      <c r="X50" s="15">
        <v>25</v>
      </c>
      <c r="Y50" s="15">
        <v>25</v>
      </c>
      <c r="Z50" s="15">
        <v>25</v>
      </c>
      <c r="AA50" s="312">
        <f t="shared" si="0"/>
        <v>25</v>
      </c>
      <c r="AB50" s="99">
        <v>35</v>
      </c>
      <c r="AC50" s="313"/>
      <c r="AD50" s="313"/>
      <c r="AE50" s="313"/>
      <c r="AF50" s="313"/>
      <c r="AG50" s="313"/>
      <c r="AH50" s="313"/>
      <c r="AI50" s="313"/>
      <c r="AJ50" s="313"/>
      <c r="AK50" s="313"/>
      <c r="AL50" s="313"/>
      <c r="AM50" s="313"/>
      <c r="AN50" s="312">
        <f t="shared" si="1"/>
        <v>35</v>
      </c>
      <c r="AO50" s="306">
        <f t="shared" si="2"/>
        <v>1.4</v>
      </c>
      <c r="AP50" s="314" t="s">
        <v>920</v>
      </c>
      <c r="AQ50" s="314" t="s">
        <v>821</v>
      </c>
      <c r="AR50" s="101" t="s">
        <v>821</v>
      </c>
      <c r="AS50" s="101" t="s">
        <v>932</v>
      </c>
      <c r="AT50" s="315" t="s">
        <v>113</v>
      </c>
      <c r="AU50" s="102">
        <v>0</v>
      </c>
      <c r="AV50" s="103"/>
      <c r="AW50" s="103"/>
      <c r="AX50" s="103"/>
      <c r="AY50" s="103"/>
      <c r="AZ50" s="103"/>
      <c r="BA50" s="103"/>
      <c r="BB50" s="103"/>
    </row>
    <row r="51" spans="1:54" s="104" customFormat="1" ht="105">
      <c r="A51" s="301" t="s">
        <v>535</v>
      </c>
      <c r="B51" s="12" t="s">
        <v>847</v>
      </c>
      <c r="C51" s="309"/>
      <c r="D51" s="302" t="s">
        <v>933</v>
      </c>
      <c r="E51" s="302"/>
      <c r="F51" s="12" t="s">
        <v>934</v>
      </c>
      <c r="G51" s="310">
        <v>3</v>
      </c>
      <c r="H51" s="309" t="s">
        <v>45</v>
      </c>
      <c r="I51" s="13" t="s">
        <v>935</v>
      </c>
      <c r="J51" s="310" t="s">
        <v>36</v>
      </c>
      <c r="K51" s="310" t="s">
        <v>29</v>
      </c>
      <c r="L51" s="310" t="s">
        <v>30</v>
      </c>
      <c r="M51" s="310" t="s">
        <v>43</v>
      </c>
      <c r="N51" s="311">
        <v>58</v>
      </c>
      <c r="O51" s="15">
        <v>4</v>
      </c>
      <c r="P51" s="15">
        <v>4</v>
      </c>
      <c r="Q51" s="15">
        <v>5</v>
      </c>
      <c r="R51" s="15">
        <v>5</v>
      </c>
      <c r="S51" s="15">
        <v>5</v>
      </c>
      <c r="T51" s="15">
        <v>5</v>
      </c>
      <c r="U51" s="15">
        <v>5</v>
      </c>
      <c r="V51" s="15">
        <v>5</v>
      </c>
      <c r="W51" s="15">
        <v>5</v>
      </c>
      <c r="X51" s="15">
        <v>6</v>
      </c>
      <c r="Y51" s="15">
        <v>4</v>
      </c>
      <c r="Z51" s="15">
        <v>5</v>
      </c>
      <c r="AA51" s="312">
        <f t="shared" si="0"/>
        <v>4</v>
      </c>
      <c r="AB51" s="99">
        <v>10</v>
      </c>
      <c r="AC51" s="313"/>
      <c r="AD51" s="313"/>
      <c r="AE51" s="313"/>
      <c r="AF51" s="313"/>
      <c r="AG51" s="313"/>
      <c r="AH51" s="313"/>
      <c r="AI51" s="313"/>
      <c r="AJ51" s="313"/>
      <c r="AK51" s="313"/>
      <c r="AL51" s="313"/>
      <c r="AM51" s="313"/>
      <c r="AN51" s="312">
        <f t="shared" si="1"/>
        <v>10</v>
      </c>
      <c r="AO51" s="306">
        <f t="shared" si="2"/>
        <v>2.5</v>
      </c>
      <c r="AP51" s="314" t="s">
        <v>920</v>
      </c>
      <c r="AQ51" s="314" t="s">
        <v>821</v>
      </c>
      <c r="AR51" s="101" t="s">
        <v>821</v>
      </c>
      <c r="AS51" s="101" t="s">
        <v>936</v>
      </c>
      <c r="AT51" s="315"/>
      <c r="AU51" s="102">
        <v>0</v>
      </c>
      <c r="AV51" s="103"/>
      <c r="AW51" s="103"/>
      <c r="AX51" s="103"/>
      <c r="AY51" s="103"/>
      <c r="AZ51" s="103"/>
      <c r="BA51" s="103"/>
      <c r="BB51" s="103"/>
    </row>
    <row r="52" spans="1:54" s="104" customFormat="1" ht="105">
      <c r="A52" s="301" t="s">
        <v>535</v>
      </c>
      <c r="B52" s="12" t="s">
        <v>847</v>
      </c>
      <c r="C52" s="309"/>
      <c r="D52" s="302" t="s">
        <v>937</v>
      </c>
      <c r="E52" s="302"/>
      <c r="F52" s="12" t="s">
        <v>938</v>
      </c>
      <c r="G52" s="310">
        <v>3</v>
      </c>
      <c r="H52" s="309" t="s">
        <v>45</v>
      </c>
      <c r="I52" s="13" t="s">
        <v>939</v>
      </c>
      <c r="J52" s="310" t="s">
        <v>36</v>
      </c>
      <c r="K52" s="310" t="s">
        <v>29</v>
      </c>
      <c r="L52" s="310" t="s">
        <v>30</v>
      </c>
      <c r="M52" s="310" t="s">
        <v>43</v>
      </c>
      <c r="N52" s="311">
        <v>192</v>
      </c>
      <c r="O52" s="15">
        <v>16</v>
      </c>
      <c r="P52" s="15">
        <v>16</v>
      </c>
      <c r="Q52" s="15">
        <v>16</v>
      </c>
      <c r="R52" s="15">
        <v>16</v>
      </c>
      <c r="S52" s="15">
        <v>16</v>
      </c>
      <c r="T52" s="15">
        <v>16</v>
      </c>
      <c r="U52" s="15">
        <v>16</v>
      </c>
      <c r="V52" s="15">
        <v>16</v>
      </c>
      <c r="W52" s="15">
        <v>16</v>
      </c>
      <c r="X52" s="15">
        <v>16</v>
      </c>
      <c r="Y52" s="15">
        <v>16</v>
      </c>
      <c r="Z52" s="15">
        <v>16</v>
      </c>
      <c r="AA52" s="312">
        <f t="shared" si="0"/>
        <v>16</v>
      </c>
      <c r="AB52" s="99">
        <v>110</v>
      </c>
      <c r="AC52" s="313"/>
      <c r="AD52" s="313"/>
      <c r="AE52" s="313"/>
      <c r="AF52" s="313"/>
      <c r="AG52" s="313"/>
      <c r="AH52" s="313"/>
      <c r="AI52" s="313"/>
      <c r="AJ52" s="313"/>
      <c r="AK52" s="313"/>
      <c r="AL52" s="313"/>
      <c r="AM52" s="313"/>
      <c r="AN52" s="312">
        <f t="shared" si="1"/>
        <v>110</v>
      </c>
      <c r="AO52" s="306">
        <f t="shared" si="2"/>
        <v>6.875</v>
      </c>
      <c r="AP52" s="314" t="s">
        <v>920</v>
      </c>
      <c r="AQ52" s="314" t="s">
        <v>821</v>
      </c>
      <c r="AR52" s="101" t="s">
        <v>821</v>
      </c>
      <c r="AS52" s="101" t="s">
        <v>936</v>
      </c>
      <c r="AT52" s="315"/>
      <c r="AU52" s="102">
        <v>0</v>
      </c>
      <c r="AV52" s="103"/>
      <c r="AW52" s="103"/>
      <c r="AX52" s="103"/>
      <c r="AY52" s="103"/>
      <c r="AZ52" s="103"/>
      <c r="BA52" s="103"/>
      <c r="BB52" s="103"/>
    </row>
    <row r="53" spans="1:54" s="104" customFormat="1" ht="105">
      <c r="A53" s="301" t="s">
        <v>535</v>
      </c>
      <c r="B53" s="12" t="s">
        <v>847</v>
      </c>
      <c r="C53" s="309"/>
      <c r="D53" s="302" t="s">
        <v>940</v>
      </c>
      <c r="E53" s="302"/>
      <c r="F53" s="12" t="s">
        <v>941</v>
      </c>
      <c r="G53" s="310">
        <v>3</v>
      </c>
      <c r="H53" s="309" t="s">
        <v>54</v>
      </c>
      <c r="I53" s="13" t="s">
        <v>942</v>
      </c>
      <c r="J53" s="310" t="s">
        <v>36</v>
      </c>
      <c r="K53" s="310" t="s">
        <v>29</v>
      </c>
      <c r="L53" s="310" t="s">
        <v>30</v>
      </c>
      <c r="M53" s="310" t="s">
        <v>43</v>
      </c>
      <c r="N53" s="311">
        <v>252</v>
      </c>
      <c r="O53" s="15">
        <v>21</v>
      </c>
      <c r="P53" s="15">
        <v>21</v>
      </c>
      <c r="Q53" s="15">
        <v>21</v>
      </c>
      <c r="R53" s="15">
        <v>21</v>
      </c>
      <c r="S53" s="15">
        <v>21</v>
      </c>
      <c r="T53" s="15">
        <v>21</v>
      </c>
      <c r="U53" s="15">
        <v>21</v>
      </c>
      <c r="V53" s="15">
        <v>21</v>
      </c>
      <c r="W53" s="15">
        <v>21</v>
      </c>
      <c r="X53" s="15">
        <v>21</v>
      </c>
      <c r="Y53" s="15">
        <v>21</v>
      </c>
      <c r="Z53" s="15">
        <v>21</v>
      </c>
      <c r="AA53" s="312">
        <f t="shared" si="0"/>
        <v>21</v>
      </c>
      <c r="AB53" s="99">
        <v>41</v>
      </c>
      <c r="AC53" s="313"/>
      <c r="AD53" s="313"/>
      <c r="AE53" s="313"/>
      <c r="AF53" s="313"/>
      <c r="AG53" s="313"/>
      <c r="AH53" s="313"/>
      <c r="AI53" s="313"/>
      <c r="AJ53" s="313"/>
      <c r="AK53" s="313"/>
      <c r="AL53" s="313"/>
      <c r="AM53" s="313"/>
      <c r="AN53" s="312">
        <f t="shared" si="1"/>
        <v>41</v>
      </c>
      <c r="AO53" s="306">
        <f t="shared" si="2"/>
        <v>1.9523809523809523</v>
      </c>
      <c r="AP53" s="314" t="s">
        <v>943</v>
      </c>
      <c r="AQ53" s="314" t="s">
        <v>821</v>
      </c>
      <c r="AR53" s="101" t="s">
        <v>821</v>
      </c>
      <c r="AS53" s="101" t="s">
        <v>915</v>
      </c>
      <c r="AT53" s="315" t="s">
        <v>78</v>
      </c>
      <c r="AU53" s="102">
        <v>0</v>
      </c>
      <c r="AV53" s="103"/>
      <c r="AW53" s="103"/>
      <c r="AX53" s="103"/>
      <c r="AY53" s="103"/>
      <c r="AZ53" s="103"/>
      <c r="BA53" s="103"/>
      <c r="BB53" s="103"/>
    </row>
    <row r="54" spans="1:54" s="104" customFormat="1" ht="126">
      <c r="A54" s="301" t="s">
        <v>535</v>
      </c>
      <c r="B54" s="12" t="s">
        <v>847</v>
      </c>
      <c r="C54" s="309"/>
      <c r="D54" s="302" t="s">
        <v>944</v>
      </c>
      <c r="E54" s="302"/>
      <c r="F54" s="12" t="s">
        <v>945</v>
      </c>
      <c r="G54" s="310">
        <v>3</v>
      </c>
      <c r="H54" s="309" t="s">
        <v>45</v>
      </c>
      <c r="I54" s="13" t="s">
        <v>946</v>
      </c>
      <c r="J54" s="310" t="s">
        <v>36</v>
      </c>
      <c r="K54" s="310" t="s">
        <v>29</v>
      </c>
      <c r="L54" s="310" t="s">
        <v>30</v>
      </c>
      <c r="M54" s="310" t="s">
        <v>37</v>
      </c>
      <c r="N54" s="311">
        <f>+SUM(O54:Z54)</f>
        <v>11</v>
      </c>
      <c r="O54" s="15"/>
      <c r="P54" s="15"/>
      <c r="Q54" s="15">
        <v>2</v>
      </c>
      <c r="R54" s="15">
        <v>3</v>
      </c>
      <c r="S54" s="15"/>
      <c r="T54" s="15">
        <v>1</v>
      </c>
      <c r="U54" s="15"/>
      <c r="V54" s="15">
        <v>2</v>
      </c>
      <c r="W54" s="15">
        <v>1</v>
      </c>
      <c r="X54" s="15">
        <v>1</v>
      </c>
      <c r="Y54" s="15"/>
      <c r="Z54" s="15">
        <v>1</v>
      </c>
      <c r="AA54" s="312">
        <f t="shared" si="0"/>
        <v>0</v>
      </c>
      <c r="AB54" s="99">
        <v>6</v>
      </c>
      <c r="AC54" s="313"/>
      <c r="AD54" s="313"/>
      <c r="AE54" s="313"/>
      <c r="AF54" s="313"/>
      <c r="AG54" s="313"/>
      <c r="AH54" s="313"/>
      <c r="AI54" s="313"/>
      <c r="AJ54" s="313"/>
      <c r="AK54" s="313"/>
      <c r="AL54" s="313"/>
      <c r="AM54" s="313"/>
      <c r="AN54" s="312">
        <f t="shared" si="1"/>
        <v>6</v>
      </c>
      <c r="AO54" s="306" t="e">
        <f t="shared" si="2"/>
        <v>#DIV/0!</v>
      </c>
      <c r="AP54" s="314" t="s">
        <v>947</v>
      </c>
      <c r="AQ54" s="314" t="s">
        <v>821</v>
      </c>
      <c r="AR54" s="101" t="s">
        <v>821</v>
      </c>
      <c r="AS54" s="101" t="s">
        <v>915</v>
      </c>
      <c r="AT54" s="315" t="s">
        <v>89</v>
      </c>
      <c r="AU54" s="102">
        <v>2800000</v>
      </c>
      <c r="AV54" s="103"/>
      <c r="AW54" s="103"/>
      <c r="AX54" s="103"/>
      <c r="AY54" s="103"/>
      <c r="AZ54" s="103"/>
      <c r="BA54" s="103"/>
      <c r="BB54" s="103"/>
    </row>
    <row r="55" spans="1:54" s="162" customFormat="1" ht="63" customHeight="1">
      <c r="A55" s="301" t="s">
        <v>535</v>
      </c>
      <c r="B55" s="203"/>
      <c r="C55" s="203"/>
      <c r="D55" s="302" t="s">
        <v>948</v>
      </c>
      <c r="E55" s="367"/>
      <c r="F55" s="12" t="s">
        <v>949</v>
      </c>
      <c r="G55" s="303">
        <v>2</v>
      </c>
      <c r="H55" s="203"/>
      <c r="I55" s="368" t="s">
        <v>950</v>
      </c>
      <c r="J55" s="343" t="s">
        <v>70</v>
      </c>
      <c r="K55" s="310" t="s">
        <v>29</v>
      </c>
      <c r="L55" s="310" t="s">
        <v>30</v>
      </c>
      <c r="M55" s="310" t="s">
        <v>43</v>
      </c>
      <c r="N55" s="317">
        <f t="shared" ref="N55:N59" si="10">+SUM(O55:Z55)</f>
        <v>1</v>
      </c>
      <c r="O55" s="16"/>
      <c r="P55" s="16">
        <v>0.5</v>
      </c>
      <c r="Q55" s="16">
        <v>0.5</v>
      </c>
      <c r="R55" s="369"/>
      <c r="S55" s="369"/>
      <c r="T55" s="369"/>
      <c r="U55" s="369"/>
      <c r="V55" s="369"/>
      <c r="W55" s="369"/>
      <c r="X55" s="369"/>
      <c r="Y55" s="369"/>
      <c r="Z55" s="369"/>
      <c r="AA55" s="319">
        <f t="shared" si="0"/>
        <v>0</v>
      </c>
      <c r="AB55" s="323"/>
      <c r="AC55" s="370"/>
      <c r="AD55" s="370"/>
      <c r="AE55" s="370"/>
      <c r="AF55" s="370"/>
      <c r="AG55" s="370"/>
      <c r="AH55" s="370"/>
      <c r="AI55" s="370"/>
      <c r="AJ55" s="370"/>
      <c r="AK55" s="370"/>
      <c r="AL55" s="370"/>
      <c r="AM55" s="370"/>
      <c r="AN55" s="319">
        <f t="shared" si="1"/>
        <v>0</v>
      </c>
      <c r="AO55" s="306" t="e">
        <f t="shared" si="2"/>
        <v>#DIV/0!</v>
      </c>
      <c r="AP55" s="314" t="s">
        <v>894</v>
      </c>
      <c r="AQ55" s="314" t="s">
        <v>763</v>
      </c>
      <c r="AR55" s="101" t="s">
        <v>763</v>
      </c>
      <c r="AS55" s="101" t="s">
        <v>951</v>
      </c>
      <c r="AT55" s="371"/>
      <c r="AU55" s="102">
        <v>0</v>
      </c>
    </row>
    <row r="56" spans="1:54" s="162" customFormat="1" ht="63" customHeight="1">
      <c r="A56" s="301" t="s">
        <v>535</v>
      </c>
      <c r="B56" s="367"/>
      <c r="C56" s="367"/>
      <c r="D56" s="302" t="s">
        <v>952</v>
      </c>
      <c r="E56" s="367"/>
      <c r="F56" s="302" t="s">
        <v>952</v>
      </c>
      <c r="G56" s="372">
        <v>2</v>
      </c>
      <c r="H56" s="373" t="s">
        <v>45</v>
      </c>
      <c r="I56" s="374" t="s">
        <v>953</v>
      </c>
      <c r="J56" s="375" t="s">
        <v>70</v>
      </c>
      <c r="K56" s="376" t="s">
        <v>29</v>
      </c>
      <c r="L56" s="376" t="s">
        <v>30</v>
      </c>
      <c r="M56" s="376" t="s">
        <v>43</v>
      </c>
      <c r="N56" s="317">
        <f t="shared" si="10"/>
        <v>1</v>
      </c>
      <c r="O56" s="16"/>
      <c r="P56" s="16"/>
      <c r="Q56" s="16"/>
      <c r="R56" s="369"/>
      <c r="S56" s="369"/>
      <c r="T56" s="369"/>
      <c r="U56" s="369"/>
      <c r="V56" s="369"/>
      <c r="W56" s="369"/>
      <c r="X56" s="369"/>
      <c r="Y56" s="377">
        <v>1</v>
      </c>
      <c r="Z56" s="369"/>
      <c r="AA56" s="319">
        <f t="shared" si="0"/>
        <v>0</v>
      </c>
      <c r="AB56" s="323"/>
      <c r="AC56" s="370"/>
      <c r="AD56" s="370"/>
      <c r="AE56" s="370"/>
      <c r="AF56" s="370"/>
      <c r="AG56" s="370"/>
      <c r="AH56" s="370"/>
      <c r="AI56" s="370"/>
      <c r="AJ56" s="370"/>
      <c r="AK56" s="370"/>
      <c r="AL56" s="370"/>
      <c r="AM56" s="370"/>
      <c r="AN56" s="319">
        <f t="shared" si="1"/>
        <v>0</v>
      </c>
      <c r="AO56" s="306" t="e">
        <f t="shared" si="2"/>
        <v>#DIV/0!</v>
      </c>
      <c r="AP56" s="314" t="s">
        <v>954</v>
      </c>
      <c r="AQ56" s="314" t="s">
        <v>763</v>
      </c>
      <c r="AR56" s="314"/>
      <c r="AS56" s="101"/>
      <c r="AT56" s="378"/>
      <c r="AU56" s="102"/>
    </row>
    <row r="57" spans="1:54" s="162" customFormat="1" ht="63">
      <c r="A57" s="301" t="s">
        <v>537</v>
      </c>
      <c r="B57" s="203"/>
      <c r="C57" s="203"/>
      <c r="D57" s="302" t="s">
        <v>955</v>
      </c>
      <c r="E57" s="367"/>
      <c r="F57" s="12" t="s">
        <v>956</v>
      </c>
      <c r="G57" s="343">
        <v>2</v>
      </c>
      <c r="H57" s="203"/>
      <c r="I57" s="368" t="s">
        <v>957</v>
      </c>
      <c r="J57" s="343" t="s">
        <v>36</v>
      </c>
      <c r="K57" s="310" t="s">
        <v>29</v>
      </c>
      <c r="L57" s="310" t="s">
        <v>30</v>
      </c>
      <c r="M57" s="310" t="s">
        <v>43</v>
      </c>
      <c r="N57" s="379">
        <f t="shared" si="10"/>
        <v>1</v>
      </c>
      <c r="O57" s="369"/>
      <c r="P57" s="369"/>
      <c r="Q57" s="369"/>
      <c r="R57" s="369"/>
      <c r="S57" s="15">
        <v>1</v>
      </c>
      <c r="T57" s="369"/>
      <c r="U57" s="369"/>
      <c r="V57" s="369"/>
      <c r="W57" s="369"/>
      <c r="X57" s="369"/>
      <c r="Y57" s="369"/>
      <c r="Z57" s="369"/>
      <c r="AA57" s="380">
        <f t="shared" si="0"/>
        <v>0</v>
      </c>
      <c r="AB57" s="381"/>
      <c r="AC57" s="370"/>
      <c r="AD57" s="370"/>
      <c r="AE57" s="370"/>
      <c r="AF57" s="370"/>
      <c r="AG57" s="370"/>
      <c r="AH57" s="370"/>
      <c r="AI57" s="370"/>
      <c r="AJ57" s="370"/>
      <c r="AK57" s="370"/>
      <c r="AL57" s="370"/>
      <c r="AM57" s="370"/>
      <c r="AN57" s="380">
        <f t="shared" si="1"/>
        <v>0</v>
      </c>
      <c r="AO57" s="306" t="e">
        <f t="shared" si="2"/>
        <v>#DIV/0!</v>
      </c>
      <c r="AP57" s="314" t="s">
        <v>954</v>
      </c>
      <c r="AQ57" s="314" t="s">
        <v>763</v>
      </c>
      <c r="AR57" s="101" t="s">
        <v>763</v>
      </c>
      <c r="AS57" s="101" t="s">
        <v>804</v>
      </c>
      <c r="AT57" s="315" t="s">
        <v>106</v>
      </c>
      <c r="AU57" s="102">
        <v>0</v>
      </c>
      <c r="AV57" s="164"/>
      <c r="AW57" s="164"/>
      <c r="AX57" s="164"/>
      <c r="AY57" s="164"/>
      <c r="AZ57" s="164"/>
      <c r="BA57" s="164"/>
      <c r="BB57" s="164"/>
    </row>
    <row r="58" spans="1:54" s="162" customFormat="1" ht="84">
      <c r="A58" s="301" t="s">
        <v>535</v>
      </c>
      <c r="B58" s="382"/>
      <c r="C58" s="203"/>
      <c r="D58" s="12" t="s">
        <v>958</v>
      </c>
      <c r="E58" s="203"/>
      <c r="F58" s="383" t="s">
        <v>958</v>
      </c>
      <c r="G58" s="310">
        <v>3</v>
      </c>
      <c r="H58" s="384"/>
      <c r="I58" s="368" t="s">
        <v>959</v>
      </c>
      <c r="J58" s="310" t="s">
        <v>36</v>
      </c>
      <c r="K58" s="310" t="s">
        <v>29</v>
      </c>
      <c r="L58" s="310" t="s">
        <v>30</v>
      </c>
      <c r="M58" s="310" t="s">
        <v>43</v>
      </c>
      <c r="N58" s="317">
        <f t="shared" si="10"/>
        <v>1</v>
      </c>
      <c r="O58" s="369"/>
      <c r="P58" s="369"/>
      <c r="Q58" s="16">
        <v>1</v>
      </c>
      <c r="R58" s="385"/>
      <c r="S58" s="369"/>
      <c r="T58" s="369"/>
      <c r="U58" s="369"/>
      <c r="V58" s="369"/>
      <c r="W58" s="16"/>
      <c r="X58" s="16"/>
      <c r="Y58" s="369"/>
      <c r="Z58" s="369"/>
      <c r="AA58" s="319">
        <f t="shared" si="0"/>
        <v>0</v>
      </c>
      <c r="AB58" s="381"/>
      <c r="AC58" s="370"/>
      <c r="AD58" s="370"/>
      <c r="AE58" s="370"/>
      <c r="AF58" s="370"/>
      <c r="AG58" s="370"/>
      <c r="AH58" s="370"/>
      <c r="AI58" s="370"/>
      <c r="AJ58" s="370"/>
      <c r="AK58" s="370"/>
      <c r="AL58" s="370"/>
      <c r="AM58" s="370"/>
      <c r="AN58" s="319">
        <f t="shared" si="1"/>
        <v>0</v>
      </c>
      <c r="AO58" s="306" t="e">
        <f t="shared" si="2"/>
        <v>#DIV/0!</v>
      </c>
      <c r="AP58" s="314" t="s">
        <v>947</v>
      </c>
      <c r="AQ58" s="314" t="s">
        <v>821</v>
      </c>
      <c r="AR58" s="101" t="s">
        <v>821</v>
      </c>
      <c r="AS58" s="101" t="s">
        <v>915</v>
      </c>
      <c r="AT58" s="315" t="s">
        <v>960</v>
      </c>
      <c r="AU58" s="102">
        <v>0</v>
      </c>
      <c r="AV58" s="164"/>
      <c r="AW58" s="164"/>
      <c r="AX58" s="164"/>
      <c r="AY58" s="164"/>
      <c r="AZ58" s="164"/>
      <c r="BA58" s="164"/>
      <c r="BB58" s="164"/>
    </row>
    <row r="59" spans="1:54" s="162" customFormat="1" ht="63">
      <c r="A59" s="301" t="s">
        <v>535</v>
      </c>
      <c r="B59" s="203"/>
      <c r="C59" s="203"/>
      <c r="D59" s="302" t="s">
        <v>961</v>
      </c>
      <c r="E59" s="203"/>
      <c r="F59" s="12" t="s">
        <v>962</v>
      </c>
      <c r="G59" s="343">
        <v>2</v>
      </c>
      <c r="H59" s="203"/>
      <c r="I59" s="368" t="s">
        <v>963</v>
      </c>
      <c r="J59" s="343" t="s">
        <v>70</v>
      </c>
      <c r="K59" s="310" t="s">
        <v>29</v>
      </c>
      <c r="L59" s="310" t="s">
        <v>30</v>
      </c>
      <c r="M59" s="310" t="s">
        <v>43</v>
      </c>
      <c r="N59" s="317">
        <f t="shared" si="10"/>
        <v>1</v>
      </c>
      <c r="O59" s="16"/>
      <c r="P59" s="16"/>
      <c r="Q59" s="16"/>
      <c r="R59" s="369"/>
      <c r="S59" s="16">
        <v>0.45</v>
      </c>
      <c r="T59" s="16">
        <v>0.45</v>
      </c>
      <c r="U59" s="16">
        <v>0.1</v>
      </c>
      <c r="V59" s="369"/>
      <c r="W59" s="369"/>
      <c r="X59" s="369"/>
      <c r="Y59" s="369"/>
      <c r="Z59" s="369"/>
      <c r="AA59" s="319">
        <f t="shared" si="0"/>
        <v>0</v>
      </c>
      <c r="AB59" s="323"/>
      <c r="AC59" s="370"/>
      <c r="AD59" s="370"/>
      <c r="AE59" s="370"/>
      <c r="AF59" s="370"/>
      <c r="AG59" s="370"/>
      <c r="AH59" s="370"/>
      <c r="AI59" s="370"/>
      <c r="AJ59" s="370"/>
      <c r="AK59" s="370"/>
      <c r="AL59" s="370"/>
      <c r="AM59" s="370"/>
      <c r="AN59" s="319">
        <f t="shared" si="1"/>
        <v>0</v>
      </c>
      <c r="AO59" s="306" t="e">
        <f t="shared" si="2"/>
        <v>#DIV/0!</v>
      </c>
      <c r="AP59" s="314" t="s">
        <v>894</v>
      </c>
      <c r="AQ59" s="314" t="s">
        <v>763</v>
      </c>
      <c r="AR59" s="101" t="s">
        <v>763</v>
      </c>
      <c r="AS59" s="101" t="s">
        <v>951</v>
      </c>
      <c r="AT59" s="371"/>
      <c r="AU59" s="102">
        <v>0</v>
      </c>
    </row>
  </sheetData>
  <sheetProtection algorithmName="SHA-512" hashValue="gDDsaq8tXnqDvolcO6m/dw9FYuCoxnpgoFll+fQEB3puw2LeJpadE8PUblmR01R50DFdgYydzkmfD9x9RfXcEg==" saltValue="WXCokzqeSxlAAkKPK5Hfmg==" spinCount="100000" sheet="1" objects="1" scenarios="1" autoFilter="0"/>
  <autoFilter ref="A7:BB59"/>
  <mergeCells count="38">
    <mergeCell ref="B39:B42"/>
    <mergeCell ref="C39:C42"/>
    <mergeCell ref="D39:D42"/>
    <mergeCell ref="B46:B49"/>
    <mergeCell ref="C46:C49"/>
    <mergeCell ref="D46:D49"/>
    <mergeCell ref="AS6:AS7"/>
    <mergeCell ref="AT6:AT7"/>
    <mergeCell ref="AU6:AU7"/>
    <mergeCell ref="A17:A18"/>
    <mergeCell ref="D17:D18"/>
    <mergeCell ref="AO6:AO7"/>
    <mergeCell ref="AP6:AP7"/>
    <mergeCell ref="AQ6:AQ7"/>
    <mergeCell ref="AR6:AR7"/>
    <mergeCell ref="J6:J7"/>
    <mergeCell ref="D6:D7"/>
    <mergeCell ref="B32:B35"/>
    <mergeCell ref="C32:C35"/>
    <mergeCell ref="D32:D35"/>
    <mergeCell ref="AB6:AM6"/>
    <mergeCell ref="AN6:AN7"/>
    <mergeCell ref="K6:K7"/>
    <mergeCell ref="L6:L7"/>
    <mergeCell ref="M6:M7"/>
    <mergeCell ref="N6:N7"/>
    <mergeCell ref="O6:Z6"/>
    <mergeCell ref="AA6:AA7"/>
    <mergeCell ref="E6:E7"/>
    <mergeCell ref="F6:F7"/>
    <mergeCell ref="G6:G7"/>
    <mergeCell ref="H6:H7"/>
    <mergeCell ref="I6:I7"/>
    <mergeCell ref="B2:C2"/>
    <mergeCell ref="B3:C3"/>
    <mergeCell ref="A6:A7"/>
    <mergeCell ref="B6:B7"/>
    <mergeCell ref="C6:C7"/>
  </mergeCells>
  <pageMargins left="0.19685039370078741" right="0.19685039370078741" top="0.19685039370078741" bottom="0.19685039370078741" header="0.31496062992125984" footer="0.31496062992125984"/>
  <pageSetup scale="20" orientation="landscape" r:id="rId1"/>
  <drawing r:id="rId2"/>
  <legacyDrawing r:id="rId3"/>
  <extLst>
    <ext xmlns:x14="http://schemas.microsoft.com/office/spreadsheetml/2009/9/main" uri="{CCE6A557-97BC-4b89-ADB6-D9C93CAAB3DF}">
      <x14:dataValidations xmlns:xm="http://schemas.microsoft.com/office/excel/2006/main" count="5">
        <x14:dataValidation type="list" allowBlank="1" showInputMessage="1" showErrorMessage="1">
          <x14:formula1>
            <xm:f>'D:\PLANIFICACION Y PRESUPUESTO 2020\[Plan Operativo 2020 - DCE-MEDIOS Y PUBLICIDAD1.xlsx]Hoja1'!#REF!</xm:f>
          </x14:formula1>
          <xm:sqref>AU45 AU47:AU53 G45:H54 J45:M54 L59:M59 G58 L55:M57 J58:M58</xm:sqref>
        </x14:dataValidation>
        <x14:dataValidation type="list" allowBlank="1" showInputMessage="1" showErrorMessage="1">
          <x14:formula1>
            <xm:f>'D:\PLANIFICACION Y PRESUPUESTO 2020\[Plan Operativo 2020 - DCE-RRPP.xlsx]Hoja1'!#REF!</xm:f>
          </x14:formula1>
          <xm:sqref>G31:H44 M31:M44 K31:K44 L32:L44 J31:J43 AT31:AT43</xm:sqref>
        </x14:dataValidation>
        <x14:dataValidation type="list" allowBlank="1" showInputMessage="1" showErrorMessage="1">
          <x14:formula1>
            <xm:f>'D:\PLANIFICACION Y PRESUPUESTO 2020\[Plan Operativo 2020 - DCE - copia.xlsx]Hoja1'!#REF!</xm:f>
          </x14:formula1>
          <xm:sqref>AT11:AT22 G11:H22 L11:L19 L21:L22 H56 J11:K22 M11:M22 J44 AT44 J55:J56 K55:K57 J59:K59</xm:sqref>
        </x14:dataValidation>
        <x14:dataValidation type="list" allowBlank="1" showInputMessage="1" showErrorMessage="1">
          <x14:formula1>
            <xm:f>'D:\PLANIFICACION Y PRESUPUESTO 2020\[Plan Operativo 2020 - DCE- RRSS.xlsx]Hoja1'!#REF!</xm:f>
          </x14:formula1>
          <xm:sqref>G23:H30 AT23:AT30 J23:M30 L31 L20 G55:G57 G59</xm:sqref>
        </x14:dataValidation>
        <x14:dataValidation type="list" allowBlank="1" showInputMessage="1" showErrorMessage="1">
          <x14:formula1>
            <xm:f>'D:\PLANIFICACION Y PRESUPUESTO 2020\[Plan Operativo 2020 - DCE- DESARROLLO DE MERCADO.xlsx]Hoja1'!#REF!</xm:f>
          </x14:formula1>
          <xm:sqref>G8:H10 AT8:AT10 J8:M10</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BA38"/>
  <sheetViews>
    <sheetView showGridLines="0" zoomScale="50" zoomScaleNormal="50" zoomScaleSheetLayoutView="50" workbookViewId="0">
      <selection activeCell="D9" sqref="D9"/>
    </sheetView>
  </sheetViews>
  <sheetFormatPr baseColWidth="10" defaultColWidth="11.42578125" defaultRowHeight="16.5"/>
  <cols>
    <col min="1" max="1" width="55.140625" style="157" customWidth="1"/>
    <col min="2" max="3" width="26" style="157" customWidth="1"/>
    <col min="4" max="4" width="52.85546875" style="157" customWidth="1"/>
    <col min="5" max="5" width="32.85546875" style="157" customWidth="1"/>
    <col min="6" max="6" width="74.5703125" style="157" customWidth="1"/>
    <col min="7" max="7" width="16.140625" style="157" bestFit="1" customWidth="1"/>
    <col min="8" max="8" width="44.5703125" style="157" customWidth="1"/>
    <col min="9" max="9" width="29" style="157" bestFit="1" customWidth="1"/>
    <col min="10" max="10" width="26.42578125" style="157" bestFit="1" customWidth="1"/>
    <col min="11" max="11" width="19.85546875" style="157" bestFit="1" customWidth="1"/>
    <col min="12" max="12" width="15" style="157" customWidth="1"/>
    <col min="13" max="13" width="21.85546875" style="157" customWidth="1"/>
    <col min="14" max="14" width="17.42578125" style="157" bestFit="1" customWidth="1"/>
    <col min="15" max="26" width="10.5703125" style="157" customWidth="1"/>
    <col min="27" max="27" width="18.5703125" style="157" customWidth="1"/>
    <col min="28" max="39" width="10.5703125" style="157" hidden="1" customWidth="1"/>
    <col min="40" max="41" width="17.5703125" style="157" hidden="1" customWidth="1"/>
    <col min="42" max="42" width="35.85546875" style="157" customWidth="1"/>
    <col min="43" max="43" width="26.28515625" style="157" customWidth="1"/>
    <col min="44" max="44" width="22.85546875" style="157" customWidth="1"/>
    <col min="45" max="45" width="28.5703125" style="157" customWidth="1"/>
    <col min="46" max="46" width="22.7109375" style="160" customWidth="1"/>
    <col min="47" max="53" width="11.42578125" style="160"/>
    <col min="54" max="54" width="5" style="157" customWidth="1"/>
    <col min="55" max="16384" width="11.42578125" style="157"/>
  </cols>
  <sheetData>
    <row r="2" spans="1:53" ht="45.75">
      <c r="C2" s="386" t="s">
        <v>121</v>
      </c>
      <c r="D2" s="158"/>
      <c r="E2" s="158"/>
      <c r="F2" s="158"/>
      <c r="G2" s="158"/>
      <c r="H2" s="158"/>
      <c r="I2" s="158"/>
      <c r="J2" s="158"/>
      <c r="K2" s="158"/>
      <c r="L2" s="158"/>
      <c r="M2" s="158"/>
      <c r="N2" s="158"/>
      <c r="O2" s="158"/>
      <c r="P2" s="158"/>
      <c r="Q2" s="158"/>
      <c r="R2" s="158"/>
      <c r="S2" s="158"/>
      <c r="T2" s="158"/>
      <c r="U2" s="158"/>
      <c r="V2" s="158"/>
      <c r="W2" s="158"/>
      <c r="X2" s="158"/>
      <c r="Y2" s="158"/>
      <c r="Z2" s="158"/>
      <c r="AA2" s="158"/>
      <c r="AB2" s="158"/>
      <c r="AC2" s="158"/>
      <c r="AD2" s="158"/>
      <c r="AE2" s="158"/>
      <c r="AF2" s="158"/>
      <c r="AG2" s="158"/>
      <c r="AH2" s="158"/>
      <c r="AI2" s="158"/>
      <c r="AJ2" s="158"/>
      <c r="AK2" s="158"/>
      <c r="AL2" s="158"/>
      <c r="AM2" s="158"/>
      <c r="AN2" s="158"/>
      <c r="AO2" s="158"/>
      <c r="AP2" s="158"/>
      <c r="AQ2" s="158"/>
    </row>
    <row r="3" spans="1:53" ht="23.25">
      <c r="C3" s="387" t="s">
        <v>3369</v>
      </c>
    </row>
    <row r="6" spans="1:53" s="165" customFormat="1" ht="36.75" customHeight="1">
      <c r="A6" s="1226" t="s">
        <v>631</v>
      </c>
      <c r="B6" s="1226" t="s">
        <v>120</v>
      </c>
      <c r="C6" s="1226" t="s">
        <v>0</v>
      </c>
      <c r="D6" s="1226" t="s">
        <v>1</v>
      </c>
      <c r="E6" s="1226" t="s">
        <v>2</v>
      </c>
      <c r="F6" s="1226" t="s">
        <v>3</v>
      </c>
      <c r="G6" s="1226" t="s">
        <v>4</v>
      </c>
      <c r="H6" s="1226" t="s">
        <v>5</v>
      </c>
      <c r="I6" s="1226" t="s">
        <v>6</v>
      </c>
      <c r="J6" s="1226" t="s">
        <v>7</v>
      </c>
      <c r="K6" s="1226" t="s">
        <v>8</v>
      </c>
      <c r="L6" s="1226" t="s">
        <v>9</v>
      </c>
      <c r="M6" s="1226" t="s">
        <v>10</v>
      </c>
      <c r="N6" s="1226" t="s">
        <v>119</v>
      </c>
      <c r="O6" s="1226" t="s">
        <v>11</v>
      </c>
      <c r="P6" s="1226"/>
      <c r="Q6" s="1226"/>
      <c r="R6" s="1226"/>
      <c r="S6" s="1226"/>
      <c r="T6" s="1226"/>
      <c r="U6" s="1226"/>
      <c r="V6" s="1226"/>
      <c r="W6" s="1226"/>
      <c r="X6" s="1226"/>
      <c r="Y6" s="1226"/>
      <c r="Z6" s="1226"/>
      <c r="AA6" s="1227" t="s">
        <v>628</v>
      </c>
      <c r="AB6" s="1226" t="s">
        <v>618</v>
      </c>
      <c r="AC6" s="1226"/>
      <c r="AD6" s="1226"/>
      <c r="AE6" s="1226"/>
      <c r="AF6" s="1226"/>
      <c r="AG6" s="1226"/>
      <c r="AH6" s="1226"/>
      <c r="AI6" s="1226"/>
      <c r="AJ6" s="1226"/>
      <c r="AK6" s="1226"/>
      <c r="AL6" s="1226"/>
      <c r="AM6" s="1226"/>
      <c r="AN6" s="1227" t="s">
        <v>632</v>
      </c>
      <c r="AO6" s="1227" t="s">
        <v>629</v>
      </c>
      <c r="AP6" s="1226" t="s">
        <v>12</v>
      </c>
      <c r="AQ6" s="1226" t="s">
        <v>13</v>
      </c>
      <c r="AR6" s="1226" t="s">
        <v>14</v>
      </c>
      <c r="AS6" s="1226" t="s">
        <v>964</v>
      </c>
      <c r="AT6" s="1226" t="s">
        <v>16</v>
      </c>
      <c r="AU6" s="300"/>
      <c r="AV6" s="300"/>
      <c r="AW6" s="300"/>
      <c r="AX6" s="300"/>
      <c r="AY6" s="300"/>
      <c r="AZ6" s="300"/>
      <c r="BA6" s="300"/>
    </row>
    <row r="7" spans="1:53" s="165" customFormat="1" ht="37.5" customHeight="1">
      <c r="A7" s="1226"/>
      <c r="B7" s="1226"/>
      <c r="C7" s="1226"/>
      <c r="D7" s="1226"/>
      <c r="E7" s="1226"/>
      <c r="F7" s="1226"/>
      <c r="G7" s="1226"/>
      <c r="H7" s="1226"/>
      <c r="I7" s="1226"/>
      <c r="J7" s="1226"/>
      <c r="K7" s="1226"/>
      <c r="L7" s="1226"/>
      <c r="M7" s="1226"/>
      <c r="N7" s="1226"/>
      <c r="O7" s="230" t="s">
        <v>17</v>
      </c>
      <c r="P7" s="230" t="s">
        <v>18</v>
      </c>
      <c r="Q7" s="230" t="s">
        <v>19</v>
      </c>
      <c r="R7" s="230" t="s">
        <v>20</v>
      </c>
      <c r="S7" s="230" t="s">
        <v>21</v>
      </c>
      <c r="T7" s="230" t="s">
        <v>22</v>
      </c>
      <c r="U7" s="230" t="s">
        <v>23</v>
      </c>
      <c r="V7" s="230" t="s">
        <v>24</v>
      </c>
      <c r="W7" s="230" t="s">
        <v>633</v>
      </c>
      <c r="X7" s="230" t="s">
        <v>26</v>
      </c>
      <c r="Y7" s="230" t="s">
        <v>27</v>
      </c>
      <c r="Z7" s="230" t="s">
        <v>28</v>
      </c>
      <c r="AA7" s="1228"/>
      <c r="AB7" s="230" t="s">
        <v>17</v>
      </c>
      <c r="AC7" s="230" t="s">
        <v>18</v>
      </c>
      <c r="AD7" s="230" t="s">
        <v>19</v>
      </c>
      <c r="AE7" s="230" t="s">
        <v>20</v>
      </c>
      <c r="AF7" s="230" t="s">
        <v>21</v>
      </c>
      <c r="AG7" s="230" t="s">
        <v>22</v>
      </c>
      <c r="AH7" s="230" t="s">
        <v>23</v>
      </c>
      <c r="AI7" s="230" t="s">
        <v>24</v>
      </c>
      <c r="AJ7" s="230" t="s">
        <v>633</v>
      </c>
      <c r="AK7" s="230" t="s">
        <v>26</v>
      </c>
      <c r="AL7" s="230" t="s">
        <v>27</v>
      </c>
      <c r="AM7" s="230" t="s">
        <v>28</v>
      </c>
      <c r="AN7" s="1228"/>
      <c r="AO7" s="1228"/>
      <c r="AP7" s="1226"/>
      <c r="AQ7" s="1226"/>
      <c r="AR7" s="1226"/>
      <c r="AS7" s="1226"/>
      <c r="AT7" s="1226"/>
      <c r="AU7" s="300"/>
      <c r="AV7" s="300"/>
      <c r="AW7" s="300"/>
      <c r="AX7" s="300"/>
      <c r="AY7" s="300"/>
      <c r="AZ7" s="300"/>
      <c r="BA7" s="300"/>
    </row>
    <row r="8" spans="1:53" ht="60.75">
      <c r="A8" s="1252" t="s">
        <v>505</v>
      </c>
      <c r="B8" s="388"/>
      <c r="C8" s="389"/>
      <c r="D8" s="267" t="s">
        <v>965</v>
      </c>
      <c r="E8" s="390"/>
      <c r="F8" s="267" t="s">
        <v>966</v>
      </c>
      <c r="G8" s="391">
        <v>1</v>
      </c>
      <c r="H8" s="243" t="s">
        <v>75</v>
      </c>
      <c r="I8" s="120" t="s">
        <v>967</v>
      </c>
      <c r="J8" s="391" t="s">
        <v>70</v>
      </c>
      <c r="K8" s="391" t="s">
        <v>29</v>
      </c>
      <c r="L8" s="391" t="s">
        <v>42</v>
      </c>
      <c r="M8" s="391" t="s">
        <v>43</v>
      </c>
      <c r="N8" s="392">
        <f>+AVERAGE(O8:Z8)</f>
        <v>1</v>
      </c>
      <c r="O8" s="393">
        <v>1</v>
      </c>
      <c r="P8" s="393">
        <v>1</v>
      </c>
      <c r="Q8" s="393">
        <v>1</v>
      </c>
      <c r="R8" s="393">
        <v>1</v>
      </c>
      <c r="S8" s="393">
        <v>1</v>
      </c>
      <c r="T8" s="393">
        <v>1</v>
      </c>
      <c r="U8" s="393">
        <v>1</v>
      </c>
      <c r="V8" s="393">
        <v>1</v>
      </c>
      <c r="W8" s="393">
        <v>1</v>
      </c>
      <c r="X8" s="393">
        <v>1</v>
      </c>
      <c r="Y8" s="393">
        <v>1</v>
      </c>
      <c r="Z8" s="393">
        <v>1</v>
      </c>
      <c r="AA8" s="394">
        <f>O8</f>
        <v>1</v>
      </c>
      <c r="AB8" s="395"/>
      <c r="AC8" s="396"/>
      <c r="AD8" s="396"/>
      <c r="AE8" s="396"/>
      <c r="AF8" s="396"/>
      <c r="AG8" s="396"/>
      <c r="AH8" s="396"/>
      <c r="AI8" s="396"/>
      <c r="AJ8" s="396"/>
      <c r="AK8" s="396"/>
      <c r="AL8" s="396"/>
      <c r="AM8" s="396"/>
      <c r="AN8" s="394">
        <f>AB8</f>
        <v>0</v>
      </c>
      <c r="AO8" s="397">
        <f>AN8/AA8</f>
        <v>0</v>
      </c>
      <c r="AP8" s="398" t="s">
        <v>220</v>
      </c>
      <c r="AQ8" s="249" t="s">
        <v>968</v>
      </c>
      <c r="AR8" s="249" t="s">
        <v>969</v>
      </c>
      <c r="AS8" s="398"/>
      <c r="AT8" s="399"/>
    </row>
    <row r="9" spans="1:53" ht="81">
      <c r="A9" s="1252"/>
      <c r="B9" s="400"/>
      <c r="C9" s="401"/>
      <c r="D9" s="267" t="s">
        <v>970</v>
      </c>
      <c r="E9" s="390"/>
      <c r="F9" s="267" t="s">
        <v>971</v>
      </c>
      <c r="G9" s="391">
        <v>1</v>
      </c>
      <c r="H9" s="243" t="s">
        <v>60</v>
      </c>
      <c r="I9" s="402" t="s">
        <v>972</v>
      </c>
      <c r="J9" s="391" t="s">
        <v>70</v>
      </c>
      <c r="K9" s="391" t="s">
        <v>29</v>
      </c>
      <c r="L9" s="391" t="s">
        <v>42</v>
      </c>
      <c r="M9" s="391" t="s">
        <v>43</v>
      </c>
      <c r="N9" s="392">
        <f>+AVERAGE(O9:Z9)</f>
        <v>1</v>
      </c>
      <c r="O9" s="393"/>
      <c r="P9" s="393"/>
      <c r="Q9" s="393"/>
      <c r="R9" s="393">
        <v>1</v>
      </c>
      <c r="S9" s="393"/>
      <c r="T9" s="393"/>
      <c r="U9" s="393"/>
      <c r="V9" s="393">
        <v>1</v>
      </c>
      <c r="W9" s="393"/>
      <c r="X9" s="393"/>
      <c r="Y9" s="393"/>
      <c r="Z9" s="393">
        <v>1</v>
      </c>
      <c r="AA9" s="394">
        <f t="shared" ref="AA9:AA21" si="0">O9</f>
        <v>0</v>
      </c>
      <c r="AB9" s="395"/>
      <c r="AC9" s="396"/>
      <c r="AD9" s="396"/>
      <c r="AE9" s="396"/>
      <c r="AF9" s="396"/>
      <c r="AG9" s="396"/>
      <c r="AH9" s="396"/>
      <c r="AI9" s="396"/>
      <c r="AJ9" s="396"/>
      <c r="AK9" s="396"/>
      <c r="AL9" s="396"/>
      <c r="AM9" s="396"/>
      <c r="AN9" s="394">
        <f t="shared" ref="AN9:AN21" si="1">AB9</f>
        <v>0</v>
      </c>
      <c r="AO9" s="397" t="e">
        <f t="shared" ref="AO9:AO21" si="2">AN9/AA9</f>
        <v>#DIV/0!</v>
      </c>
      <c r="AP9" s="398" t="s">
        <v>215</v>
      </c>
      <c r="AQ9" s="249" t="s">
        <v>968</v>
      </c>
      <c r="AR9" s="249" t="s">
        <v>969</v>
      </c>
      <c r="AS9" s="398"/>
      <c r="AT9" s="399"/>
    </row>
    <row r="10" spans="1:53" s="417" customFormat="1" ht="81">
      <c r="A10" s="1252"/>
      <c r="B10" s="279"/>
      <c r="C10" s="403"/>
      <c r="D10" s="279" t="s">
        <v>973</v>
      </c>
      <c r="E10" s="404"/>
      <c r="F10" s="279" t="s">
        <v>974</v>
      </c>
      <c r="G10" s="405">
        <v>2</v>
      </c>
      <c r="H10" s="403" t="s">
        <v>60</v>
      </c>
      <c r="I10" s="406" t="s">
        <v>975</v>
      </c>
      <c r="J10" s="405" t="s">
        <v>36</v>
      </c>
      <c r="K10" s="405" t="s">
        <v>29</v>
      </c>
      <c r="L10" s="405" t="s">
        <v>30</v>
      </c>
      <c r="M10" s="405" t="s">
        <v>43</v>
      </c>
      <c r="N10" s="407">
        <f>SUM(O10:Z10)</f>
        <v>3</v>
      </c>
      <c r="O10" s="408"/>
      <c r="P10" s="408"/>
      <c r="Q10" s="408">
        <v>1</v>
      </c>
      <c r="R10" s="408"/>
      <c r="S10" s="408"/>
      <c r="T10" s="408">
        <v>1</v>
      </c>
      <c r="U10" s="408"/>
      <c r="V10" s="408"/>
      <c r="W10" s="408"/>
      <c r="X10" s="408">
        <v>1</v>
      </c>
      <c r="Y10" s="408"/>
      <c r="Z10" s="408"/>
      <c r="AA10" s="409">
        <f t="shared" si="0"/>
        <v>0</v>
      </c>
      <c r="AB10" s="410"/>
      <c r="AC10" s="411"/>
      <c r="AD10" s="411"/>
      <c r="AE10" s="411"/>
      <c r="AF10" s="411"/>
      <c r="AG10" s="411"/>
      <c r="AH10" s="411"/>
      <c r="AI10" s="411"/>
      <c r="AJ10" s="411"/>
      <c r="AK10" s="411"/>
      <c r="AL10" s="411"/>
      <c r="AM10" s="411"/>
      <c r="AN10" s="394">
        <f t="shared" si="1"/>
        <v>0</v>
      </c>
      <c r="AO10" s="397" t="e">
        <f t="shared" si="2"/>
        <v>#DIV/0!</v>
      </c>
      <c r="AP10" s="412" t="s">
        <v>976</v>
      </c>
      <c r="AQ10" s="413" t="s">
        <v>968</v>
      </c>
      <c r="AR10" s="413" t="s">
        <v>969</v>
      </c>
      <c r="AS10" s="414" t="s">
        <v>68</v>
      </c>
      <c r="AT10" s="415"/>
      <c r="AU10" s="416"/>
      <c r="AV10" s="416"/>
      <c r="AW10" s="416"/>
      <c r="AX10" s="416"/>
      <c r="AY10" s="416"/>
      <c r="AZ10" s="416"/>
      <c r="BA10" s="416"/>
    </row>
    <row r="11" spans="1:53" ht="81">
      <c r="A11" s="1252"/>
      <c r="B11" s="388"/>
      <c r="C11" s="401"/>
      <c r="D11" s="267" t="s">
        <v>977</v>
      </c>
      <c r="E11" s="390"/>
      <c r="F11" s="267" t="s">
        <v>978</v>
      </c>
      <c r="G11" s="391">
        <v>2</v>
      </c>
      <c r="H11" s="243" t="s">
        <v>60</v>
      </c>
      <c r="I11" s="120" t="s">
        <v>979</v>
      </c>
      <c r="J11" s="391" t="s">
        <v>36</v>
      </c>
      <c r="K11" s="391" t="s">
        <v>29</v>
      </c>
      <c r="L11" s="391" t="s">
        <v>30</v>
      </c>
      <c r="M11" s="391" t="s">
        <v>43</v>
      </c>
      <c r="N11" s="418">
        <f>SUM(O11:Z11)</f>
        <v>35</v>
      </c>
      <c r="O11" s="419"/>
      <c r="P11" s="419">
        <v>3</v>
      </c>
      <c r="Q11" s="419">
        <v>4</v>
      </c>
      <c r="R11" s="419">
        <v>3</v>
      </c>
      <c r="S11" s="419">
        <v>4</v>
      </c>
      <c r="T11" s="419">
        <v>3</v>
      </c>
      <c r="U11" s="419">
        <v>4</v>
      </c>
      <c r="V11" s="419">
        <v>4</v>
      </c>
      <c r="W11" s="419">
        <v>3</v>
      </c>
      <c r="X11" s="419">
        <v>4</v>
      </c>
      <c r="Y11" s="419">
        <v>3</v>
      </c>
      <c r="Z11" s="419"/>
      <c r="AA11" s="420">
        <f t="shared" si="0"/>
        <v>0</v>
      </c>
      <c r="AB11" s="421"/>
      <c r="AC11" s="422"/>
      <c r="AD11" s="422"/>
      <c r="AE11" s="422"/>
      <c r="AF11" s="422"/>
      <c r="AG11" s="422"/>
      <c r="AH11" s="422"/>
      <c r="AI11" s="422"/>
      <c r="AJ11" s="422"/>
      <c r="AK11" s="422"/>
      <c r="AL11" s="422"/>
      <c r="AM11" s="422"/>
      <c r="AN11" s="394">
        <f t="shared" si="1"/>
        <v>0</v>
      </c>
      <c r="AO11" s="397" t="e">
        <f t="shared" si="2"/>
        <v>#DIV/0!</v>
      </c>
      <c r="AP11" s="398" t="s">
        <v>215</v>
      </c>
      <c r="AQ11" s="249" t="s">
        <v>968</v>
      </c>
      <c r="AR11" s="249" t="s">
        <v>969</v>
      </c>
      <c r="AS11" s="249" t="s">
        <v>111</v>
      </c>
      <c r="AT11" s="399"/>
    </row>
    <row r="12" spans="1:53" ht="60.75">
      <c r="A12" s="1252"/>
      <c r="B12" s="400"/>
      <c r="C12" s="401"/>
      <c r="D12" s="267" t="s">
        <v>980</v>
      </c>
      <c r="E12" s="390"/>
      <c r="F12" s="267" t="s">
        <v>981</v>
      </c>
      <c r="G12" s="391">
        <v>2</v>
      </c>
      <c r="H12" s="243" t="s">
        <v>57</v>
      </c>
      <c r="I12" s="120" t="s">
        <v>982</v>
      </c>
      <c r="J12" s="423" t="s">
        <v>70</v>
      </c>
      <c r="K12" s="391" t="s">
        <v>29</v>
      </c>
      <c r="L12" s="391" t="s">
        <v>30</v>
      </c>
      <c r="M12" s="391" t="s">
        <v>43</v>
      </c>
      <c r="N12" s="392">
        <f>+AVERAGE(O12:Z12)</f>
        <v>1</v>
      </c>
      <c r="O12" s="393"/>
      <c r="P12" s="393"/>
      <c r="Q12" s="393"/>
      <c r="R12" s="393">
        <v>1</v>
      </c>
      <c r="S12" s="393"/>
      <c r="T12" s="393"/>
      <c r="U12" s="393"/>
      <c r="V12" s="393">
        <v>1</v>
      </c>
      <c r="W12" s="393"/>
      <c r="X12" s="393"/>
      <c r="Y12" s="393"/>
      <c r="Z12" s="393">
        <v>1</v>
      </c>
      <c r="AA12" s="394">
        <f t="shared" si="0"/>
        <v>0</v>
      </c>
      <c r="AB12" s="395"/>
      <c r="AC12" s="396"/>
      <c r="AD12" s="396"/>
      <c r="AE12" s="396"/>
      <c r="AF12" s="396"/>
      <c r="AG12" s="396"/>
      <c r="AH12" s="396"/>
      <c r="AI12" s="396"/>
      <c r="AJ12" s="396"/>
      <c r="AK12" s="396"/>
      <c r="AL12" s="396"/>
      <c r="AM12" s="396"/>
      <c r="AN12" s="394">
        <f t="shared" si="1"/>
        <v>0</v>
      </c>
      <c r="AO12" s="397" t="e">
        <f t="shared" si="2"/>
        <v>#DIV/0!</v>
      </c>
      <c r="AP12" s="398" t="s">
        <v>341</v>
      </c>
      <c r="AQ12" s="249" t="s">
        <v>968</v>
      </c>
      <c r="AR12" s="249" t="s">
        <v>969</v>
      </c>
      <c r="AS12" s="249"/>
      <c r="AT12" s="398"/>
      <c r="AU12" s="157"/>
      <c r="AV12" s="157"/>
      <c r="AW12" s="157"/>
      <c r="AX12" s="157"/>
      <c r="AY12" s="157"/>
      <c r="AZ12" s="157"/>
      <c r="BA12" s="157"/>
    </row>
    <row r="13" spans="1:53" ht="101.25">
      <c r="A13" s="1252"/>
      <c r="B13" s="400" t="s">
        <v>983</v>
      </c>
      <c r="C13" s="401"/>
      <c r="D13" s="267" t="s">
        <v>984</v>
      </c>
      <c r="E13" s="390"/>
      <c r="F13" s="267" t="s">
        <v>985</v>
      </c>
      <c r="G13" s="391">
        <v>1</v>
      </c>
      <c r="H13" s="243" t="s">
        <v>57</v>
      </c>
      <c r="I13" s="120" t="s">
        <v>986</v>
      </c>
      <c r="J13" s="391" t="s">
        <v>36</v>
      </c>
      <c r="K13" s="391" t="s">
        <v>29</v>
      </c>
      <c r="L13" s="391" t="s">
        <v>30</v>
      </c>
      <c r="M13" s="391" t="s">
        <v>43</v>
      </c>
      <c r="N13" s="418">
        <f>SUM(O13:Z13)</f>
        <v>12</v>
      </c>
      <c r="O13" s="419">
        <v>1</v>
      </c>
      <c r="P13" s="419">
        <v>1</v>
      </c>
      <c r="Q13" s="419">
        <v>1</v>
      </c>
      <c r="R13" s="419">
        <v>1</v>
      </c>
      <c r="S13" s="419">
        <v>1</v>
      </c>
      <c r="T13" s="419">
        <v>1</v>
      </c>
      <c r="U13" s="419">
        <v>1</v>
      </c>
      <c r="V13" s="419">
        <v>1</v>
      </c>
      <c r="W13" s="419">
        <v>1</v>
      </c>
      <c r="X13" s="419">
        <v>1</v>
      </c>
      <c r="Y13" s="419">
        <v>1</v>
      </c>
      <c r="Z13" s="419">
        <v>1</v>
      </c>
      <c r="AA13" s="420">
        <f t="shared" si="0"/>
        <v>1</v>
      </c>
      <c r="AB13" s="421"/>
      <c r="AC13" s="422"/>
      <c r="AD13" s="422"/>
      <c r="AE13" s="422"/>
      <c r="AF13" s="422"/>
      <c r="AG13" s="422"/>
      <c r="AH13" s="422"/>
      <c r="AI13" s="422"/>
      <c r="AJ13" s="422"/>
      <c r="AK13" s="422"/>
      <c r="AL13" s="422"/>
      <c r="AM13" s="422"/>
      <c r="AN13" s="394">
        <f t="shared" si="1"/>
        <v>0</v>
      </c>
      <c r="AO13" s="397">
        <f t="shared" si="2"/>
        <v>0</v>
      </c>
      <c r="AP13" s="398" t="s">
        <v>215</v>
      </c>
      <c r="AQ13" s="249" t="s">
        <v>968</v>
      </c>
      <c r="AR13" s="249" t="s">
        <v>969</v>
      </c>
      <c r="AS13" s="249"/>
      <c r="AT13" s="398"/>
      <c r="AU13" s="157"/>
      <c r="AV13" s="157"/>
      <c r="AW13" s="157"/>
      <c r="AX13" s="157"/>
      <c r="AY13" s="157"/>
      <c r="AZ13" s="157"/>
      <c r="BA13" s="157"/>
    </row>
    <row r="14" spans="1:53" ht="202.5">
      <c r="A14" s="1252"/>
      <c r="B14" s="388"/>
      <c r="C14" s="401"/>
      <c r="D14" s="267" t="s">
        <v>987</v>
      </c>
      <c r="E14" s="243"/>
      <c r="F14" s="424" t="s">
        <v>988</v>
      </c>
      <c r="G14" s="391">
        <v>2</v>
      </c>
      <c r="H14" s="243" t="s">
        <v>57</v>
      </c>
      <c r="I14" s="153" t="s">
        <v>989</v>
      </c>
      <c r="J14" s="423" t="s">
        <v>36</v>
      </c>
      <c r="K14" s="391" t="s">
        <v>29</v>
      </c>
      <c r="L14" s="391" t="s">
        <v>30</v>
      </c>
      <c r="M14" s="391" t="s">
        <v>43</v>
      </c>
      <c r="N14" s="418">
        <f t="shared" ref="N14" si="3">SUM(O14:Z14)</f>
        <v>4</v>
      </c>
      <c r="O14" s="393"/>
      <c r="P14" s="393"/>
      <c r="Q14" s="419">
        <v>1</v>
      </c>
      <c r="R14" s="393"/>
      <c r="S14" s="393"/>
      <c r="T14" s="419">
        <v>1</v>
      </c>
      <c r="U14" s="393"/>
      <c r="V14" s="393"/>
      <c r="W14" s="419">
        <v>1</v>
      </c>
      <c r="X14" s="393"/>
      <c r="Y14" s="393"/>
      <c r="Z14" s="419">
        <v>1</v>
      </c>
      <c r="AA14" s="420">
        <f t="shared" si="0"/>
        <v>0</v>
      </c>
      <c r="AB14" s="395"/>
      <c r="AC14" s="422"/>
      <c r="AD14" s="422"/>
      <c r="AE14" s="422"/>
      <c r="AF14" s="422"/>
      <c r="AG14" s="422"/>
      <c r="AH14" s="422"/>
      <c r="AI14" s="422"/>
      <c r="AJ14" s="422"/>
      <c r="AK14" s="422"/>
      <c r="AL14" s="422"/>
      <c r="AM14" s="422"/>
      <c r="AN14" s="394">
        <f t="shared" si="1"/>
        <v>0</v>
      </c>
      <c r="AO14" s="397" t="e">
        <f t="shared" si="2"/>
        <v>#DIV/0!</v>
      </c>
      <c r="AP14" s="398" t="s">
        <v>220</v>
      </c>
      <c r="AQ14" s="249" t="s">
        <v>968</v>
      </c>
      <c r="AR14" s="249" t="s">
        <v>969</v>
      </c>
      <c r="AS14" s="249"/>
      <c r="AT14" s="398"/>
      <c r="AU14" s="157"/>
      <c r="AV14" s="157"/>
      <c r="AW14" s="157"/>
      <c r="AX14" s="157"/>
      <c r="AY14" s="157"/>
      <c r="AZ14" s="157"/>
      <c r="BA14" s="157"/>
    </row>
    <row r="15" spans="1:53" ht="46.5" customHeight="1">
      <c r="A15" s="1252" t="s">
        <v>508</v>
      </c>
      <c r="B15" s="425" t="s">
        <v>990</v>
      </c>
      <c r="C15" s="401"/>
      <c r="D15" s="267" t="s">
        <v>991</v>
      </c>
      <c r="E15" s="390"/>
      <c r="F15" s="243" t="s">
        <v>992</v>
      </c>
      <c r="G15" s="391">
        <v>2</v>
      </c>
      <c r="H15" s="243" t="s">
        <v>75</v>
      </c>
      <c r="I15" s="138" t="s">
        <v>993</v>
      </c>
      <c r="J15" s="138" t="s">
        <v>70</v>
      </c>
      <c r="K15" s="391" t="s">
        <v>29</v>
      </c>
      <c r="L15" s="391" t="s">
        <v>42</v>
      </c>
      <c r="M15" s="391" t="s">
        <v>43</v>
      </c>
      <c r="N15" s="392">
        <f>+AVERAGE(O15:Z15)</f>
        <v>1</v>
      </c>
      <c r="O15" s="393">
        <v>1</v>
      </c>
      <c r="P15" s="393">
        <v>1</v>
      </c>
      <c r="Q15" s="393">
        <v>1</v>
      </c>
      <c r="R15" s="393">
        <v>1</v>
      </c>
      <c r="S15" s="393">
        <v>1</v>
      </c>
      <c r="T15" s="393">
        <v>1</v>
      </c>
      <c r="U15" s="393">
        <v>1</v>
      </c>
      <c r="V15" s="393">
        <v>1</v>
      </c>
      <c r="W15" s="393">
        <v>1</v>
      </c>
      <c r="X15" s="393">
        <v>1</v>
      </c>
      <c r="Y15" s="393">
        <v>1</v>
      </c>
      <c r="Z15" s="393">
        <v>1</v>
      </c>
      <c r="AA15" s="394">
        <f t="shared" si="0"/>
        <v>1</v>
      </c>
      <c r="AB15" s="395"/>
      <c r="AC15" s="396"/>
      <c r="AD15" s="396"/>
      <c r="AE15" s="396"/>
      <c r="AF15" s="396"/>
      <c r="AG15" s="396"/>
      <c r="AH15" s="396"/>
      <c r="AI15" s="396"/>
      <c r="AJ15" s="396"/>
      <c r="AK15" s="396"/>
      <c r="AL15" s="396"/>
      <c r="AM15" s="396"/>
      <c r="AN15" s="394">
        <f t="shared" si="1"/>
        <v>0</v>
      </c>
      <c r="AO15" s="397">
        <f t="shared" si="2"/>
        <v>0</v>
      </c>
      <c r="AP15" s="249" t="s">
        <v>994</v>
      </c>
      <c r="AQ15" s="249" t="s">
        <v>995</v>
      </c>
      <c r="AR15" s="249" t="s">
        <v>996</v>
      </c>
      <c r="AS15" s="398"/>
      <c r="AT15" s="398"/>
      <c r="AU15" s="157"/>
      <c r="AV15" s="157"/>
      <c r="AW15" s="157"/>
      <c r="AX15" s="157"/>
      <c r="AY15" s="157"/>
      <c r="AZ15" s="157"/>
      <c r="BA15" s="157"/>
    </row>
    <row r="16" spans="1:53" ht="60.75">
      <c r="A16" s="1252"/>
      <c r="B16" s="425" t="s">
        <v>990</v>
      </c>
      <c r="C16" s="401"/>
      <c r="D16" s="267" t="s">
        <v>997</v>
      </c>
      <c r="E16" s="390"/>
      <c r="F16" s="243" t="s">
        <v>998</v>
      </c>
      <c r="G16" s="391">
        <v>1</v>
      </c>
      <c r="H16" s="243" t="s">
        <v>57</v>
      </c>
      <c r="I16" s="391" t="s">
        <v>999</v>
      </c>
      <c r="J16" s="391" t="s">
        <v>40</v>
      </c>
      <c r="K16" s="391" t="s">
        <v>41</v>
      </c>
      <c r="L16" s="391" t="s">
        <v>42</v>
      </c>
      <c r="M16" s="391" t="s">
        <v>43</v>
      </c>
      <c r="N16" s="418">
        <f>+AVERAGE(O16:Z16)</f>
        <v>5</v>
      </c>
      <c r="O16" s="419">
        <v>5</v>
      </c>
      <c r="P16" s="419">
        <v>5</v>
      </c>
      <c r="Q16" s="419">
        <v>5</v>
      </c>
      <c r="R16" s="419">
        <v>5</v>
      </c>
      <c r="S16" s="419">
        <v>5</v>
      </c>
      <c r="T16" s="419">
        <v>5</v>
      </c>
      <c r="U16" s="419">
        <v>5</v>
      </c>
      <c r="V16" s="419">
        <v>5</v>
      </c>
      <c r="W16" s="419">
        <v>5</v>
      </c>
      <c r="X16" s="419">
        <v>5</v>
      </c>
      <c r="Y16" s="419">
        <v>5</v>
      </c>
      <c r="Z16" s="419">
        <v>5</v>
      </c>
      <c r="AA16" s="420">
        <f t="shared" si="0"/>
        <v>5</v>
      </c>
      <c r="AB16" s="421"/>
      <c r="AC16" s="422"/>
      <c r="AD16" s="422"/>
      <c r="AE16" s="422"/>
      <c r="AF16" s="422"/>
      <c r="AG16" s="422"/>
      <c r="AH16" s="422"/>
      <c r="AI16" s="422"/>
      <c r="AJ16" s="422"/>
      <c r="AK16" s="422"/>
      <c r="AL16" s="422"/>
      <c r="AM16" s="422"/>
      <c r="AN16" s="394">
        <f t="shared" si="1"/>
        <v>0</v>
      </c>
      <c r="AO16" s="397" t="e">
        <f>AA16/AN16</f>
        <v>#DIV/0!</v>
      </c>
      <c r="AP16" s="249" t="s">
        <v>1000</v>
      </c>
      <c r="AQ16" s="249" t="s">
        <v>995</v>
      </c>
      <c r="AR16" s="249" t="s">
        <v>996</v>
      </c>
      <c r="AS16" s="398"/>
      <c r="AT16" s="398"/>
      <c r="AU16" s="157"/>
      <c r="AV16" s="157"/>
      <c r="AW16" s="157"/>
      <c r="AX16" s="157"/>
      <c r="AY16" s="157"/>
      <c r="AZ16" s="157"/>
      <c r="BA16" s="157"/>
    </row>
    <row r="17" spans="1:53" ht="101.25">
      <c r="A17" s="426" t="s">
        <v>536</v>
      </c>
      <c r="B17" s="425" t="s">
        <v>990</v>
      </c>
      <c r="C17" s="401"/>
      <c r="D17" s="267" t="s">
        <v>1001</v>
      </c>
      <c r="E17" s="390"/>
      <c r="F17" s="267" t="s">
        <v>1002</v>
      </c>
      <c r="G17" s="391">
        <v>2</v>
      </c>
      <c r="H17" s="243" t="s">
        <v>79</v>
      </c>
      <c r="I17" s="120" t="s">
        <v>1003</v>
      </c>
      <c r="J17" s="391" t="s">
        <v>70</v>
      </c>
      <c r="K17" s="391" t="s">
        <v>29</v>
      </c>
      <c r="L17" s="391" t="s">
        <v>42</v>
      </c>
      <c r="M17" s="391" t="s">
        <v>43</v>
      </c>
      <c r="N17" s="392">
        <f>+AVERAGE(O17:Z17)</f>
        <v>1</v>
      </c>
      <c r="O17" s="393">
        <v>1</v>
      </c>
      <c r="P17" s="393">
        <v>1</v>
      </c>
      <c r="Q17" s="393">
        <v>1</v>
      </c>
      <c r="R17" s="393">
        <v>1</v>
      </c>
      <c r="S17" s="393">
        <v>1</v>
      </c>
      <c r="T17" s="393">
        <v>1</v>
      </c>
      <c r="U17" s="393">
        <v>1</v>
      </c>
      <c r="V17" s="393">
        <v>1</v>
      </c>
      <c r="W17" s="393">
        <v>1</v>
      </c>
      <c r="X17" s="393">
        <v>1</v>
      </c>
      <c r="Y17" s="393">
        <v>1</v>
      </c>
      <c r="Z17" s="393">
        <v>1</v>
      </c>
      <c r="AA17" s="394">
        <f t="shared" si="0"/>
        <v>1</v>
      </c>
      <c r="AB17" s="395"/>
      <c r="AC17" s="396"/>
      <c r="AD17" s="396"/>
      <c r="AE17" s="396"/>
      <c r="AF17" s="396"/>
      <c r="AG17" s="396"/>
      <c r="AH17" s="396"/>
      <c r="AI17" s="396"/>
      <c r="AJ17" s="396"/>
      <c r="AK17" s="396"/>
      <c r="AL17" s="396"/>
      <c r="AM17" s="396"/>
      <c r="AN17" s="394">
        <f t="shared" si="1"/>
        <v>0</v>
      </c>
      <c r="AO17" s="397">
        <f t="shared" si="2"/>
        <v>0</v>
      </c>
      <c r="AP17" s="249" t="s">
        <v>1004</v>
      </c>
      <c r="AQ17" s="249" t="s">
        <v>995</v>
      </c>
      <c r="AR17" s="249" t="s">
        <v>996</v>
      </c>
      <c r="AS17" s="398"/>
      <c r="AT17" s="398"/>
      <c r="AU17" s="157"/>
      <c r="AV17" s="157"/>
      <c r="AW17" s="157"/>
      <c r="AX17" s="157"/>
      <c r="AY17" s="157"/>
      <c r="AZ17" s="157"/>
      <c r="BA17" s="157"/>
    </row>
    <row r="18" spans="1:53" ht="101.25">
      <c r="A18" s="426" t="s">
        <v>507</v>
      </c>
      <c r="B18" s="427"/>
      <c r="C18" s="401"/>
      <c r="D18" s="267" t="s">
        <v>1005</v>
      </c>
      <c r="E18" s="390"/>
      <c r="F18" s="243" t="s">
        <v>1006</v>
      </c>
      <c r="G18" s="428">
        <v>2</v>
      </c>
      <c r="H18" s="243" t="s">
        <v>72</v>
      </c>
      <c r="I18" s="138" t="s">
        <v>1007</v>
      </c>
      <c r="J18" s="391" t="s">
        <v>36</v>
      </c>
      <c r="K18" s="391" t="s">
        <v>29</v>
      </c>
      <c r="L18" s="391" t="s">
        <v>30</v>
      </c>
      <c r="M18" s="391" t="s">
        <v>43</v>
      </c>
      <c r="N18" s="418">
        <f>SUM(O18:Z18)</f>
        <v>6</v>
      </c>
      <c r="O18" s="419"/>
      <c r="P18" s="419"/>
      <c r="Q18" s="419">
        <v>1</v>
      </c>
      <c r="R18" s="419"/>
      <c r="S18" s="419"/>
      <c r="T18" s="419">
        <v>2</v>
      </c>
      <c r="U18" s="419"/>
      <c r="V18" s="419"/>
      <c r="W18" s="419">
        <v>2</v>
      </c>
      <c r="X18" s="419"/>
      <c r="Y18" s="419"/>
      <c r="Z18" s="419">
        <v>1</v>
      </c>
      <c r="AA18" s="420">
        <f t="shared" si="0"/>
        <v>0</v>
      </c>
      <c r="AB18" s="421"/>
      <c r="AC18" s="422"/>
      <c r="AD18" s="422"/>
      <c r="AE18" s="422"/>
      <c r="AF18" s="422"/>
      <c r="AG18" s="422"/>
      <c r="AH18" s="422"/>
      <c r="AI18" s="422"/>
      <c r="AJ18" s="422"/>
      <c r="AK18" s="422"/>
      <c r="AL18" s="422"/>
      <c r="AM18" s="422"/>
      <c r="AN18" s="394">
        <f t="shared" si="1"/>
        <v>0</v>
      </c>
      <c r="AO18" s="397" t="e">
        <f t="shared" si="2"/>
        <v>#DIV/0!</v>
      </c>
      <c r="AP18" s="249" t="s">
        <v>1008</v>
      </c>
      <c r="AQ18" s="249" t="s">
        <v>1009</v>
      </c>
      <c r="AR18" s="249" t="s">
        <v>1010</v>
      </c>
      <c r="AS18" s="398"/>
      <c r="AT18" s="398"/>
      <c r="AU18" s="157"/>
      <c r="AV18" s="157"/>
      <c r="AW18" s="157"/>
      <c r="AX18" s="157"/>
      <c r="AY18" s="157"/>
      <c r="AZ18" s="157"/>
      <c r="BA18" s="157"/>
    </row>
    <row r="19" spans="1:53" ht="81">
      <c r="A19" s="426" t="s">
        <v>536</v>
      </c>
      <c r="B19" s="427"/>
      <c r="C19" s="401"/>
      <c r="D19" s="267" t="s">
        <v>1011</v>
      </c>
      <c r="E19" s="390"/>
      <c r="F19" s="243" t="s">
        <v>1012</v>
      </c>
      <c r="G19" s="428">
        <v>2</v>
      </c>
      <c r="H19" s="243" t="s">
        <v>75</v>
      </c>
      <c r="I19" s="138" t="s">
        <v>1013</v>
      </c>
      <c r="J19" s="391" t="s">
        <v>36</v>
      </c>
      <c r="K19" s="391" t="s">
        <v>29</v>
      </c>
      <c r="L19" s="391" t="s">
        <v>30</v>
      </c>
      <c r="M19" s="391" t="s">
        <v>43</v>
      </c>
      <c r="N19" s="418">
        <f t="shared" ref="N19:N20" si="4">SUM(O19:Z19)</f>
        <v>4</v>
      </c>
      <c r="O19" s="419"/>
      <c r="P19" s="419"/>
      <c r="Q19" s="419">
        <v>1</v>
      </c>
      <c r="R19" s="419"/>
      <c r="S19" s="419"/>
      <c r="T19" s="419">
        <v>1</v>
      </c>
      <c r="U19" s="419"/>
      <c r="V19" s="419"/>
      <c r="W19" s="419">
        <v>1</v>
      </c>
      <c r="X19" s="419"/>
      <c r="Y19" s="419"/>
      <c r="Z19" s="419">
        <v>1</v>
      </c>
      <c r="AA19" s="420">
        <f t="shared" si="0"/>
        <v>0</v>
      </c>
      <c r="AB19" s="421"/>
      <c r="AC19" s="422"/>
      <c r="AD19" s="422"/>
      <c r="AE19" s="422"/>
      <c r="AF19" s="422"/>
      <c r="AG19" s="422"/>
      <c r="AH19" s="422"/>
      <c r="AI19" s="422"/>
      <c r="AJ19" s="422"/>
      <c r="AK19" s="422"/>
      <c r="AL19" s="422"/>
      <c r="AM19" s="422"/>
      <c r="AN19" s="394">
        <f t="shared" si="1"/>
        <v>0</v>
      </c>
      <c r="AO19" s="397" t="e">
        <f t="shared" si="2"/>
        <v>#DIV/0!</v>
      </c>
      <c r="AP19" s="249" t="s">
        <v>1014</v>
      </c>
      <c r="AQ19" s="249" t="s">
        <v>1009</v>
      </c>
      <c r="AR19" s="249" t="s">
        <v>1010</v>
      </c>
      <c r="AS19" s="398"/>
      <c r="AT19" s="398"/>
      <c r="AU19" s="157"/>
      <c r="AV19" s="157"/>
      <c r="AW19" s="157"/>
      <c r="AX19" s="157"/>
      <c r="AY19" s="157"/>
      <c r="AZ19" s="157"/>
      <c r="BA19" s="157"/>
    </row>
    <row r="20" spans="1:53" ht="81">
      <c r="A20" s="426" t="s">
        <v>664</v>
      </c>
      <c r="B20" s="427"/>
      <c r="C20" s="401"/>
      <c r="D20" s="267" t="s">
        <v>1015</v>
      </c>
      <c r="E20" s="390"/>
      <c r="F20" s="243" t="s">
        <v>1016</v>
      </c>
      <c r="G20" s="428">
        <v>2</v>
      </c>
      <c r="H20" s="243" t="s">
        <v>75</v>
      </c>
      <c r="I20" s="138" t="s">
        <v>1017</v>
      </c>
      <c r="J20" s="391" t="s">
        <v>36</v>
      </c>
      <c r="K20" s="391" t="s">
        <v>29</v>
      </c>
      <c r="L20" s="391" t="s">
        <v>30</v>
      </c>
      <c r="M20" s="391" t="s">
        <v>43</v>
      </c>
      <c r="N20" s="418">
        <f t="shared" si="4"/>
        <v>4</v>
      </c>
      <c r="O20" s="419"/>
      <c r="P20" s="419"/>
      <c r="Q20" s="419">
        <v>1</v>
      </c>
      <c r="R20" s="419"/>
      <c r="S20" s="419"/>
      <c r="T20" s="419">
        <v>1</v>
      </c>
      <c r="U20" s="419"/>
      <c r="V20" s="419"/>
      <c r="W20" s="419">
        <v>1</v>
      </c>
      <c r="X20" s="419"/>
      <c r="Y20" s="419"/>
      <c r="Z20" s="419">
        <v>1</v>
      </c>
      <c r="AA20" s="420">
        <f t="shared" si="0"/>
        <v>0</v>
      </c>
      <c r="AB20" s="421"/>
      <c r="AC20" s="422"/>
      <c r="AD20" s="422"/>
      <c r="AE20" s="422"/>
      <c r="AF20" s="422"/>
      <c r="AG20" s="422"/>
      <c r="AH20" s="422"/>
      <c r="AI20" s="422"/>
      <c r="AJ20" s="422"/>
      <c r="AK20" s="422"/>
      <c r="AL20" s="422"/>
      <c r="AM20" s="422"/>
      <c r="AN20" s="394">
        <f t="shared" si="1"/>
        <v>0</v>
      </c>
      <c r="AO20" s="397" t="e">
        <f t="shared" si="2"/>
        <v>#DIV/0!</v>
      </c>
      <c r="AP20" s="249" t="s">
        <v>1018</v>
      </c>
      <c r="AQ20" s="249" t="s">
        <v>1009</v>
      </c>
      <c r="AR20" s="249" t="s">
        <v>1010</v>
      </c>
      <c r="AS20" s="398"/>
      <c r="AT20" s="398"/>
      <c r="AU20" s="157"/>
      <c r="AV20" s="157"/>
      <c r="AW20" s="157"/>
      <c r="AX20" s="157"/>
      <c r="AY20" s="157"/>
      <c r="AZ20" s="157"/>
      <c r="BA20" s="157"/>
    </row>
    <row r="21" spans="1:53" ht="141.75">
      <c r="A21" s="426" t="s">
        <v>505</v>
      </c>
      <c r="B21" s="427"/>
      <c r="C21" s="401"/>
      <c r="D21" s="267" t="s">
        <v>1019</v>
      </c>
      <c r="E21" s="390"/>
      <c r="F21" s="243" t="s">
        <v>1020</v>
      </c>
      <c r="G21" s="428">
        <v>2</v>
      </c>
      <c r="H21" s="243" t="s">
        <v>57</v>
      </c>
      <c r="I21" s="391" t="s">
        <v>1021</v>
      </c>
      <c r="J21" s="391" t="s">
        <v>70</v>
      </c>
      <c r="K21" s="391" t="s">
        <v>29</v>
      </c>
      <c r="L21" s="391" t="s">
        <v>42</v>
      </c>
      <c r="M21" s="391" t="s">
        <v>43</v>
      </c>
      <c r="N21" s="392">
        <f>+AVERAGE(O21:Z21)</f>
        <v>1</v>
      </c>
      <c r="O21" s="393">
        <v>1</v>
      </c>
      <c r="P21" s="393">
        <v>1</v>
      </c>
      <c r="Q21" s="393">
        <v>1</v>
      </c>
      <c r="R21" s="393">
        <v>1</v>
      </c>
      <c r="S21" s="393">
        <v>1</v>
      </c>
      <c r="T21" s="393">
        <v>1</v>
      </c>
      <c r="U21" s="393">
        <v>1</v>
      </c>
      <c r="V21" s="393">
        <v>1</v>
      </c>
      <c r="W21" s="393">
        <v>1</v>
      </c>
      <c r="X21" s="393">
        <v>1</v>
      </c>
      <c r="Y21" s="393">
        <v>1</v>
      </c>
      <c r="Z21" s="393">
        <v>1</v>
      </c>
      <c r="AA21" s="394">
        <f t="shared" si="0"/>
        <v>1</v>
      </c>
      <c r="AB21" s="395"/>
      <c r="AC21" s="396"/>
      <c r="AD21" s="396"/>
      <c r="AE21" s="396"/>
      <c r="AF21" s="396"/>
      <c r="AG21" s="396"/>
      <c r="AH21" s="396"/>
      <c r="AI21" s="396"/>
      <c r="AJ21" s="396"/>
      <c r="AK21" s="396"/>
      <c r="AL21" s="396"/>
      <c r="AM21" s="396"/>
      <c r="AN21" s="394">
        <f t="shared" si="1"/>
        <v>0</v>
      </c>
      <c r="AO21" s="397">
        <f t="shared" si="2"/>
        <v>0</v>
      </c>
      <c r="AP21" s="249" t="s">
        <v>1022</v>
      </c>
      <c r="AQ21" s="249" t="s">
        <v>1009</v>
      </c>
      <c r="AR21" s="249" t="s">
        <v>1010</v>
      </c>
      <c r="AS21" s="398"/>
      <c r="AT21" s="398"/>
      <c r="AU21" s="157"/>
      <c r="AV21" s="157"/>
      <c r="AW21" s="157"/>
      <c r="AX21" s="157"/>
      <c r="AY21" s="157"/>
      <c r="AZ21" s="157"/>
      <c r="BA21" s="157"/>
    </row>
    <row r="22" spans="1:53">
      <c r="AT22" s="157"/>
      <c r="AU22" s="157"/>
      <c r="AV22" s="157"/>
      <c r="AW22" s="157"/>
      <c r="AX22" s="157"/>
      <c r="AY22" s="157"/>
      <c r="AZ22" s="157"/>
      <c r="BA22" s="157"/>
    </row>
    <row r="23" spans="1:53">
      <c r="AT23" s="157"/>
      <c r="AU23" s="157"/>
      <c r="AV23" s="157"/>
      <c r="AW23" s="157"/>
      <c r="AX23" s="157"/>
      <c r="AY23" s="157"/>
      <c r="AZ23" s="157"/>
      <c r="BA23" s="157"/>
    </row>
    <row r="24" spans="1:53">
      <c r="AT24" s="157"/>
      <c r="AU24" s="157"/>
      <c r="AV24" s="157"/>
      <c r="AW24" s="157"/>
      <c r="AX24" s="157"/>
      <c r="AY24" s="157"/>
      <c r="AZ24" s="157"/>
      <c r="BA24" s="157"/>
    </row>
    <row r="25" spans="1:53">
      <c r="AT25" s="157"/>
      <c r="AU25" s="157"/>
      <c r="AV25" s="157"/>
      <c r="AW25" s="157"/>
      <c r="AX25" s="157"/>
      <c r="AY25" s="157"/>
      <c r="AZ25" s="157"/>
      <c r="BA25" s="157"/>
    </row>
    <row r="27" spans="1:53">
      <c r="AT27" s="157"/>
      <c r="AU27" s="157"/>
      <c r="AV27" s="157"/>
      <c r="AW27" s="157"/>
      <c r="AX27" s="157"/>
      <c r="AY27" s="157"/>
      <c r="AZ27" s="157"/>
      <c r="BA27" s="157"/>
    </row>
    <row r="28" spans="1:53">
      <c r="AT28" s="157"/>
      <c r="AU28" s="157"/>
      <c r="AV28" s="157"/>
      <c r="AW28" s="157"/>
      <c r="AX28" s="157"/>
      <c r="AY28" s="157"/>
      <c r="AZ28" s="157"/>
      <c r="BA28" s="157"/>
    </row>
    <row r="29" spans="1:53">
      <c r="AT29" s="157"/>
      <c r="AU29" s="157"/>
      <c r="AV29" s="157"/>
      <c r="AW29" s="157"/>
      <c r="AX29" s="157"/>
      <c r="AY29" s="157"/>
      <c r="AZ29" s="157"/>
      <c r="BA29" s="157"/>
    </row>
    <row r="30" spans="1:53">
      <c r="AT30" s="157"/>
      <c r="AU30" s="157"/>
      <c r="AV30" s="157"/>
      <c r="AW30" s="157"/>
      <c r="AX30" s="157"/>
      <c r="AY30" s="157"/>
      <c r="AZ30" s="157"/>
      <c r="BA30" s="157"/>
    </row>
    <row r="38" spans="46:53">
      <c r="AT38" s="157"/>
      <c r="AU38" s="157"/>
      <c r="AV38" s="157"/>
      <c r="AW38" s="157"/>
      <c r="AX38" s="157"/>
      <c r="AY38" s="157"/>
      <c r="AZ38" s="157"/>
      <c r="BA38" s="157"/>
    </row>
  </sheetData>
  <sheetProtection algorithmName="SHA-512" hashValue="Goi3x/qV8cjLByx42NNuV2Atqt7MlJpcwMWkCc2fcgRIJaNOd+8aZWdPn+jLOVPscOGgJs+LcFE0yeeGLE2GDg==" saltValue="u7kdqCkyzSlTw1hGpZnNRQ==" spinCount="100000" sheet="1" objects="1" scenarios="1" autoFilter="0"/>
  <autoFilter ref="A7:BB21"/>
  <mergeCells count="26">
    <mergeCell ref="A8:A14"/>
    <mergeCell ref="A15:A16"/>
    <mergeCell ref="AO6:AO7"/>
    <mergeCell ref="AP6:AP7"/>
    <mergeCell ref="AQ6:AQ7"/>
    <mergeCell ref="G6:G7"/>
    <mergeCell ref="H6:H7"/>
    <mergeCell ref="I6:I7"/>
    <mergeCell ref="J6:J7"/>
    <mergeCell ref="K6:K7"/>
    <mergeCell ref="L6:L7"/>
    <mergeCell ref="A6:A7"/>
    <mergeCell ref="B6:B7"/>
    <mergeCell ref="C6:C7"/>
    <mergeCell ref="D6:D7"/>
    <mergeCell ref="E6:E7"/>
    <mergeCell ref="F6:F7"/>
    <mergeCell ref="AR6:AR7"/>
    <mergeCell ref="AS6:AS7"/>
    <mergeCell ref="AT6:AT7"/>
    <mergeCell ref="M6:M7"/>
    <mergeCell ref="N6:N7"/>
    <mergeCell ref="O6:Z6"/>
    <mergeCell ref="AA6:AA7"/>
    <mergeCell ref="AB6:AM6"/>
    <mergeCell ref="AN6:AN7"/>
  </mergeCells>
  <pageMargins left="0.19685039370078741" right="0.19685039370078741" top="0.19685039370078741" bottom="0.19685039370078741" header="0.31496062992125984" footer="0.31496062992125984"/>
  <pageSetup scale="20" orientation="landscape" r:id="rId1"/>
  <drawing r:id="rId2"/>
  <legacyDrawing r:id="rId3"/>
  <extLst>
    <ext xmlns:x14="http://schemas.microsoft.com/office/spreadsheetml/2009/9/main" uri="{CCE6A557-97BC-4b89-ADB6-D9C93CAAB3DF}">
      <x14:dataValidations xmlns:xm="http://schemas.microsoft.com/office/excel/2006/main" count="7">
        <x14:dataValidation type="list" allowBlank="1" showInputMessage="1" showErrorMessage="1">
          <x14:formula1>
            <xm:f>'P:\2-Gerencia de Planificacion y Presupuesto\3- GERENCIA PLANIFICACION Y PRESUPUESTOS\PLANES OPERATIVOS 2020 - EDENORTE\DCER\[Plan Operativo Anual 2020 - DCER.xlsx]Hoja1'!#REF!</xm:f>
          </x14:formula1>
          <xm:sqref>J8:J21</xm:sqref>
        </x14:dataValidation>
        <x14:dataValidation type="list" allowBlank="1" showInputMessage="1" showErrorMessage="1">
          <x14:formula1>
            <xm:f>'P:\2-Gerencia de Planificacion y Presupuesto\3- GERENCIA PLANIFICACION Y PRESUPUESTOS\PLANES OPERATIVOS 2020 - EDENORTE\DCER\[Plan Operativo Anual 2020 - DCER.xlsx]Hoja1'!#REF!</xm:f>
          </x14:formula1>
          <xm:sqref>AS8:AS21</xm:sqref>
        </x14:dataValidation>
        <x14:dataValidation type="list" allowBlank="1" showInputMessage="1" showErrorMessage="1">
          <x14:formula1>
            <xm:f>'P:\2-Gerencia de Planificacion y Presupuesto\3- GERENCIA PLANIFICACION Y PRESUPUESTOS\PLANES OPERATIVOS 2020 - EDENORTE\DCER\[Plan Operativo Anual 2020 - DCER.xlsx]Hoja1'!#REF!</xm:f>
          </x14:formula1>
          <xm:sqref>M8:M21</xm:sqref>
        </x14:dataValidation>
        <x14:dataValidation type="list" allowBlank="1" showInputMessage="1" showErrorMessage="1">
          <x14:formula1>
            <xm:f>'P:\2-Gerencia de Planificacion y Presupuesto\3- GERENCIA PLANIFICACION Y PRESUPUESTOS\PLANES OPERATIVOS 2020 - EDENORTE\DCER\[Plan Operativo Anual 2020 - DCER.xlsx]Hoja1'!#REF!</xm:f>
          </x14:formula1>
          <xm:sqref>L8:L21</xm:sqref>
        </x14:dataValidation>
        <x14:dataValidation type="list" allowBlank="1" showInputMessage="1" showErrorMessage="1">
          <x14:formula1>
            <xm:f>'P:\2-Gerencia de Planificacion y Presupuesto\3- GERENCIA PLANIFICACION Y PRESUPUESTOS\PLANES OPERATIVOS 2020 - EDENORTE\DCER\[Plan Operativo Anual 2020 - DCER.xlsx]Hoja1'!#REF!</xm:f>
          </x14:formula1>
          <xm:sqref>K8:K21</xm:sqref>
        </x14:dataValidation>
        <x14:dataValidation type="list" allowBlank="1" showInputMessage="1" showErrorMessage="1">
          <x14:formula1>
            <xm:f>'P:\2-Gerencia de Planificacion y Presupuesto\3- GERENCIA PLANIFICACION Y PRESUPUESTOS\PLANES OPERATIVOS 2020 - EDENORTE\DCER\[Plan Operativo Anual 2020 - DCER.xlsx]Hoja1'!#REF!</xm:f>
          </x14:formula1>
          <xm:sqref>H8:H21</xm:sqref>
        </x14:dataValidation>
        <x14:dataValidation type="list" allowBlank="1" showInputMessage="1" showErrorMessage="1">
          <x14:formula1>
            <xm:f>'P:\2-Gerencia de Planificacion y Presupuesto\3- GERENCIA PLANIFICACION Y PRESUPUESTOS\PLANES OPERATIVOS 2020 - EDENORTE\DCER\[Plan Operativo Anual 2020 - DCER.xlsx]Hoja1'!#REF!</xm:f>
          </x14:formula1>
          <xm:sqref>G8:G21</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BA113"/>
  <sheetViews>
    <sheetView showGridLines="0" zoomScale="60" zoomScaleNormal="60" zoomScaleSheetLayoutView="50" workbookViewId="0">
      <selection activeCell="C9" sqref="C9"/>
    </sheetView>
  </sheetViews>
  <sheetFormatPr baseColWidth="10" defaultColWidth="40.85546875" defaultRowHeight="16.5"/>
  <cols>
    <col min="1" max="5" width="40.85546875" style="157"/>
    <col min="6" max="6" width="40.85546875" style="157" customWidth="1"/>
    <col min="7" max="7" width="15.5703125" style="157" bestFit="1" customWidth="1"/>
    <col min="8" max="8" width="32.28515625" style="27" customWidth="1"/>
    <col min="9" max="9" width="36.140625" style="157" customWidth="1"/>
    <col min="10" max="10" width="24.42578125" style="157" customWidth="1"/>
    <col min="11" max="11" width="28.7109375" style="157" customWidth="1"/>
    <col min="12" max="12" width="30.85546875" style="157" customWidth="1"/>
    <col min="13" max="13" width="25.85546875" style="157" customWidth="1"/>
    <col min="14" max="14" width="17.85546875" style="157" customWidth="1"/>
    <col min="15" max="16" width="14" style="157" bestFit="1" customWidth="1"/>
    <col min="17" max="17" width="14.140625" style="157" bestFit="1" customWidth="1"/>
    <col min="18" max="18" width="14" style="157" bestFit="1" customWidth="1"/>
    <col min="19" max="19" width="14.42578125" style="157" bestFit="1" customWidth="1"/>
    <col min="20" max="20" width="14" style="157" bestFit="1" customWidth="1"/>
    <col min="21" max="21" width="13" style="157" bestFit="1" customWidth="1"/>
    <col min="22" max="22" width="14.42578125" style="157" bestFit="1" customWidth="1"/>
    <col min="23" max="23" width="14.140625" style="157" bestFit="1" customWidth="1"/>
    <col min="24" max="24" width="13.42578125" style="157" bestFit="1" customWidth="1"/>
    <col min="25" max="25" width="14" style="157" bestFit="1" customWidth="1"/>
    <col min="26" max="26" width="13" style="157" bestFit="1" customWidth="1"/>
    <col min="27" max="27" width="14.7109375" style="157" customWidth="1"/>
    <col min="28" max="29" width="14" style="157" hidden="1" customWidth="1"/>
    <col min="30" max="30" width="14.140625" style="157" hidden="1" customWidth="1"/>
    <col min="31" max="31" width="14" style="157" hidden="1" customWidth="1"/>
    <col min="32" max="32" width="14.42578125" style="157" hidden="1" customWidth="1"/>
    <col min="33" max="33" width="14" style="157" hidden="1" customWidth="1"/>
    <col min="34" max="34" width="13" style="157" hidden="1" customWidth="1"/>
    <col min="35" max="35" width="14.42578125" style="157" hidden="1" customWidth="1"/>
    <col min="36" max="36" width="14.140625" style="157" hidden="1" customWidth="1"/>
    <col min="37" max="37" width="13.42578125" style="157" hidden="1" customWidth="1"/>
    <col min="38" max="38" width="14" style="157" hidden="1" customWidth="1"/>
    <col min="39" max="39" width="13" style="157" hidden="1" customWidth="1"/>
    <col min="40" max="40" width="15.140625" style="157" hidden="1" customWidth="1"/>
    <col min="41" max="41" width="14" style="157" hidden="1" customWidth="1"/>
    <col min="42" max="42" width="29.140625" style="157" customWidth="1"/>
    <col min="43" max="43" width="29" style="157" customWidth="1"/>
    <col min="44" max="44" width="26.5703125" style="157" customWidth="1"/>
    <col min="45" max="45" width="40.85546875" style="157"/>
    <col min="46" max="53" width="40.85546875" style="160"/>
    <col min="54" max="16384" width="40.85546875" style="157"/>
  </cols>
  <sheetData>
    <row r="2" spans="1:53" ht="45.75">
      <c r="B2" s="386" t="s">
        <v>121</v>
      </c>
      <c r="D2" s="158"/>
      <c r="E2" s="158"/>
      <c r="F2" s="158"/>
      <c r="G2" s="158"/>
      <c r="H2" s="30"/>
      <c r="I2" s="158"/>
      <c r="J2" s="158"/>
      <c r="K2" s="158"/>
      <c r="L2" s="158"/>
      <c r="M2" s="158"/>
      <c r="N2" s="158"/>
      <c r="O2" s="158"/>
      <c r="P2" s="158"/>
      <c r="Q2" s="158"/>
      <c r="R2" s="158"/>
      <c r="S2" s="158"/>
      <c r="T2" s="158"/>
      <c r="U2" s="158"/>
      <c r="V2" s="158"/>
      <c r="W2" s="158"/>
      <c r="X2" s="158"/>
      <c r="Y2" s="158"/>
      <c r="Z2" s="158"/>
      <c r="AA2" s="158"/>
      <c r="AB2" s="158"/>
      <c r="AC2" s="158"/>
      <c r="AD2" s="158"/>
      <c r="AE2" s="158"/>
      <c r="AF2" s="158"/>
      <c r="AG2" s="158"/>
      <c r="AH2" s="158"/>
      <c r="AI2" s="158"/>
      <c r="AJ2" s="158"/>
      <c r="AK2" s="158"/>
      <c r="AL2" s="158"/>
      <c r="AM2" s="158"/>
      <c r="AN2" s="158"/>
      <c r="AO2" s="158"/>
      <c r="AP2" s="158"/>
      <c r="AQ2" s="158"/>
    </row>
    <row r="3" spans="1:53" ht="23.25">
      <c r="B3" s="387" t="s">
        <v>3368</v>
      </c>
    </row>
    <row r="6" spans="1:53" s="430" customFormat="1" ht="39" customHeight="1">
      <c r="A6" s="1254" t="s">
        <v>631</v>
      </c>
      <c r="B6" s="1253" t="s">
        <v>120</v>
      </c>
      <c r="C6" s="1253" t="s">
        <v>0</v>
      </c>
      <c r="D6" s="1253" t="s">
        <v>1</v>
      </c>
      <c r="E6" s="1253" t="s">
        <v>2</v>
      </c>
      <c r="F6" s="1253" t="s">
        <v>3</v>
      </c>
      <c r="G6" s="1253" t="s">
        <v>4</v>
      </c>
      <c r="H6" s="1253" t="s">
        <v>5</v>
      </c>
      <c r="I6" s="1253" t="s">
        <v>6</v>
      </c>
      <c r="J6" s="1253" t="s">
        <v>7</v>
      </c>
      <c r="K6" s="1253" t="s">
        <v>8</v>
      </c>
      <c r="L6" s="1253" t="s">
        <v>9</v>
      </c>
      <c r="M6" s="1253" t="s">
        <v>10</v>
      </c>
      <c r="N6" s="1253" t="s">
        <v>119</v>
      </c>
      <c r="O6" s="1253" t="s">
        <v>11</v>
      </c>
      <c r="P6" s="1253"/>
      <c r="Q6" s="1253"/>
      <c r="R6" s="1253"/>
      <c r="S6" s="1253"/>
      <c r="T6" s="1253"/>
      <c r="U6" s="1253"/>
      <c r="V6" s="1253"/>
      <c r="W6" s="1253"/>
      <c r="X6" s="1253"/>
      <c r="Y6" s="1253"/>
      <c r="Z6" s="1253"/>
      <c r="AA6" s="1227" t="s">
        <v>628</v>
      </c>
      <c r="AB6" s="1253" t="s">
        <v>618</v>
      </c>
      <c r="AC6" s="1253"/>
      <c r="AD6" s="1253"/>
      <c r="AE6" s="1253"/>
      <c r="AF6" s="1253"/>
      <c r="AG6" s="1253"/>
      <c r="AH6" s="1253"/>
      <c r="AI6" s="1253"/>
      <c r="AJ6" s="1253"/>
      <c r="AK6" s="1253"/>
      <c r="AL6" s="1253"/>
      <c r="AM6" s="1253"/>
      <c r="AN6" s="1227" t="s">
        <v>630</v>
      </c>
      <c r="AO6" s="1227" t="s">
        <v>629</v>
      </c>
      <c r="AP6" s="1253" t="s">
        <v>12</v>
      </c>
      <c r="AQ6" s="1253" t="s">
        <v>13</v>
      </c>
      <c r="AR6" s="1253" t="s">
        <v>14</v>
      </c>
      <c r="AS6" s="1253" t="s">
        <v>15</v>
      </c>
      <c r="AT6" s="1253" t="s">
        <v>16</v>
      </c>
      <c r="AU6" s="429"/>
      <c r="AV6" s="429"/>
      <c r="AW6" s="429"/>
      <c r="AX6" s="429"/>
      <c r="AY6" s="429"/>
      <c r="AZ6" s="429"/>
      <c r="BA6" s="429"/>
    </row>
    <row r="7" spans="1:53" s="430" customFormat="1" ht="38.25" customHeight="1">
      <c r="A7" s="1254"/>
      <c r="B7" s="1253"/>
      <c r="C7" s="1253"/>
      <c r="D7" s="1253"/>
      <c r="E7" s="1253"/>
      <c r="F7" s="1253"/>
      <c r="G7" s="1253"/>
      <c r="H7" s="1253"/>
      <c r="I7" s="1253"/>
      <c r="J7" s="1253"/>
      <c r="K7" s="1253"/>
      <c r="L7" s="1253"/>
      <c r="M7" s="1253"/>
      <c r="N7" s="1253"/>
      <c r="O7" s="431" t="s">
        <v>17</v>
      </c>
      <c r="P7" s="431" t="s">
        <v>18</v>
      </c>
      <c r="Q7" s="431" t="s">
        <v>19</v>
      </c>
      <c r="R7" s="431" t="s">
        <v>20</v>
      </c>
      <c r="S7" s="431" t="s">
        <v>21</v>
      </c>
      <c r="T7" s="431" t="s">
        <v>22</v>
      </c>
      <c r="U7" s="431" t="s">
        <v>23</v>
      </c>
      <c r="V7" s="431" t="s">
        <v>24</v>
      </c>
      <c r="W7" s="431" t="s">
        <v>633</v>
      </c>
      <c r="X7" s="431" t="s">
        <v>26</v>
      </c>
      <c r="Y7" s="431" t="s">
        <v>27</v>
      </c>
      <c r="Z7" s="431" t="s">
        <v>28</v>
      </c>
      <c r="AA7" s="1228"/>
      <c r="AB7" s="431" t="s">
        <v>17</v>
      </c>
      <c r="AC7" s="431" t="s">
        <v>18</v>
      </c>
      <c r="AD7" s="431" t="s">
        <v>19</v>
      </c>
      <c r="AE7" s="431" t="s">
        <v>20</v>
      </c>
      <c r="AF7" s="431" t="s">
        <v>21</v>
      </c>
      <c r="AG7" s="431" t="s">
        <v>22</v>
      </c>
      <c r="AH7" s="431" t="s">
        <v>23</v>
      </c>
      <c r="AI7" s="431" t="s">
        <v>24</v>
      </c>
      <c r="AJ7" s="431" t="s">
        <v>633</v>
      </c>
      <c r="AK7" s="431" t="s">
        <v>26</v>
      </c>
      <c r="AL7" s="431" t="s">
        <v>27</v>
      </c>
      <c r="AM7" s="431" t="s">
        <v>28</v>
      </c>
      <c r="AN7" s="1228"/>
      <c r="AO7" s="1228"/>
      <c r="AP7" s="1253"/>
      <c r="AQ7" s="1253"/>
      <c r="AR7" s="1253"/>
      <c r="AS7" s="1253"/>
      <c r="AT7" s="1253"/>
      <c r="AU7" s="429"/>
      <c r="AV7" s="429"/>
      <c r="AW7" s="429"/>
      <c r="AX7" s="429"/>
      <c r="AY7" s="429"/>
      <c r="AZ7" s="429"/>
      <c r="BA7" s="429"/>
    </row>
    <row r="8" spans="1:53" ht="42.75">
      <c r="A8" s="432" t="s">
        <v>536</v>
      </c>
      <c r="B8" s="1255" t="s">
        <v>1023</v>
      </c>
      <c r="C8" s="433"/>
      <c r="D8" s="434" t="s">
        <v>1024</v>
      </c>
      <c r="E8" s="435"/>
      <c r="F8" s="436" t="s">
        <v>1025</v>
      </c>
      <c r="G8" s="437">
        <v>1</v>
      </c>
      <c r="H8" s="436" t="s">
        <v>75</v>
      </c>
      <c r="I8" s="438" t="s">
        <v>1026</v>
      </c>
      <c r="J8" s="437" t="s">
        <v>36</v>
      </c>
      <c r="K8" s="437" t="s">
        <v>41</v>
      </c>
      <c r="L8" s="437" t="s">
        <v>42</v>
      </c>
      <c r="M8" s="437" t="s">
        <v>43</v>
      </c>
      <c r="N8" s="439">
        <f>AVERAGE(O8:Z8)</f>
        <v>2.8000000000000003</v>
      </c>
      <c r="O8" s="440">
        <v>2.8</v>
      </c>
      <c r="P8" s="440">
        <v>2.8</v>
      </c>
      <c r="Q8" s="440">
        <v>2.8</v>
      </c>
      <c r="R8" s="440">
        <v>2.8</v>
      </c>
      <c r="S8" s="440">
        <v>2.8</v>
      </c>
      <c r="T8" s="440">
        <v>2.8</v>
      </c>
      <c r="U8" s="440">
        <v>2.8</v>
      </c>
      <c r="V8" s="440">
        <v>2.8</v>
      </c>
      <c r="W8" s="440">
        <v>2.8</v>
      </c>
      <c r="X8" s="440">
        <v>2.8</v>
      </c>
      <c r="Y8" s="440">
        <v>2.8</v>
      </c>
      <c r="Z8" s="440">
        <v>2.8</v>
      </c>
      <c r="AA8" s="439">
        <f>N8</f>
        <v>2.8000000000000003</v>
      </c>
      <c r="AB8" s="441"/>
      <c r="AC8" s="442"/>
      <c r="AD8" s="442"/>
      <c r="AE8" s="442"/>
      <c r="AF8" s="442"/>
      <c r="AG8" s="442"/>
      <c r="AH8" s="442"/>
      <c r="AI8" s="442"/>
      <c r="AJ8" s="442"/>
      <c r="AK8" s="442"/>
      <c r="AL8" s="442"/>
      <c r="AM8" s="442"/>
      <c r="AN8" s="443">
        <f>AB8</f>
        <v>0</v>
      </c>
      <c r="AO8" s="444" t="e">
        <f t="shared" ref="AO8:AO14" si="0">AA8/AN8</f>
        <v>#DIV/0!</v>
      </c>
      <c r="AP8" s="445" t="s">
        <v>1027</v>
      </c>
      <c r="AQ8" s="446" t="s">
        <v>1028</v>
      </c>
      <c r="AR8" s="447" t="s">
        <v>1029</v>
      </c>
      <c r="AS8" s="448"/>
      <c r="AT8" s="449"/>
    </row>
    <row r="9" spans="1:53" ht="42.75">
      <c r="A9" s="450" t="s">
        <v>536</v>
      </c>
      <c r="B9" s="1256"/>
      <c r="C9" s="451"/>
      <c r="D9" s="452" t="s">
        <v>1030</v>
      </c>
      <c r="E9" s="453"/>
      <c r="F9" s="454" t="s">
        <v>1031</v>
      </c>
      <c r="G9" s="455">
        <v>3</v>
      </c>
      <c r="H9" s="454" t="s">
        <v>75</v>
      </c>
      <c r="I9" s="456" t="s">
        <v>1032</v>
      </c>
      <c r="J9" s="455" t="s">
        <v>40</v>
      </c>
      <c r="K9" s="455" t="s">
        <v>41</v>
      </c>
      <c r="L9" s="455" t="s">
        <v>42</v>
      </c>
      <c r="M9" s="455" t="s">
        <v>43</v>
      </c>
      <c r="N9" s="439">
        <f>AVERAGE(O9:Z9)</f>
        <v>4.2000000000000011</v>
      </c>
      <c r="O9" s="457">
        <v>4.2</v>
      </c>
      <c r="P9" s="457">
        <v>4.2</v>
      </c>
      <c r="Q9" s="457">
        <v>4.2</v>
      </c>
      <c r="R9" s="457">
        <v>4.2</v>
      </c>
      <c r="S9" s="457">
        <v>4.2</v>
      </c>
      <c r="T9" s="457">
        <v>4.2</v>
      </c>
      <c r="U9" s="457">
        <v>4.2</v>
      </c>
      <c r="V9" s="457">
        <v>4.2</v>
      </c>
      <c r="W9" s="457">
        <v>4.2</v>
      </c>
      <c r="X9" s="457">
        <v>4.2</v>
      </c>
      <c r="Y9" s="457">
        <v>4.2</v>
      </c>
      <c r="Z9" s="457">
        <v>4.2</v>
      </c>
      <c r="AA9" s="439">
        <f t="shared" ref="AA9:AA72" si="1">N9</f>
        <v>4.2000000000000011</v>
      </c>
      <c r="AB9" s="458"/>
      <c r="AC9" s="459"/>
      <c r="AD9" s="459"/>
      <c r="AE9" s="459"/>
      <c r="AF9" s="459"/>
      <c r="AG9" s="459"/>
      <c r="AH9" s="459"/>
      <c r="AI9" s="459"/>
      <c r="AJ9" s="459"/>
      <c r="AK9" s="459"/>
      <c r="AL9" s="459"/>
      <c r="AM9" s="459"/>
      <c r="AN9" s="443">
        <f t="shared" ref="AN9:AN72" si="2">AB9</f>
        <v>0</v>
      </c>
      <c r="AO9" s="444" t="e">
        <f t="shared" si="0"/>
        <v>#DIV/0!</v>
      </c>
      <c r="AP9" s="460" t="s">
        <v>1027</v>
      </c>
      <c r="AQ9" s="461" t="s">
        <v>1028</v>
      </c>
      <c r="AR9" s="462" t="s">
        <v>1029</v>
      </c>
      <c r="AS9" s="463"/>
      <c r="AT9" s="464"/>
    </row>
    <row r="10" spans="1:53" ht="42.75">
      <c r="A10" s="450" t="s">
        <v>536</v>
      </c>
      <c r="B10" s="1256" t="s">
        <v>1033</v>
      </c>
      <c r="C10" s="465"/>
      <c r="D10" s="1257" t="s">
        <v>1034</v>
      </c>
      <c r="E10" s="466" t="s">
        <v>1035</v>
      </c>
      <c r="F10" s="467" t="s">
        <v>1036</v>
      </c>
      <c r="G10" s="455">
        <v>3</v>
      </c>
      <c r="H10" s="454" t="s">
        <v>75</v>
      </c>
      <c r="I10" s="468" t="s">
        <v>1032</v>
      </c>
      <c r="J10" s="455" t="s">
        <v>40</v>
      </c>
      <c r="K10" s="455" t="s">
        <v>41</v>
      </c>
      <c r="L10" s="455" t="s">
        <v>42</v>
      </c>
      <c r="M10" s="455" t="s">
        <v>43</v>
      </c>
      <c r="N10" s="439">
        <f t="shared" ref="N10:N12" si="3">AVERAGE(O10:Z10)</f>
        <v>3</v>
      </c>
      <c r="O10" s="457">
        <v>3</v>
      </c>
      <c r="P10" s="457">
        <v>3</v>
      </c>
      <c r="Q10" s="457">
        <v>3</v>
      </c>
      <c r="R10" s="457">
        <v>3</v>
      </c>
      <c r="S10" s="457">
        <v>3</v>
      </c>
      <c r="T10" s="457">
        <v>3</v>
      </c>
      <c r="U10" s="457">
        <v>3</v>
      </c>
      <c r="V10" s="457">
        <v>3</v>
      </c>
      <c r="W10" s="457">
        <v>3</v>
      </c>
      <c r="X10" s="457">
        <v>3</v>
      </c>
      <c r="Y10" s="457">
        <v>3</v>
      </c>
      <c r="Z10" s="457">
        <v>3</v>
      </c>
      <c r="AA10" s="439">
        <f t="shared" si="1"/>
        <v>3</v>
      </c>
      <c r="AB10" s="458"/>
      <c r="AC10" s="459"/>
      <c r="AD10" s="459"/>
      <c r="AE10" s="459"/>
      <c r="AF10" s="459"/>
      <c r="AG10" s="459"/>
      <c r="AH10" s="459"/>
      <c r="AI10" s="459"/>
      <c r="AJ10" s="459"/>
      <c r="AK10" s="459"/>
      <c r="AL10" s="459"/>
      <c r="AM10" s="459"/>
      <c r="AN10" s="443">
        <f t="shared" si="2"/>
        <v>0</v>
      </c>
      <c r="AO10" s="444" t="e">
        <f t="shared" si="0"/>
        <v>#DIV/0!</v>
      </c>
      <c r="AP10" s="460" t="s">
        <v>1027</v>
      </c>
      <c r="AQ10" s="461" t="s">
        <v>1028</v>
      </c>
      <c r="AR10" s="462" t="s">
        <v>1029</v>
      </c>
      <c r="AS10" s="463"/>
      <c r="AT10" s="464"/>
    </row>
    <row r="11" spans="1:53" ht="33">
      <c r="A11" s="450" t="s">
        <v>536</v>
      </c>
      <c r="B11" s="1256"/>
      <c r="C11" s="465"/>
      <c r="D11" s="1258"/>
      <c r="E11" s="466" t="s">
        <v>1037</v>
      </c>
      <c r="F11" s="467" t="s">
        <v>1038</v>
      </c>
      <c r="G11" s="455">
        <v>2</v>
      </c>
      <c r="H11" s="454" t="s">
        <v>75</v>
      </c>
      <c r="I11" s="468" t="s">
        <v>1032</v>
      </c>
      <c r="J11" s="455" t="s">
        <v>40</v>
      </c>
      <c r="K11" s="455" t="s">
        <v>41</v>
      </c>
      <c r="L11" s="455" t="s">
        <v>42</v>
      </c>
      <c r="M11" s="455" t="s">
        <v>43</v>
      </c>
      <c r="N11" s="439">
        <f t="shared" si="3"/>
        <v>4.5</v>
      </c>
      <c r="O11" s="457">
        <v>4.5</v>
      </c>
      <c r="P11" s="457">
        <v>4.5</v>
      </c>
      <c r="Q11" s="457">
        <v>4.5</v>
      </c>
      <c r="R11" s="457">
        <v>4.5</v>
      </c>
      <c r="S11" s="457">
        <v>4.5</v>
      </c>
      <c r="T11" s="457">
        <v>4.5</v>
      </c>
      <c r="U11" s="457">
        <v>4.5</v>
      </c>
      <c r="V11" s="457">
        <v>4.5</v>
      </c>
      <c r="W11" s="457">
        <v>4.5</v>
      </c>
      <c r="X11" s="457">
        <v>4.5</v>
      </c>
      <c r="Y11" s="457">
        <v>4.5</v>
      </c>
      <c r="Z11" s="457">
        <v>4.5</v>
      </c>
      <c r="AA11" s="439">
        <f t="shared" si="1"/>
        <v>4.5</v>
      </c>
      <c r="AB11" s="458"/>
      <c r="AC11" s="459"/>
      <c r="AD11" s="459"/>
      <c r="AE11" s="459"/>
      <c r="AF11" s="459"/>
      <c r="AG11" s="459"/>
      <c r="AH11" s="459"/>
      <c r="AI11" s="459"/>
      <c r="AJ11" s="459"/>
      <c r="AK11" s="459"/>
      <c r="AL11" s="459"/>
      <c r="AM11" s="459"/>
      <c r="AN11" s="443">
        <f t="shared" si="2"/>
        <v>0</v>
      </c>
      <c r="AO11" s="444" t="e">
        <f t="shared" si="0"/>
        <v>#DIV/0!</v>
      </c>
      <c r="AP11" s="460" t="s">
        <v>1027</v>
      </c>
      <c r="AQ11" s="461" t="s">
        <v>1028</v>
      </c>
      <c r="AR11" s="462" t="s">
        <v>1029</v>
      </c>
      <c r="AS11" s="463"/>
      <c r="AT11" s="464"/>
    </row>
    <row r="12" spans="1:53" ht="42.75">
      <c r="A12" s="450" t="s">
        <v>536</v>
      </c>
      <c r="B12" s="1256"/>
      <c r="C12" s="465"/>
      <c r="D12" s="1259"/>
      <c r="E12" s="466" t="s">
        <v>1039</v>
      </c>
      <c r="F12" s="467" t="s">
        <v>1040</v>
      </c>
      <c r="G12" s="455">
        <v>1</v>
      </c>
      <c r="H12" s="454" t="s">
        <v>75</v>
      </c>
      <c r="I12" s="468" t="s">
        <v>1032</v>
      </c>
      <c r="J12" s="455" t="s">
        <v>40</v>
      </c>
      <c r="K12" s="455" t="s">
        <v>41</v>
      </c>
      <c r="L12" s="455" t="s">
        <v>42</v>
      </c>
      <c r="M12" s="455" t="s">
        <v>43</v>
      </c>
      <c r="N12" s="439">
        <f t="shared" si="3"/>
        <v>5</v>
      </c>
      <c r="O12" s="457">
        <v>5</v>
      </c>
      <c r="P12" s="457">
        <v>5</v>
      </c>
      <c r="Q12" s="457">
        <v>5</v>
      </c>
      <c r="R12" s="457">
        <v>5</v>
      </c>
      <c r="S12" s="457">
        <v>5</v>
      </c>
      <c r="T12" s="457">
        <v>5</v>
      </c>
      <c r="U12" s="457">
        <v>5</v>
      </c>
      <c r="V12" s="457">
        <v>5</v>
      </c>
      <c r="W12" s="457">
        <v>5</v>
      </c>
      <c r="X12" s="457">
        <v>5</v>
      </c>
      <c r="Y12" s="457">
        <v>5</v>
      </c>
      <c r="Z12" s="457">
        <v>5</v>
      </c>
      <c r="AA12" s="439">
        <f t="shared" si="1"/>
        <v>5</v>
      </c>
      <c r="AB12" s="458"/>
      <c r="AC12" s="459"/>
      <c r="AD12" s="459"/>
      <c r="AE12" s="459"/>
      <c r="AF12" s="459"/>
      <c r="AG12" s="459"/>
      <c r="AH12" s="459"/>
      <c r="AI12" s="459"/>
      <c r="AJ12" s="459"/>
      <c r="AK12" s="459"/>
      <c r="AL12" s="459"/>
      <c r="AM12" s="459"/>
      <c r="AN12" s="443">
        <f t="shared" si="2"/>
        <v>0</v>
      </c>
      <c r="AO12" s="444" t="e">
        <f t="shared" si="0"/>
        <v>#DIV/0!</v>
      </c>
      <c r="AP12" s="460" t="s">
        <v>1027</v>
      </c>
      <c r="AQ12" s="461" t="s">
        <v>1028</v>
      </c>
      <c r="AR12" s="462" t="s">
        <v>1029</v>
      </c>
      <c r="AS12" s="463"/>
      <c r="AT12" s="469"/>
      <c r="AU12" s="157"/>
      <c r="AV12" s="157"/>
      <c r="AW12" s="157"/>
      <c r="AX12" s="157"/>
      <c r="AY12" s="157"/>
      <c r="AZ12" s="157"/>
      <c r="BA12" s="157"/>
    </row>
    <row r="13" spans="1:53" ht="99.75">
      <c r="A13" s="450" t="s">
        <v>607</v>
      </c>
      <c r="B13" s="470" t="s">
        <v>607</v>
      </c>
      <c r="C13" s="467"/>
      <c r="D13" s="452" t="s">
        <v>1041</v>
      </c>
      <c r="E13" s="466"/>
      <c r="F13" s="454" t="s">
        <v>1042</v>
      </c>
      <c r="G13" s="471">
        <v>1</v>
      </c>
      <c r="H13" s="452" t="s">
        <v>72</v>
      </c>
      <c r="I13" s="467" t="s">
        <v>1043</v>
      </c>
      <c r="J13" s="472" t="s">
        <v>46</v>
      </c>
      <c r="K13" s="472" t="s">
        <v>41</v>
      </c>
      <c r="L13" s="471" t="s">
        <v>30</v>
      </c>
      <c r="M13" s="472" t="s">
        <v>43</v>
      </c>
      <c r="N13" s="473">
        <f>SUM(O13:Z13)</f>
        <v>4734.4299173730114</v>
      </c>
      <c r="O13" s="474">
        <v>355.62340512996275</v>
      </c>
      <c r="P13" s="474">
        <v>337.84296339788051</v>
      </c>
      <c r="Q13" s="474">
        <v>373.4411384712609</v>
      </c>
      <c r="R13" s="474">
        <v>380.7</v>
      </c>
      <c r="S13" s="474">
        <v>410.04</v>
      </c>
      <c r="T13" s="474">
        <v>401.8</v>
      </c>
      <c r="U13" s="474">
        <v>430</v>
      </c>
      <c r="V13" s="474">
        <v>430.3</v>
      </c>
      <c r="W13" s="474">
        <v>408.34080387515803</v>
      </c>
      <c r="X13" s="474">
        <v>409.21068212856102</v>
      </c>
      <c r="Y13" s="474">
        <v>396.81125347668581</v>
      </c>
      <c r="Z13" s="474">
        <v>400.31967089350184</v>
      </c>
      <c r="AA13" s="473">
        <f t="shared" si="1"/>
        <v>4734.4299173730114</v>
      </c>
      <c r="AB13" s="475"/>
      <c r="AC13" s="476"/>
      <c r="AD13" s="476"/>
      <c r="AE13" s="476"/>
      <c r="AF13" s="476"/>
      <c r="AG13" s="476"/>
      <c r="AH13" s="476"/>
      <c r="AI13" s="476"/>
      <c r="AJ13" s="476"/>
      <c r="AK13" s="476"/>
      <c r="AL13" s="476"/>
      <c r="AM13" s="476"/>
      <c r="AN13" s="477">
        <f t="shared" si="2"/>
        <v>0</v>
      </c>
      <c r="AO13" s="444" t="e">
        <f t="shared" si="0"/>
        <v>#DIV/0!</v>
      </c>
      <c r="AP13" s="460" t="s">
        <v>1044</v>
      </c>
      <c r="AQ13" s="461" t="s">
        <v>1045</v>
      </c>
      <c r="AR13" s="459" t="s">
        <v>1046</v>
      </c>
      <c r="AS13" s="463"/>
      <c r="AT13" s="469"/>
      <c r="AU13" s="157"/>
      <c r="AV13" s="157"/>
      <c r="AW13" s="157"/>
      <c r="AX13" s="157"/>
      <c r="AY13" s="157"/>
      <c r="AZ13" s="157"/>
      <c r="BA13" s="157"/>
    </row>
    <row r="14" spans="1:53" ht="90">
      <c r="A14" s="450" t="s">
        <v>664</v>
      </c>
      <c r="B14" s="1256" t="s">
        <v>664</v>
      </c>
      <c r="C14" s="465"/>
      <c r="D14" s="478" t="s">
        <v>1047</v>
      </c>
      <c r="E14" s="466"/>
      <c r="F14" s="479" t="s">
        <v>1048</v>
      </c>
      <c r="G14" s="480">
        <v>1</v>
      </c>
      <c r="H14" s="452" t="s">
        <v>57</v>
      </c>
      <c r="I14" s="454" t="s">
        <v>1049</v>
      </c>
      <c r="J14" s="481" t="s">
        <v>49</v>
      </c>
      <c r="K14" s="481" t="s">
        <v>41</v>
      </c>
      <c r="L14" s="480" t="s">
        <v>30</v>
      </c>
      <c r="M14" s="481" t="s">
        <v>43</v>
      </c>
      <c r="N14" s="473">
        <f t="shared" ref="N14:N16" si="4">SUM(O14:Z14)</f>
        <v>5</v>
      </c>
      <c r="O14" s="482"/>
      <c r="P14" s="482">
        <v>1</v>
      </c>
      <c r="Q14" s="482"/>
      <c r="R14" s="482"/>
      <c r="S14" s="482">
        <v>1</v>
      </c>
      <c r="T14" s="482"/>
      <c r="U14" s="482"/>
      <c r="V14" s="482">
        <v>1</v>
      </c>
      <c r="W14" s="482"/>
      <c r="X14" s="482"/>
      <c r="Y14" s="482"/>
      <c r="Z14" s="482">
        <v>2</v>
      </c>
      <c r="AA14" s="473">
        <f t="shared" si="1"/>
        <v>5</v>
      </c>
      <c r="AB14" s="483"/>
      <c r="AC14" s="484"/>
      <c r="AD14" s="484"/>
      <c r="AE14" s="484"/>
      <c r="AF14" s="484"/>
      <c r="AG14" s="484"/>
      <c r="AH14" s="484"/>
      <c r="AI14" s="484"/>
      <c r="AJ14" s="484"/>
      <c r="AK14" s="484"/>
      <c r="AL14" s="484"/>
      <c r="AM14" s="484"/>
      <c r="AN14" s="477">
        <f t="shared" si="2"/>
        <v>0</v>
      </c>
      <c r="AO14" s="444" t="e">
        <f t="shared" si="0"/>
        <v>#DIV/0!</v>
      </c>
      <c r="AP14" s="460" t="s">
        <v>1050</v>
      </c>
      <c r="AQ14" s="485" t="s">
        <v>1045</v>
      </c>
      <c r="AR14" s="486" t="s">
        <v>1046</v>
      </c>
      <c r="AS14" s="487"/>
      <c r="AT14" s="488"/>
      <c r="AU14" s="157"/>
      <c r="AV14" s="157"/>
      <c r="AW14" s="157"/>
      <c r="AX14" s="157"/>
      <c r="AY14" s="157"/>
      <c r="AZ14" s="157"/>
      <c r="BA14" s="157"/>
    </row>
    <row r="15" spans="1:53" ht="66">
      <c r="A15" s="450" t="s">
        <v>643</v>
      </c>
      <c r="B15" s="1256"/>
      <c r="C15" s="465"/>
      <c r="D15" s="452" t="s">
        <v>1051</v>
      </c>
      <c r="E15" s="466"/>
      <c r="F15" s="467" t="s">
        <v>1052</v>
      </c>
      <c r="G15" s="471">
        <v>2</v>
      </c>
      <c r="H15" s="452" t="s">
        <v>75</v>
      </c>
      <c r="I15" s="467" t="s">
        <v>1053</v>
      </c>
      <c r="J15" s="472" t="s">
        <v>36</v>
      </c>
      <c r="K15" s="472" t="s">
        <v>29</v>
      </c>
      <c r="L15" s="471" t="s">
        <v>42</v>
      </c>
      <c r="M15" s="472" t="s">
        <v>43</v>
      </c>
      <c r="N15" s="473">
        <f t="shared" si="4"/>
        <v>12</v>
      </c>
      <c r="O15" s="489">
        <v>1</v>
      </c>
      <c r="P15" s="489">
        <v>1</v>
      </c>
      <c r="Q15" s="489">
        <v>1</v>
      </c>
      <c r="R15" s="489">
        <v>1</v>
      </c>
      <c r="S15" s="489">
        <v>1</v>
      </c>
      <c r="T15" s="489">
        <v>1</v>
      </c>
      <c r="U15" s="489">
        <v>1</v>
      </c>
      <c r="V15" s="489">
        <v>1</v>
      </c>
      <c r="W15" s="489">
        <v>1</v>
      </c>
      <c r="X15" s="489">
        <v>1</v>
      </c>
      <c r="Y15" s="489">
        <v>1</v>
      </c>
      <c r="Z15" s="489">
        <v>1</v>
      </c>
      <c r="AA15" s="473">
        <f t="shared" si="1"/>
        <v>12</v>
      </c>
      <c r="AB15" s="490"/>
      <c r="AC15" s="491"/>
      <c r="AD15" s="491"/>
      <c r="AE15" s="491"/>
      <c r="AF15" s="491"/>
      <c r="AG15" s="491"/>
      <c r="AH15" s="491"/>
      <c r="AI15" s="491"/>
      <c r="AJ15" s="491"/>
      <c r="AK15" s="491"/>
      <c r="AL15" s="491"/>
      <c r="AM15" s="491"/>
      <c r="AN15" s="477">
        <f t="shared" si="2"/>
        <v>0</v>
      </c>
      <c r="AO15" s="444">
        <f t="shared" ref="AO15:AO72" si="5">AN15/AA15</f>
        <v>0</v>
      </c>
      <c r="AP15" s="460" t="s">
        <v>1054</v>
      </c>
      <c r="AQ15" s="461" t="s">
        <v>1045</v>
      </c>
      <c r="AR15" s="459" t="s">
        <v>1046</v>
      </c>
      <c r="AS15" s="463"/>
      <c r="AT15" s="469"/>
      <c r="AU15" s="157"/>
      <c r="AV15" s="157"/>
      <c r="AW15" s="157"/>
      <c r="AX15" s="157"/>
      <c r="AY15" s="157"/>
      <c r="AZ15" s="157"/>
      <c r="BA15" s="157"/>
    </row>
    <row r="16" spans="1:53" ht="49.5">
      <c r="A16" s="492" t="s">
        <v>1055</v>
      </c>
      <c r="B16" s="1260" t="s">
        <v>1056</v>
      </c>
      <c r="C16" s="465"/>
      <c r="D16" s="452" t="s">
        <v>1057</v>
      </c>
      <c r="E16" s="493"/>
      <c r="F16" s="467" t="s">
        <v>1058</v>
      </c>
      <c r="G16" s="472">
        <v>2</v>
      </c>
      <c r="H16" s="454" t="s">
        <v>75</v>
      </c>
      <c r="I16" s="467" t="s">
        <v>1059</v>
      </c>
      <c r="J16" s="455" t="s">
        <v>36</v>
      </c>
      <c r="K16" s="455" t="s">
        <v>29</v>
      </c>
      <c r="L16" s="455" t="s">
        <v>30</v>
      </c>
      <c r="M16" s="455" t="s">
        <v>43</v>
      </c>
      <c r="N16" s="473">
        <f t="shared" si="4"/>
        <v>4</v>
      </c>
      <c r="O16" s="457"/>
      <c r="P16" s="457"/>
      <c r="Q16" s="457">
        <v>1</v>
      </c>
      <c r="R16" s="457"/>
      <c r="S16" s="457"/>
      <c r="T16" s="457">
        <v>1</v>
      </c>
      <c r="U16" s="457"/>
      <c r="V16" s="457"/>
      <c r="W16" s="457">
        <v>1</v>
      </c>
      <c r="X16" s="457"/>
      <c r="Y16" s="457"/>
      <c r="Z16" s="457">
        <v>1</v>
      </c>
      <c r="AA16" s="473">
        <f t="shared" si="1"/>
        <v>4</v>
      </c>
      <c r="AB16" s="458"/>
      <c r="AC16" s="459"/>
      <c r="AD16" s="459"/>
      <c r="AE16" s="459"/>
      <c r="AF16" s="459"/>
      <c r="AG16" s="459"/>
      <c r="AH16" s="459"/>
      <c r="AI16" s="459"/>
      <c r="AJ16" s="459"/>
      <c r="AK16" s="459"/>
      <c r="AL16" s="459"/>
      <c r="AM16" s="459"/>
      <c r="AN16" s="477">
        <f t="shared" si="2"/>
        <v>0</v>
      </c>
      <c r="AO16" s="444">
        <f t="shared" si="5"/>
        <v>0</v>
      </c>
      <c r="AP16" s="460" t="s">
        <v>1060</v>
      </c>
      <c r="AQ16" s="461" t="s">
        <v>1061</v>
      </c>
      <c r="AR16" s="462" t="s">
        <v>1062</v>
      </c>
      <c r="AS16" s="463"/>
      <c r="AT16" s="469"/>
      <c r="AU16" s="157"/>
      <c r="AV16" s="157"/>
      <c r="AW16" s="157"/>
      <c r="AX16" s="157"/>
      <c r="AY16" s="157"/>
      <c r="AZ16" s="157"/>
      <c r="BA16" s="157"/>
    </row>
    <row r="17" spans="1:53" ht="57">
      <c r="A17" s="450" t="s">
        <v>507</v>
      </c>
      <c r="B17" s="1260"/>
      <c r="C17" s="465"/>
      <c r="D17" s="452" t="s">
        <v>1063</v>
      </c>
      <c r="E17" s="493"/>
      <c r="F17" s="467" t="s">
        <v>1064</v>
      </c>
      <c r="G17" s="472">
        <v>2</v>
      </c>
      <c r="H17" s="454" t="s">
        <v>75</v>
      </c>
      <c r="I17" s="468" t="s">
        <v>1065</v>
      </c>
      <c r="J17" s="455" t="s">
        <v>40</v>
      </c>
      <c r="K17" s="455" t="s">
        <v>41</v>
      </c>
      <c r="L17" s="455" t="s">
        <v>30</v>
      </c>
      <c r="M17" s="455" t="s">
        <v>43</v>
      </c>
      <c r="N17" s="439">
        <f t="shared" ref="N17:N26" si="6">AVERAGE(O17:Z17)</f>
        <v>2.1999999999999997</v>
      </c>
      <c r="O17" s="457">
        <v>2.2000000000000002</v>
      </c>
      <c r="P17" s="457">
        <v>2.2000000000000002</v>
      </c>
      <c r="Q17" s="457">
        <v>2.2000000000000002</v>
      </c>
      <c r="R17" s="457">
        <v>2.2000000000000002</v>
      </c>
      <c r="S17" s="457">
        <v>2.2000000000000002</v>
      </c>
      <c r="T17" s="457">
        <v>2.2000000000000002</v>
      </c>
      <c r="U17" s="457">
        <v>2.2000000000000002</v>
      </c>
      <c r="V17" s="457">
        <v>2.2000000000000002</v>
      </c>
      <c r="W17" s="457">
        <v>2.2000000000000002</v>
      </c>
      <c r="X17" s="457">
        <v>2.2000000000000002</v>
      </c>
      <c r="Y17" s="457">
        <v>2.2000000000000002</v>
      </c>
      <c r="Z17" s="457">
        <v>2.2000000000000002</v>
      </c>
      <c r="AA17" s="439">
        <f t="shared" si="1"/>
        <v>2.1999999999999997</v>
      </c>
      <c r="AB17" s="458"/>
      <c r="AC17" s="459"/>
      <c r="AD17" s="459"/>
      <c r="AE17" s="459"/>
      <c r="AF17" s="459"/>
      <c r="AG17" s="459"/>
      <c r="AH17" s="459"/>
      <c r="AI17" s="459"/>
      <c r="AJ17" s="459"/>
      <c r="AK17" s="459"/>
      <c r="AL17" s="459"/>
      <c r="AM17" s="459"/>
      <c r="AN17" s="443">
        <f t="shared" si="2"/>
        <v>0</v>
      </c>
      <c r="AO17" s="444" t="e">
        <f t="shared" ref="AO17:AO23" si="7">AA17/AN17</f>
        <v>#DIV/0!</v>
      </c>
      <c r="AP17" s="460" t="s">
        <v>1027</v>
      </c>
      <c r="AQ17" s="461" t="s">
        <v>1061</v>
      </c>
      <c r="AR17" s="462" t="s">
        <v>1062</v>
      </c>
      <c r="AS17" s="463"/>
      <c r="AT17" s="469"/>
      <c r="AU17" s="157"/>
      <c r="AV17" s="157"/>
      <c r="AW17" s="157"/>
      <c r="AX17" s="157"/>
      <c r="AY17" s="157"/>
      <c r="AZ17" s="157"/>
      <c r="BA17" s="157"/>
    </row>
    <row r="18" spans="1:53" ht="71.25">
      <c r="A18" s="450" t="s">
        <v>723</v>
      </c>
      <c r="B18" s="1260"/>
      <c r="C18" s="465"/>
      <c r="D18" s="452" t="s">
        <v>1066</v>
      </c>
      <c r="E18" s="466"/>
      <c r="F18" s="467" t="s">
        <v>1067</v>
      </c>
      <c r="G18" s="472">
        <v>1</v>
      </c>
      <c r="H18" s="454" t="s">
        <v>77</v>
      </c>
      <c r="I18" s="467" t="s">
        <v>1068</v>
      </c>
      <c r="J18" s="472" t="s">
        <v>40</v>
      </c>
      <c r="K18" s="472" t="s">
        <v>41</v>
      </c>
      <c r="L18" s="472" t="s">
        <v>30</v>
      </c>
      <c r="M18" s="472" t="s">
        <v>43</v>
      </c>
      <c r="N18" s="439">
        <f t="shared" si="6"/>
        <v>9.5</v>
      </c>
      <c r="O18" s="489">
        <v>9.5</v>
      </c>
      <c r="P18" s="489">
        <v>9.5</v>
      </c>
      <c r="Q18" s="489">
        <v>9.5</v>
      </c>
      <c r="R18" s="489">
        <v>9.5</v>
      </c>
      <c r="S18" s="489">
        <v>9.5</v>
      </c>
      <c r="T18" s="489">
        <v>9.5</v>
      </c>
      <c r="U18" s="489">
        <v>9.5</v>
      </c>
      <c r="V18" s="489">
        <v>9.5</v>
      </c>
      <c r="W18" s="489">
        <v>9.5</v>
      </c>
      <c r="X18" s="489">
        <v>9.5</v>
      </c>
      <c r="Y18" s="489">
        <v>9.5</v>
      </c>
      <c r="Z18" s="489">
        <v>9.5</v>
      </c>
      <c r="AA18" s="439">
        <f t="shared" si="1"/>
        <v>9.5</v>
      </c>
      <c r="AB18" s="490"/>
      <c r="AC18" s="491"/>
      <c r="AD18" s="491"/>
      <c r="AE18" s="491"/>
      <c r="AF18" s="491"/>
      <c r="AG18" s="491"/>
      <c r="AH18" s="491"/>
      <c r="AI18" s="491"/>
      <c r="AJ18" s="491"/>
      <c r="AK18" s="491"/>
      <c r="AL18" s="491"/>
      <c r="AM18" s="491"/>
      <c r="AN18" s="443">
        <f t="shared" si="2"/>
        <v>0</v>
      </c>
      <c r="AO18" s="444" t="e">
        <f t="shared" si="7"/>
        <v>#DIV/0!</v>
      </c>
      <c r="AP18" s="460" t="s">
        <v>1069</v>
      </c>
      <c r="AQ18" s="461" t="s">
        <v>1061</v>
      </c>
      <c r="AR18" s="462" t="s">
        <v>1062</v>
      </c>
      <c r="AS18" s="463"/>
      <c r="AT18" s="469"/>
      <c r="AU18" s="157"/>
      <c r="AV18" s="157"/>
      <c r="AW18" s="157"/>
      <c r="AX18" s="157"/>
      <c r="AY18" s="157"/>
      <c r="AZ18" s="157"/>
      <c r="BA18" s="157"/>
    </row>
    <row r="19" spans="1:53" ht="71.25">
      <c r="A19" s="450" t="s">
        <v>538</v>
      </c>
      <c r="B19" s="1260"/>
      <c r="C19" s="465"/>
      <c r="D19" s="452" t="s">
        <v>1070</v>
      </c>
      <c r="E19" s="466"/>
      <c r="F19" s="467" t="s">
        <v>1071</v>
      </c>
      <c r="G19" s="472">
        <v>1</v>
      </c>
      <c r="H19" s="454" t="s">
        <v>77</v>
      </c>
      <c r="I19" s="467" t="s">
        <v>1068</v>
      </c>
      <c r="J19" s="472" t="s">
        <v>40</v>
      </c>
      <c r="K19" s="472" t="s">
        <v>41</v>
      </c>
      <c r="L19" s="472" t="s">
        <v>30</v>
      </c>
      <c r="M19" s="472" t="s">
        <v>43</v>
      </c>
      <c r="N19" s="439">
        <f t="shared" si="6"/>
        <v>11</v>
      </c>
      <c r="O19" s="489">
        <v>11</v>
      </c>
      <c r="P19" s="489">
        <v>11</v>
      </c>
      <c r="Q19" s="489">
        <v>11</v>
      </c>
      <c r="R19" s="489">
        <v>11</v>
      </c>
      <c r="S19" s="489">
        <v>11</v>
      </c>
      <c r="T19" s="489">
        <v>11</v>
      </c>
      <c r="U19" s="489">
        <v>11</v>
      </c>
      <c r="V19" s="489">
        <v>11</v>
      </c>
      <c r="W19" s="489">
        <v>11</v>
      </c>
      <c r="X19" s="489">
        <v>11</v>
      </c>
      <c r="Y19" s="489">
        <v>11</v>
      </c>
      <c r="Z19" s="489">
        <v>11</v>
      </c>
      <c r="AA19" s="439">
        <f t="shared" si="1"/>
        <v>11</v>
      </c>
      <c r="AB19" s="490"/>
      <c r="AC19" s="491"/>
      <c r="AD19" s="491"/>
      <c r="AE19" s="491"/>
      <c r="AF19" s="491"/>
      <c r="AG19" s="491"/>
      <c r="AH19" s="491"/>
      <c r="AI19" s="491"/>
      <c r="AJ19" s="491"/>
      <c r="AK19" s="491"/>
      <c r="AL19" s="491"/>
      <c r="AM19" s="491"/>
      <c r="AN19" s="443">
        <f t="shared" si="2"/>
        <v>0</v>
      </c>
      <c r="AO19" s="444" t="e">
        <f t="shared" si="7"/>
        <v>#DIV/0!</v>
      </c>
      <c r="AP19" s="460" t="s">
        <v>1069</v>
      </c>
      <c r="AQ19" s="461" t="s">
        <v>1061</v>
      </c>
      <c r="AR19" s="462" t="s">
        <v>1062</v>
      </c>
      <c r="AS19" s="463"/>
      <c r="AT19" s="469"/>
      <c r="AU19" s="157"/>
      <c r="AV19" s="157"/>
      <c r="AW19" s="157"/>
      <c r="AX19" s="157"/>
      <c r="AY19" s="157"/>
      <c r="AZ19" s="157"/>
      <c r="BA19" s="157"/>
    </row>
    <row r="20" spans="1:53" ht="71.25">
      <c r="A20" s="450" t="s">
        <v>506</v>
      </c>
      <c r="B20" s="1260"/>
      <c r="C20" s="465"/>
      <c r="D20" s="452" t="s">
        <v>1072</v>
      </c>
      <c r="E20" s="466"/>
      <c r="F20" s="467" t="s">
        <v>1073</v>
      </c>
      <c r="G20" s="472">
        <v>2</v>
      </c>
      <c r="H20" s="454" t="s">
        <v>77</v>
      </c>
      <c r="I20" s="467" t="s">
        <v>1068</v>
      </c>
      <c r="J20" s="472" t="s">
        <v>40</v>
      </c>
      <c r="K20" s="472" t="s">
        <v>41</v>
      </c>
      <c r="L20" s="471" t="s">
        <v>42</v>
      </c>
      <c r="M20" s="472" t="s">
        <v>43</v>
      </c>
      <c r="N20" s="439">
        <f t="shared" si="6"/>
        <v>3.1999999999999997</v>
      </c>
      <c r="O20" s="489">
        <v>3.2</v>
      </c>
      <c r="P20" s="489">
        <v>3.2</v>
      </c>
      <c r="Q20" s="489">
        <v>3.2</v>
      </c>
      <c r="R20" s="489">
        <v>3.2</v>
      </c>
      <c r="S20" s="489">
        <v>3.2</v>
      </c>
      <c r="T20" s="489">
        <v>3.2</v>
      </c>
      <c r="U20" s="489">
        <v>3.2</v>
      </c>
      <c r="V20" s="489">
        <v>3.2</v>
      </c>
      <c r="W20" s="489">
        <v>3.2</v>
      </c>
      <c r="X20" s="489">
        <v>3.2</v>
      </c>
      <c r="Y20" s="489">
        <v>3.2</v>
      </c>
      <c r="Z20" s="489">
        <v>3.2</v>
      </c>
      <c r="AA20" s="439">
        <f t="shared" si="1"/>
        <v>3.1999999999999997</v>
      </c>
      <c r="AB20" s="490"/>
      <c r="AC20" s="491"/>
      <c r="AD20" s="491"/>
      <c r="AE20" s="491"/>
      <c r="AF20" s="491"/>
      <c r="AG20" s="491"/>
      <c r="AH20" s="491"/>
      <c r="AI20" s="491"/>
      <c r="AJ20" s="491"/>
      <c r="AK20" s="491"/>
      <c r="AL20" s="491"/>
      <c r="AM20" s="491"/>
      <c r="AN20" s="443">
        <f t="shared" si="2"/>
        <v>0</v>
      </c>
      <c r="AO20" s="444" t="e">
        <f t="shared" si="7"/>
        <v>#DIV/0!</v>
      </c>
      <c r="AP20" s="460" t="s">
        <v>1069</v>
      </c>
      <c r="AQ20" s="461" t="s">
        <v>1061</v>
      </c>
      <c r="AR20" s="462" t="s">
        <v>1062</v>
      </c>
      <c r="AS20" s="463"/>
      <c r="AT20" s="469"/>
      <c r="AU20" s="157"/>
      <c r="AV20" s="157"/>
      <c r="AW20" s="157"/>
      <c r="AX20" s="157"/>
      <c r="AY20" s="157"/>
      <c r="AZ20" s="157"/>
      <c r="BA20" s="157"/>
    </row>
    <row r="21" spans="1:53" ht="33">
      <c r="A21" s="450" t="s">
        <v>506</v>
      </c>
      <c r="B21" s="1260"/>
      <c r="C21" s="465"/>
      <c r="D21" s="1257" t="s">
        <v>1074</v>
      </c>
      <c r="E21" s="466" t="s">
        <v>1075</v>
      </c>
      <c r="F21" s="467" t="s">
        <v>1076</v>
      </c>
      <c r="G21" s="472">
        <v>1</v>
      </c>
      <c r="H21" s="454" t="s">
        <v>75</v>
      </c>
      <c r="I21" s="467" t="s">
        <v>1068</v>
      </c>
      <c r="J21" s="472" t="s">
        <v>40</v>
      </c>
      <c r="K21" s="472" t="s">
        <v>41</v>
      </c>
      <c r="L21" s="471" t="s">
        <v>42</v>
      </c>
      <c r="M21" s="472" t="s">
        <v>43</v>
      </c>
      <c r="N21" s="439">
        <f t="shared" si="6"/>
        <v>3.1999999999999997</v>
      </c>
      <c r="O21" s="489">
        <v>3.2</v>
      </c>
      <c r="P21" s="489">
        <v>3.2</v>
      </c>
      <c r="Q21" s="489">
        <v>3.2</v>
      </c>
      <c r="R21" s="489">
        <v>3.2</v>
      </c>
      <c r="S21" s="489">
        <v>3.2</v>
      </c>
      <c r="T21" s="489">
        <v>3.2</v>
      </c>
      <c r="U21" s="489">
        <v>3.2</v>
      </c>
      <c r="V21" s="489">
        <v>3.2</v>
      </c>
      <c r="W21" s="489">
        <v>3.2</v>
      </c>
      <c r="X21" s="489">
        <v>3.2</v>
      </c>
      <c r="Y21" s="489">
        <v>3.2</v>
      </c>
      <c r="Z21" s="489">
        <v>3.2</v>
      </c>
      <c r="AA21" s="439">
        <f t="shared" si="1"/>
        <v>3.1999999999999997</v>
      </c>
      <c r="AB21" s="490"/>
      <c r="AC21" s="491"/>
      <c r="AD21" s="491"/>
      <c r="AE21" s="491"/>
      <c r="AF21" s="491"/>
      <c r="AG21" s="491"/>
      <c r="AH21" s="491"/>
      <c r="AI21" s="491"/>
      <c r="AJ21" s="491"/>
      <c r="AK21" s="491"/>
      <c r="AL21" s="491"/>
      <c r="AM21" s="491"/>
      <c r="AN21" s="443">
        <f t="shared" si="2"/>
        <v>0</v>
      </c>
      <c r="AO21" s="444" t="e">
        <f t="shared" si="7"/>
        <v>#DIV/0!</v>
      </c>
      <c r="AP21" s="460" t="s">
        <v>1069</v>
      </c>
      <c r="AQ21" s="461" t="s">
        <v>1061</v>
      </c>
      <c r="AR21" s="462" t="s">
        <v>1062</v>
      </c>
      <c r="AS21" s="463"/>
      <c r="AT21" s="469"/>
      <c r="AU21" s="157"/>
      <c r="AV21" s="157"/>
      <c r="AW21" s="157"/>
      <c r="AX21" s="157"/>
      <c r="AY21" s="157"/>
      <c r="AZ21" s="157"/>
      <c r="BA21" s="157"/>
    </row>
    <row r="22" spans="1:53" ht="33">
      <c r="A22" s="450" t="s">
        <v>506</v>
      </c>
      <c r="B22" s="1260"/>
      <c r="C22" s="465"/>
      <c r="D22" s="1258"/>
      <c r="E22" s="466" t="s">
        <v>1077</v>
      </c>
      <c r="F22" s="467" t="s">
        <v>1078</v>
      </c>
      <c r="G22" s="472">
        <v>2</v>
      </c>
      <c r="H22" s="454" t="s">
        <v>75</v>
      </c>
      <c r="I22" s="467" t="s">
        <v>1068</v>
      </c>
      <c r="J22" s="472" t="s">
        <v>40</v>
      </c>
      <c r="K22" s="472" t="s">
        <v>41</v>
      </c>
      <c r="L22" s="471" t="s">
        <v>42</v>
      </c>
      <c r="M22" s="472" t="s">
        <v>43</v>
      </c>
      <c r="N22" s="439">
        <f t="shared" si="6"/>
        <v>2.5</v>
      </c>
      <c r="O22" s="489">
        <v>2.5</v>
      </c>
      <c r="P22" s="489">
        <v>2.5</v>
      </c>
      <c r="Q22" s="489">
        <v>2.5</v>
      </c>
      <c r="R22" s="489">
        <v>2.5</v>
      </c>
      <c r="S22" s="489">
        <v>2.5</v>
      </c>
      <c r="T22" s="489">
        <v>2.5</v>
      </c>
      <c r="U22" s="489">
        <v>2.5</v>
      </c>
      <c r="V22" s="489">
        <v>2.5</v>
      </c>
      <c r="W22" s="489">
        <v>2.5</v>
      </c>
      <c r="X22" s="489">
        <v>2.5</v>
      </c>
      <c r="Y22" s="489">
        <v>2.5</v>
      </c>
      <c r="Z22" s="489">
        <v>2.5</v>
      </c>
      <c r="AA22" s="439">
        <f t="shared" si="1"/>
        <v>2.5</v>
      </c>
      <c r="AB22" s="490"/>
      <c r="AC22" s="491"/>
      <c r="AD22" s="491"/>
      <c r="AE22" s="491"/>
      <c r="AF22" s="491"/>
      <c r="AG22" s="491"/>
      <c r="AH22" s="491"/>
      <c r="AI22" s="491"/>
      <c r="AJ22" s="491"/>
      <c r="AK22" s="491"/>
      <c r="AL22" s="491"/>
      <c r="AM22" s="491"/>
      <c r="AN22" s="443">
        <f t="shared" si="2"/>
        <v>0</v>
      </c>
      <c r="AO22" s="444" t="e">
        <f t="shared" si="7"/>
        <v>#DIV/0!</v>
      </c>
      <c r="AP22" s="460" t="s">
        <v>1069</v>
      </c>
      <c r="AQ22" s="461" t="s">
        <v>1061</v>
      </c>
      <c r="AR22" s="462" t="s">
        <v>1062</v>
      </c>
      <c r="AS22" s="463"/>
      <c r="AT22" s="469"/>
      <c r="AU22" s="157"/>
      <c r="AV22" s="157"/>
      <c r="AW22" s="157"/>
      <c r="AX22" s="157"/>
      <c r="AY22" s="157"/>
      <c r="AZ22" s="157"/>
      <c r="BA22" s="157"/>
    </row>
    <row r="23" spans="1:53" ht="33">
      <c r="A23" s="450" t="s">
        <v>506</v>
      </c>
      <c r="B23" s="1260"/>
      <c r="C23" s="465"/>
      <c r="D23" s="1259"/>
      <c r="E23" s="466" t="s">
        <v>1079</v>
      </c>
      <c r="F23" s="467" t="s">
        <v>1080</v>
      </c>
      <c r="G23" s="472">
        <v>2</v>
      </c>
      <c r="H23" s="454" t="s">
        <v>75</v>
      </c>
      <c r="I23" s="467" t="s">
        <v>1068</v>
      </c>
      <c r="J23" s="472" t="s">
        <v>40</v>
      </c>
      <c r="K23" s="472" t="s">
        <v>41</v>
      </c>
      <c r="L23" s="471" t="s">
        <v>42</v>
      </c>
      <c r="M23" s="472" t="s">
        <v>43</v>
      </c>
      <c r="N23" s="439">
        <f t="shared" si="6"/>
        <v>3</v>
      </c>
      <c r="O23" s="489">
        <v>3</v>
      </c>
      <c r="P23" s="489">
        <v>3</v>
      </c>
      <c r="Q23" s="489">
        <v>3</v>
      </c>
      <c r="R23" s="489">
        <v>3</v>
      </c>
      <c r="S23" s="489">
        <v>3</v>
      </c>
      <c r="T23" s="489">
        <v>3</v>
      </c>
      <c r="U23" s="489">
        <v>3</v>
      </c>
      <c r="V23" s="489">
        <v>3</v>
      </c>
      <c r="W23" s="489">
        <v>3</v>
      </c>
      <c r="X23" s="489">
        <v>3</v>
      </c>
      <c r="Y23" s="489">
        <v>3</v>
      </c>
      <c r="Z23" s="489">
        <v>3</v>
      </c>
      <c r="AA23" s="439">
        <f t="shared" si="1"/>
        <v>3</v>
      </c>
      <c r="AB23" s="490"/>
      <c r="AC23" s="491"/>
      <c r="AD23" s="491"/>
      <c r="AE23" s="491"/>
      <c r="AF23" s="491"/>
      <c r="AG23" s="491"/>
      <c r="AH23" s="491"/>
      <c r="AI23" s="491"/>
      <c r="AJ23" s="491"/>
      <c r="AK23" s="491"/>
      <c r="AL23" s="491"/>
      <c r="AM23" s="491"/>
      <c r="AN23" s="443">
        <f t="shared" si="2"/>
        <v>0</v>
      </c>
      <c r="AO23" s="444" t="e">
        <f t="shared" si="7"/>
        <v>#DIV/0!</v>
      </c>
      <c r="AP23" s="460" t="s">
        <v>1069</v>
      </c>
      <c r="AQ23" s="461" t="s">
        <v>1061</v>
      </c>
      <c r="AR23" s="462" t="s">
        <v>1062</v>
      </c>
      <c r="AS23" s="463"/>
      <c r="AT23" s="469"/>
      <c r="AU23" s="157"/>
      <c r="AV23" s="157"/>
      <c r="AW23" s="157"/>
      <c r="AX23" s="157"/>
      <c r="AY23" s="157"/>
      <c r="AZ23" s="157"/>
      <c r="BA23" s="157"/>
    </row>
    <row r="24" spans="1:53" ht="57">
      <c r="A24" s="450" t="s">
        <v>506</v>
      </c>
      <c r="B24" s="1260"/>
      <c r="C24" s="465"/>
      <c r="D24" s="452" t="s">
        <v>1081</v>
      </c>
      <c r="E24" s="466"/>
      <c r="F24" s="467" t="s">
        <v>1082</v>
      </c>
      <c r="G24" s="472">
        <v>2</v>
      </c>
      <c r="H24" s="454" t="s">
        <v>75</v>
      </c>
      <c r="I24" s="467" t="s">
        <v>1083</v>
      </c>
      <c r="J24" s="472" t="s">
        <v>52</v>
      </c>
      <c r="K24" s="472" t="s">
        <v>29</v>
      </c>
      <c r="L24" s="471" t="s">
        <v>30</v>
      </c>
      <c r="M24" s="472" t="s">
        <v>43</v>
      </c>
      <c r="N24" s="439">
        <f t="shared" si="6"/>
        <v>50</v>
      </c>
      <c r="O24" s="489">
        <v>50</v>
      </c>
      <c r="P24" s="489">
        <v>50</v>
      </c>
      <c r="Q24" s="489">
        <v>50</v>
      </c>
      <c r="R24" s="489">
        <v>50</v>
      </c>
      <c r="S24" s="489">
        <v>50</v>
      </c>
      <c r="T24" s="489">
        <v>50</v>
      </c>
      <c r="U24" s="489">
        <v>50</v>
      </c>
      <c r="V24" s="489">
        <v>50</v>
      </c>
      <c r="W24" s="489">
        <v>50</v>
      </c>
      <c r="X24" s="489">
        <v>50</v>
      </c>
      <c r="Y24" s="489">
        <v>50</v>
      </c>
      <c r="Z24" s="489">
        <v>50</v>
      </c>
      <c r="AA24" s="439">
        <f t="shared" si="1"/>
        <v>50</v>
      </c>
      <c r="AB24" s="490"/>
      <c r="AC24" s="491"/>
      <c r="AD24" s="491"/>
      <c r="AE24" s="491"/>
      <c r="AF24" s="491"/>
      <c r="AG24" s="491"/>
      <c r="AH24" s="491"/>
      <c r="AI24" s="491"/>
      <c r="AJ24" s="491"/>
      <c r="AK24" s="491"/>
      <c r="AL24" s="491"/>
      <c r="AM24" s="491"/>
      <c r="AN24" s="443">
        <f t="shared" si="2"/>
        <v>0</v>
      </c>
      <c r="AO24" s="444">
        <f t="shared" si="5"/>
        <v>0</v>
      </c>
      <c r="AP24" s="460" t="s">
        <v>1069</v>
      </c>
      <c r="AQ24" s="461" t="s">
        <v>1061</v>
      </c>
      <c r="AR24" s="462" t="s">
        <v>1062</v>
      </c>
      <c r="AS24" s="463"/>
      <c r="AT24" s="469"/>
      <c r="AU24" s="157"/>
      <c r="AV24" s="157"/>
      <c r="AW24" s="157"/>
      <c r="AX24" s="157"/>
      <c r="AY24" s="157"/>
      <c r="AZ24" s="157"/>
      <c r="BA24" s="157"/>
    </row>
    <row r="25" spans="1:53" ht="33">
      <c r="A25" s="450" t="s">
        <v>506</v>
      </c>
      <c r="B25" s="1260"/>
      <c r="C25" s="465"/>
      <c r="D25" s="452" t="s">
        <v>1084</v>
      </c>
      <c r="E25" s="466"/>
      <c r="F25" s="467" t="s">
        <v>1085</v>
      </c>
      <c r="G25" s="472">
        <v>2</v>
      </c>
      <c r="H25" s="454" t="s">
        <v>75</v>
      </c>
      <c r="I25" s="467" t="s">
        <v>1068</v>
      </c>
      <c r="J25" s="472" t="s">
        <v>40</v>
      </c>
      <c r="K25" s="472" t="s">
        <v>41</v>
      </c>
      <c r="L25" s="471" t="s">
        <v>42</v>
      </c>
      <c r="M25" s="472" t="s">
        <v>43</v>
      </c>
      <c r="N25" s="439">
        <f t="shared" si="6"/>
        <v>1.8000000000000005</v>
      </c>
      <c r="O25" s="489">
        <v>1.8</v>
      </c>
      <c r="P25" s="489">
        <v>1.8</v>
      </c>
      <c r="Q25" s="489">
        <v>1.8</v>
      </c>
      <c r="R25" s="489">
        <v>1.8</v>
      </c>
      <c r="S25" s="489">
        <v>1.8</v>
      </c>
      <c r="T25" s="489">
        <v>1.8</v>
      </c>
      <c r="U25" s="489">
        <v>1.8</v>
      </c>
      <c r="V25" s="489">
        <v>1.8</v>
      </c>
      <c r="W25" s="489">
        <v>1.8</v>
      </c>
      <c r="X25" s="489">
        <v>1.8</v>
      </c>
      <c r="Y25" s="489">
        <v>1.8</v>
      </c>
      <c r="Z25" s="489">
        <v>1.8</v>
      </c>
      <c r="AA25" s="439">
        <f t="shared" si="1"/>
        <v>1.8000000000000005</v>
      </c>
      <c r="AB25" s="490"/>
      <c r="AC25" s="491"/>
      <c r="AD25" s="491"/>
      <c r="AE25" s="491"/>
      <c r="AF25" s="491"/>
      <c r="AG25" s="491"/>
      <c r="AH25" s="491"/>
      <c r="AI25" s="491"/>
      <c r="AJ25" s="491"/>
      <c r="AK25" s="491"/>
      <c r="AL25" s="491"/>
      <c r="AM25" s="491"/>
      <c r="AN25" s="443">
        <f t="shared" si="2"/>
        <v>0</v>
      </c>
      <c r="AO25" s="444" t="e">
        <f>AA25/AN25</f>
        <v>#DIV/0!</v>
      </c>
      <c r="AP25" s="460" t="s">
        <v>1069</v>
      </c>
      <c r="AQ25" s="461" t="s">
        <v>1061</v>
      </c>
      <c r="AR25" s="462" t="s">
        <v>1062</v>
      </c>
      <c r="AS25" s="463"/>
      <c r="AT25" s="469"/>
      <c r="AU25" s="157"/>
      <c r="AV25" s="157"/>
      <c r="AW25" s="157"/>
      <c r="AX25" s="157"/>
      <c r="AY25" s="157"/>
      <c r="AZ25" s="157"/>
      <c r="BA25" s="157"/>
    </row>
    <row r="26" spans="1:53" ht="49.5">
      <c r="A26" s="450" t="s">
        <v>607</v>
      </c>
      <c r="B26" s="1260"/>
      <c r="C26" s="465"/>
      <c r="D26" s="452" t="s">
        <v>1086</v>
      </c>
      <c r="E26" s="466"/>
      <c r="F26" s="467" t="s">
        <v>1087</v>
      </c>
      <c r="G26" s="472">
        <v>2</v>
      </c>
      <c r="H26" s="454" t="s">
        <v>75</v>
      </c>
      <c r="I26" s="467" t="s">
        <v>1068</v>
      </c>
      <c r="J26" s="472" t="s">
        <v>40</v>
      </c>
      <c r="K26" s="472" t="s">
        <v>41</v>
      </c>
      <c r="L26" s="472" t="s">
        <v>30</v>
      </c>
      <c r="M26" s="472" t="s">
        <v>43</v>
      </c>
      <c r="N26" s="439">
        <f t="shared" si="6"/>
        <v>1.8999999999999997</v>
      </c>
      <c r="O26" s="489">
        <v>1.9</v>
      </c>
      <c r="P26" s="489">
        <v>1.9</v>
      </c>
      <c r="Q26" s="489">
        <v>1.9</v>
      </c>
      <c r="R26" s="489">
        <v>1.9</v>
      </c>
      <c r="S26" s="489">
        <v>1.9</v>
      </c>
      <c r="T26" s="489">
        <v>1.9</v>
      </c>
      <c r="U26" s="489">
        <v>1.9</v>
      </c>
      <c r="V26" s="489">
        <v>1.9</v>
      </c>
      <c r="W26" s="489">
        <v>1.9</v>
      </c>
      <c r="X26" s="489">
        <v>1.9</v>
      </c>
      <c r="Y26" s="489">
        <v>1.9</v>
      </c>
      <c r="Z26" s="489">
        <v>1.9</v>
      </c>
      <c r="AA26" s="439">
        <f t="shared" si="1"/>
        <v>1.8999999999999997</v>
      </c>
      <c r="AB26" s="490"/>
      <c r="AC26" s="491"/>
      <c r="AD26" s="491"/>
      <c r="AE26" s="491"/>
      <c r="AF26" s="491"/>
      <c r="AG26" s="491"/>
      <c r="AH26" s="491"/>
      <c r="AI26" s="491"/>
      <c r="AJ26" s="491"/>
      <c r="AK26" s="491"/>
      <c r="AL26" s="491"/>
      <c r="AM26" s="491"/>
      <c r="AN26" s="443">
        <f t="shared" si="2"/>
        <v>0</v>
      </c>
      <c r="AO26" s="444" t="e">
        <f>AA26/AN26</f>
        <v>#DIV/0!</v>
      </c>
      <c r="AP26" s="460" t="s">
        <v>1069</v>
      </c>
      <c r="AQ26" s="461" t="s">
        <v>1061</v>
      </c>
      <c r="AR26" s="462" t="s">
        <v>1062</v>
      </c>
      <c r="AS26" s="463"/>
      <c r="AT26" s="469"/>
      <c r="AU26" s="157"/>
      <c r="AV26" s="157"/>
      <c r="AW26" s="157"/>
      <c r="AX26" s="157"/>
      <c r="AY26" s="157"/>
      <c r="AZ26" s="157"/>
      <c r="BA26" s="157"/>
    </row>
    <row r="27" spans="1:53" ht="42.75">
      <c r="A27" s="450" t="s">
        <v>506</v>
      </c>
      <c r="B27" s="1260"/>
      <c r="C27" s="465"/>
      <c r="D27" s="452" t="s">
        <v>1088</v>
      </c>
      <c r="E27" s="466"/>
      <c r="F27" s="467" t="s">
        <v>1089</v>
      </c>
      <c r="G27" s="472">
        <v>2</v>
      </c>
      <c r="H27" s="454"/>
      <c r="I27" s="467" t="s">
        <v>1059</v>
      </c>
      <c r="J27" s="472" t="s">
        <v>36</v>
      </c>
      <c r="K27" s="472" t="s">
        <v>29</v>
      </c>
      <c r="L27" s="472" t="s">
        <v>42</v>
      </c>
      <c r="M27" s="472" t="s">
        <v>43</v>
      </c>
      <c r="N27" s="494">
        <f>SUM(O27:Z27)</f>
        <v>2</v>
      </c>
      <c r="O27" s="489"/>
      <c r="P27" s="489"/>
      <c r="Q27" s="489"/>
      <c r="R27" s="489"/>
      <c r="S27" s="489"/>
      <c r="T27" s="489">
        <v>1</v>
      </c>
      <c r="U27" s="489"/>
      <c r="V27" s="489"/>
      <c r="W27" s="489"/>
      <c r="X27" s="489"/>
      <c r="Y27" s="489"/>
      <c r="Z27" s="489">
        <v>1</v>
      </c>
      <c r="AA27" s="494">
        <f t="shared" si="1"/>
        <v>2</v>
      </c>
      <c r="AB27" s="490"/>
      <c r="AC27" s="491"/>
      <c r="AD27" s="491"/>
      <c r="AE27" s="491"/>
      <c r="AF27" s="491"/>
      <c r="AG27" s="491"/>
      <c r="AH27" s="491"/>
      <c r="AI27" s="491"/>
      <c r="AJ27" s="491"/>
      <c r="AK27" s="491"/>
      <c r="AL27" s="491"/>
      <c r="AM27" s="491"/>
      <c r="AN27" s="495">
        <f t="shared" si="2"/>
        <v>0</v>
      </c>
      <c r="AO27" s="444">
        <f t="shared" si="5"/>
        <v>0</v>
      </c>
      <c r="AP27" s="460" t="s">
        <v>1060</v>
      </c>
      <c r="AQ27" s="461" t="s">
        <v>1061</v>
      </c>
      <c r="AR27" s="462" t="s">
        <v>1062</v>
      </c>
      <c r="AS27" s="463"/>
      <c r="AT27" s="469"/>
      <c r="AU27" s="157"/>
      <c r="AV27" s="157"/>
      <c r="AW27" s="157"/>
      <c r="AX27" s="157"/>
      <c r="AY27" s="157"/>
      <c r="AZ27" s="157"/>
      <c r="BA27" s="157"/>
    </row>
    <row r="28" spans="1:53" ht="42.75">
      <c r="A28" s="450" t="s">
        <v>506</v>
      </c>
      <c r="B28" s="496" t="s">
        <v>1090</v>
      </c>
      <c r="C28" s="465"/>
      <c r="D28" s="497" t="s">
        <v>1091</v>
      </c>
      <c r="E28" s="453"/>
      <c r="F28" s="467" t="s">
        <v>1092</v>
      </c>
      <c r="G28" s="472">
        <v>2</v>
      </c>
      <c r="H28" s="454" t="s">
        <v>75</v>
      </c>
      <c r="I28" s="468" t="s">
        <v>300</v>
      </c>
      <c r="J28" s="455" t="s">
        <v>36</v>
      </c>
      <c r="K28" s="455" t="s">
        <v>29</v>
      </c>
      <c r="L28" s="455" t="s">
        <v>30</v>
      </c>
      <c r="M28" s="455" t="s">
        <v>43</v>
      </c>
      <c r="N28" s="494">
        <f>SUM(O28:Z28)</f>
        <v>180</v>
      </c>
      <c r="O28" s="457">
        <v>15</v>
      </c>
      <c r="P28" s="457">
        <v>15</v>
      </c>
      <c r="Q28" s="457">
        <v>15</v>
      </c>
      <c r="R28" s="457">
        <v>15</v>
      </c>
      <c r="S28" s="457">
        <v>15</v>
      </c>
      <c r="T28" s="457">
        <v>15</v>
      </c>
      <c r="U28" s="457">
        <v>15</v>
      </c>
      <c r="V28" s="457">
        <v>15</v>
      </c>
      <c r="W28" s="457">
        <v>15</v>
      </c>
      <c r="X28" s="457">
        <v>15</v>
      </c>
      <c r="Y28" s="457">
        <v>15</v>
      </c>
      <c r="Z28" s="457">
        <v>15</v>
      </c>
      <c r="AA28" s="494">
        <f t="shared" si="1"/>
        <v>180</v>
      </c>
      <c r="AB28" s="458"/>
      <c r="AC28" s="459"/>
      <c r="AD28" s="459"/>
      <c r="AE28" s="459"/>
      <c r="AF28" s="459"/>
      <c r="AG28" s="459"/>
      <c r="AH28" s="459"/>
      <c r="AI28" s="459"/>
      <c r="AJ28" s="459"/>
      <c r="AK28" s="459"/>
      <c r="AL28" s="459"/>
      <c r="AM28" s="459"/>
      <c r="AN28" s="495">
        <f t="shared" si="2"/>
        <v>0</v>
      </c>
      <c r="AO28" s="444">
        <f t="shared" si="5"/>
        <v>0</v>
      </c>
      <c r="AP28" s="460" t="s">
        <v>1093</v>
      </c>
      <c r="AQ28" s="461" t="s">
        <v>1094</v>
      </c>
      <c r="AR28" s="462" t="s">
        <v>1062</v>
      </c>
      <c r="AS28" s="463"/>
      <c r="AT28" s="469"/>
      <c r="AU28" s="157"/>
      <c r="AV28" s="157"/>
      <c r="AW28" s="157"/>
      <c r="AX28" s="157"/>
      <c r="AY28" s="157"/>
      <c r="AZ28" s="157"/>
      <c r="BA28" s="157"/>
    </row>
    <row r="29" spans="1:53" ht="99.75">
      <c r="A29" s="450" t="s">
        <v>506</v>
      </c>
      <c r="B29" s="1261" t="s">
        <v>1095</v>
      </c>
      <c r="C29" s="465"/>
      <c r="D29" s="497" t="s">
        <v>1096</v>
      </c>
      <c r="E29" s="453"/>
      <c r="F29" s="467" t="s">
        <v>1097</v>
      </c>
      <c r="G29" s="472">
        <v>2</v>
      </c>
      <c r="H29" s="454" t="s">
        <v>48</v>
      </c>
      <c r="I29" s="468" t="s">
        <v>300</v>
      </c>
      <c r="J29" s="455" t="s">
        <v>36</v>
      </c>
      <c r="K29" s="455" t="s">
        <v>29</v>
      </c>
      <c r="L29" s="455" t="s">
        <v>42</v>
      </c>
      <c r="M29" s="455" t="s">
        <v>43</v>
      </c>
      <c r="N29" s="494">
        <f>SUM(O29:Z29)</f>
        <v>60</v>
      </c>
      <c r="O29" s="457">
        <v>5</v>
      </c>
      <c r="P29" s="457">
        <v>5</v>
      </c>
      <c r="Q29" s="457">
        <v>5</v>
      </c>
      <c r="R29" s="457">
        <v>5</v>
      </c>
      <c r="S29" s="457">
        <v>5</v>
      </c>
      <c r="T29" s="457">
        <v>5</v>
      </c>
      <c r="U29" s="457">
        <v>5</v>
      </c>
      <c r="V29" s="457">
        <v>5</v>
      </c>
      <c r="W29" s="457">
        <v>5</v>
      </c>
      <c r="X29" s="457">
        <v>5</v>
      </c>
      <c r="Y29" s="457">
        <v>5</v>
      </c>
      <c r="Z29" s="457">
        <v>5</v>
      </c>
      <c r="AA29" s="494">
        <f t="shared" si="1"/>
        <v>60</v>
      </c>
      <c r="AB29" s="458"/>
      <c r="AC29" s="459"/>
      <c r="AD29" s="459"/>
      <c r="AE29" s="459"/>
      <c r="AF29" s="459"/>
      <c r="AG29" s="459"/>
      <c r="AH29" s="459"/>
      <c r="AI29" s="459"/>
      <c r="AJ29" s="459"/>
      <c r="AK29" s="459"/>
      <c r="AL29" s="459"/>
      <c r="AM29" s="459"/>
      <c r="AN29" s="495">
        <f t="shared" si="2"/>
        <v>0</v>
      </c>
      <c r="AO29" s="444">
        <f t="shared" si="5"/>
        <v>0</v>
      </c>
      <c r="AP29" s="460" t="s">
        <v>1093</v>
      </c>
      <c r="AQ29" s="461" t="s">
        <v>1094</v>
      </c>
      <c r="AR29" s="462" t="s">
        <v>1098</v>
      </c>
      <c r="AS29" s="463"/>
      <c r="AT29" s="469"/>
      <c r="AU29" s="157"/>
      <c r="AV29" s="157"/>
      <c r="AW29" s="157"/>
      <c r="AX29" s="157"/>
      <c r="AY29" s="157"/>
      <c r="AZ29" s="157"/>
      <c r="BA29" s="157"/>
    </row>
    <row r="30" spans="1:53" s="162" customFormat="1" ht="42.75">
      <c r="A30" s="498" t="s">
        <v>664</v>
      </c>
      <c r="B30" s="1262"/>
      <c r="C30" s="499"/>
      <c r="D30" s="452" t="s">
        <v>1099</v>
      </c>
      <c r="E30" s="453"/>
      <c r="F30" s="500" t="s">
        <v>1100</v>
      </c>
      <c r="G30" s="501">
        <v>3</v>
      </c>
      <c r="H30" s="502" t="s">
        <v>75</v>
      </c>
      <c r="I30" s="503" t="s">
        <v>1101</v>
      </c>
      <c r="J30" s="501" t="s">
        <v>40</v>
      </c>
      <c r="K30" s="501" t="s">
        <v>41</v>
      </c>
      <c r="L30" s="501" t="s">
        <v>42</v>
      </c>
      <c r="M30" s="501" t="s">
        <v>43</v>
      </c>
      <c r="N30" s="494">
        <f>AVERAGE(O30:Z30)</f>
        <v>3</v>
      </c>
      <c r="O30" s="457">
        <v>3</v>
      </c>
      <c r="P30" s="457">
        <v>3</v>
      </c>
      <c r="Q30" s="457">
        <v>3</v>
      </c>
      <c r="R30" s="457">
        <v>3</v>
      </c>
      <c r="S30" s="457">
        <v>3</v>
      </c>
      <c r="T30" s="457">
        <v>3</v>
      </c>
      <c r="U30" s="457">
        <v>3</v>
      </c>
      <c r="V30" s="457">
        <v>3</v>
      </c>
      <c r="W30" s="457">
        <v>3</v>
      </c>
      <c r="X30" s="457">
        <v>3</v>
      </c>
      <c r="Y30" s="457">
        <v>3</v>
      </c>
      <c r="Z30" s="457">
        <v>3</v>
      </c>
      <c r="AA30" s="494">
        <f t="shared" si="1"/>
        <v>3</v>
      </c>
      <c r="AB30" s="458"/>
      <c r="AC30" s="459"/>
      <c r="AD30" s="459"/>
      <c r="AE30" s="459"/>
      <c r="AF30" s="459"/>
      <c r="AG30" s="459"/>
      <c r="AH30" s="459"/>
      <c r="AI30" s="459"/>
      <c r="AJ30" s="459"/>
      <c r="AK30" s="459"/>
      <c r="AL30" s="459"/>
      <c r="AM30" s="459"/>
      <c r="AN30" s="495">
        <f t="shared" si="2"/>
        <v>0</v>
      </c>
      <c r="AO30" s="444" t="e">
        <f>AA30/AN30</f>
        <v>#DIV/0!</v>
      </c>
      <c r="AP30" s="460" t="s">
        <v>1093</v>
      </c>
      <c r="AQ30" s="461" t="s">
        <v>1094</v>
      </c>
      <c r="AR30" s="504" t="s">
        <v>1098</v>
      </c>
      <c r="AS30" s="505"/>
      <c r="AT30" s="506"/>
    </row>
    <row r="31" spans="1:53" s="162" customFormat="1" ht="71.25">
      <c r="A31" s="450" t="s">
        <v>508</v>
      </c>
      <c r="B31" s="1263"/>
      <c r="C31" s="499"/>
      <c r="D31" s="452" t="s">
        <v>1102</v>
      </c>
      <c r="E31" s="453"/>
      <c r="F31" s="500" t="s">
        <v>1103</v>
      </c>
      <c r="G31" s="507">
        <v>2</v>
      </c>
      <c r="H31" s="502" t="s">
        <v>77</v>
      </c>
      <c r="I31" s="503" t="s">
        <v>1104</v>
      </c>
      <c r="J31" s="501" t="s">
        <v>36</v>
      </c>
      <c r="K31" s="501" t="s">
        <v>29</v>
      </c>
      <c r="L31" s="501" t="s">
        <v>42</v>
      </c>
      <c r="M31" s="501" t="s">
        <v>43</v>
      </c>
      <c r="N31" s="494">
        <f>SUM(O31:Z31)</f>
        <v>12</v>
      </c>
      <c r="O31" s="457">
        <v>1</v>
      </c>
      <c r="P31" s="457">
        <v>1</v>
      </c>
      <c r="Q31" s="457">
        <v>1</v>
      </c>
      <c r="R31" s="457">
        <v>1</v>
      </c>
      <c r="S31" s="457">
        <v>1</v>
      </c>
      <c r="T31" s="457">
        <v>1</v>
      </c>
      <c r="U31" s="457">
        <v>1</v>
      </c>
      <c r="V31" s="457">
        <v>1</v>
      </c>
      <c r="W31" s="457">
        <v>1</v>
      </c>
      <c r="X31" s="457">
        <v>1</v>
      </c>
      <c r="Y31" s="457">
        <v>1</v>
      </c>
      <c r="Z31" s="457">
        <v>1</v>
      </c>
      <c r="AA31" s="494">
        <f t="shared" si="1"/>
        <v>12</v>
      </c>
      <c r="AB31" s="458"/>
      <c r="AC31" s="459"/>
      <c r="AD31" s="459"/>
      <c r="AE31" s="459"/>
      <c r="AF31" s="459"/>
      <c r="AG31" s="459"/>
      <c r="AH31" s="459"/>
      <c r="AI31" s="459"/>
      <c r="AJ31" s="459"/>
      <c r="AK31" s="459"/>
      <c r="AL31" s="459"/>
      <c r="AM31" s="459"/>
      <c r="AN31" s="495">
        <f t="shared" si="2"/>
        <v>0</v>
      </c>
      <c r="AO31" s="444">
        <f t="shared" si="5"/>
        <v>0</v>
      </c>
      <c r="AP31" s="460" t="s">
        <v>1093</v>
      </c>
      <c r="AQ31" s="461" t="s">
        <v>1094</v>
      </c>
      <c r="AR31" s="462" t="s">
        <v>1062</v>
      </c>
      <c r="AS31" s="505"/>
      <c r="AT31" s="506"/>
    </row>
    <row r="32" spans="1:53" ht="42.75">
      <c r="A32" s="450" t="s">
        <v>540</v>
      </c>
      <c r="B32" s="508" t="s">
        <v>1105</v>
      </c>
      <c r="C32" s="467" t="s">
        <v>1106</v>
      </c>
      <c r="D32" s="452" t="s">
        <v>1107</v>
      </c>
      <c r="E32" s="466"/>
      <c r="F32" s="509" t="s">
        <v>1108</v>
      </c>
      <c r="G32" s="472">
        <v>3</v>
      </c>
      <c r="H32" s="454" t="s">
        <v>35</v>
      </c>
      <c r="I32" s="467" t="s">
        <v>1109</v>
      </c>
      <c r="J32" s="472" t="s">
        <v>36</v>
      </c>
      <c r="K32" s="472" t="s">
        <v>29</v>
      </c>
      <c r="L32" s="472" t="s">
        <v>30</v>
      </c>
      <c r="M32" s="455" t="s">
        <v>43</v>
      </c>
      <c r="N32" s="494">
        <f>SUM(O32:Z32)</f>
        <v>155</v>
      </c>
      <c r="O32" s="457">
        <v>5</v>
      </c>
      <c r="P32" s="457">
        <v>15</v>
      </c>
      <c r="Q32" s="457">
        <v>15</v>
      </c>
      <c r="R32" s="457">
        <v>15</v>
      </c>
      <c r="S32" s="457">
        <v>15</v>
      </c>
      <c r="T32" s="457">
        <v>15</v>
      </c>
      <c r="U32" s="457">
        <v>15</v>
      </c>
      <c r="V32" s="457">
        <v>15</v>
      </c>
      <c r="W32" s="457">
        <v>15</v>
      </c>
      <c r="X32" s="457">
        <v>15</v>
      </c>
      <c r="Y32" s="457">
        <v>15</v>
      </c>
      <c r="Z32" s="457"/>
      <c r="AA32" s="494">
        <f t="shared" si="1"/>
        <v>155</v>
      </c>
      <c r="AB32" s="458"/>
      <c r="AC32" s="459"/>
      <c r="AD32" s="459"/>
      <c r="AE32" s="459"/>
      <c r="AF32" s="459"/>
      <c r="AG32" s="459"/>
      <c r="AH32" s="459"/>
      <c r="AI32" s="459"/>
      <c r="AJ32" s="459"/>
      <c r="AK32" s="459"/>
      <c r="AL32" s="459"/>
      <c r="AM32" s="459"/>
      <c r="AN32" s="495">
        <f t="shared" si="2"/>
        <v>0</v>
      </c>
      <c r="AO32" s="444">
        <f t="shared" si="5"/>
        <v>0</v>
      </c>
      <c r="AP32" s="460" t="s">
        <v>1110</v>
      </c>
      <c r="AQ32" s="461" t="s">
        <v>1111</v>
      </c>
      <c r="AR32" s="510" t="s">
        <v>1112</v>
      </c>
      <c r="AS32" s="463"/>
      <c r="AT32" s="469"/>
      <c r="AU32" s="157"/>
      <c r="AV32" s="157"/>
      <c r="AW32" s="157"/>
      <c r="AX32" s="157"/>
      <c r="AY32" s="157"/>
      <c r="AZ32" s="157"/>
      <c r="BA32" s="157"/>
    </row>
    <row r="33" spans="1:53" ht="42.75">
      <c r="A33" s="450" t="s">
        <v>732</v>
      </c>
      <c r="B33" s="1256"/>
      <c r="C33" s="511" t="s">
        <v>1113</v>
      </c>
      <c r="D33" s="452" t="s">
        <v>1114</v>
      </c>
      <c r="E33" s="466"/>
      <c r="F33" s="500" t="s">
        <v>1115</v>
      </c>
      <c r="G33" s="471">
        <v>2</v>
      </c>
      <c r="H33" s="452" t="s">
        <v>57</v>
      </c>
      <c r="I33" s="509" t="s">
        <v>1116</v>
      </c>
      <c r="J33" s="471" t="s">
        <v>36</v>
      </c>
      <c r="K33" s="471" t="s">
        <v>29</v>
      </c>
      <c r="L33" s="471" t="s">
        <v>30</v>
      </c>
      <c r="M33" s="455" t="s">
        <v>37</v>
      </c>
      <c r="N33" s="494">
        <f>AVERAGE(O33:Z33)</f>
        <v>37</v>
      </c>
      <c r="O33" s="457">
        <v>37</v>
      </c>
      <c r="P33" s="457">
        <v>37</v>
      </c>
      <c r="Q33" s="457">
        <v>37</v>
      </c>
      <c r="R33" s="457">
        <v>37</v>
      </c>
      <c r="S33" s="457">
        <v>37</v>
      </c>
      <c r="T33" s="457">
        <v>37</v>
      </c>
      <c r="U33" s="457">
        <v>37</v>
      </c>
      <c r="V33" s="457">
        <v>37</v>
      </c>
      <c r="W33" s="457">
        <v>37</v>
      </c>
      <c r="X33" s="457">
        <v>37</v>
      </c>
      <c r="Y33" s="457">
        <v>37</v>
      </c>
      <c r="Z33" s="457">
        <v>37</v>
      </c>
      <c r="AA33" s="494">
        <f t="shared" si="1"/>
        <v>37</v>
      </c>
      <c r="AB33" s="458"/>
      <c r="AC33" s="459"/>
      <c r="AD33" s="459"/>
      <c r="AE33" s="459"/>
      <c r="AF33" s="459"/>
      <c r="AG33" s="459"/>
      <c r="AH33" s="459"/>
      <c r="AI33" s="459"/>
      <c r="AJ33" s="459"/>
      <c r="AK33" s="459"/>
      <c r="AL33" s="459"/>
      <c r="AM33" s="459"/>
      <c r="AN33" s="495">
        <f t="shared" si="2"/>
        <v>0</v>
      </c>
      <c r="AO33" s="444">
        <f t="shared" si="5"/>
        <v>0</v>
      </c>
      <c r="AP33" s="460" t="s">
        <v>1110</v>
      </c>
      <c r="AQ33" s="461" t="s">
        <v>1111</v>
      </c>
      <c r="AR33" s="510" t="s">
        <v>1112</v>
      </c>
      <c r="AS33" s="463"/>
      <c r="AT33" s="469"/>
      <c r="AU33" s="157"/>
      <c r="AV33" s="157"/>
      <c r="AW33" s="157"/>
      <c r="AX33" s="157"/>
      <c r="AY33" s="157"/>
      <c r="AZ33" s="157"/>
      <c r="BA33" s="157"/>
    </row>
    <row r="34" spans="1:53" s="521" customFormat="1" ht="71.25">
      <c r="A34" s="512" t="s">
        <v>732</v>
      </c>
      <c r="B34" s="1264"/>
      <c r="C34" s="511" t="s">
        <v>1117</v>
      </c>
      <c r="D34" s="513" t="s">
        <v>1118</v>
      </c>
      <c r="E34" s="511"/>
      <c r="F34" s="514" t="s">
        <v>1119</v>
      </c>
      <c r="G34" s="515">
        <v>3</v>
      </c>
      <c r="H34" s="513" t="s">
        <v>45</v>
      </c>
      <c r="I34" s="514" t="s">
        <v>1120</v>
      </c>
      <c r="J34" s="515" t="s">
        <v>36</v>
      </c>
      <c r="K34" s="515" t="s">
        <v>41</v>
      </c>
      <c r="L34" s="515" t="s">
        <v>30</v>
      </c>
      <c r="M34" s="516" t="s">
        <v>37</v>
      </c>
      <c r="N34" s="494">
        <f>SUM(O34:Z34)</f>
        <v>332</v>
      </c>
      <c r="O34" s="457">
        <v>19</v>
      </c>
      <c r="P34" s="457">
        <v>19</v>
      </c>
      <c r="Q34" s="457">
        <v>20</v>
      </c>
      <c r="R34" s="457">
        <v>30</v>
      </c>
      <c r="S34" s="457">
        <v>35</v>
      </c>
      <c r="T34" s="457">
        <v>40</v>
      </c>
      <c r="U34" s="457">
        <v>40</v>
      </c>
      <c r="V34" s="457">
        <v>35</v>
      </c>
      <c r="W34" s="457">
        <v>30</v>
      </c>
      <c r="X34" s="457">
        <v>22</v>
      </c>
      <c r="Y34" s="457">
        <v>21</v>
      </c>
      <c r="Z34" s="457">
        <v>21</v>
      </c>
      <c r="AA34" s="494">
        <f t="shared" si="1"/>
        <v>332</v>
      </c>
      <c r="AB34" s="458"/>
      <c r="AC34" s="459"/>
      <c r="AD34" s="459"/>
      <c r="AE34" s="459"/>
      <c r="AF34" s="459"/>
      <c r="AG34" s="459"/>
      <c r="AH34" s="459"/>
      <c r="AI34" s="459"/>
      <c r="AJ34" s="459"/>
      <c r="AK34" s="459"/>
      <c r="AL34" s="459"/>
      <c r="AM34" s="459"/>
      <c r="AN34" s="495">
        <f t="shared" si="2"/>
        <v>0</v>
      </c>
      <c r="AO34" s="444" t="e">
        <f>AA34/AN34</f>
        <v>#DIV/0!</v>
      </c>
      <c r="AP34" s="460" t="s">
        <v>1110</v>
      </c>
      <c r="AQ34" s="517" t="s">
        <v>1111</v>
      </c>
      <c r="AR34" s="510" t="s">
        <v>1112</v>
      </c>
      <c r="AS34" s="518" t="s">
        <v>117</v>
      </c>
      <c r="AT34" s="519"/>
      <c r="AU34" s="520"/>
      <c r="AV34" s="520"/>
      <c r="AW34" s="520"/>
      <c r="AX34" s="520"/>
      <c r="AY34" s="520"/>
      <c r="AZ34" s="520"/>
      <c r="BA34" s="520"/>
    </row>
    <row r="35" spans="1:53" ht="71.25">
      <c r="A35" s="450" t="s">
        <v>732</v>
      </c>
      <c r="B35" s="1256" t="s">
        <v>1095</v>
      </c>
      <c r="C35" s="1265" t="s">
        <v>1121</v>
      </c>
      <c r="D35" s="452" t="s">
        <v>1122</v>
      </c>
      <c r="E35" s="466"/>
      <c r="F35" s="500" t="s">
        <v>1123</v>
      </c>
      <c r="G35" s="472">
        <v>2</v>
      </c>
      <c r="H35" s="454" t="s">
        <v>45</v>
      </c>
      <c r="I35" s="509" t="s">
        <v>1124</v>
      </c>
      <c r="J35" s="472" t="s">
        <v>36</v>
      </c>
      <c r="K35" s="472" t="s">
        <v>29</v>
      </c>
      <c r="L35" s="472" t="s">
        <v>30</v>
      </c>
      <c r="M35" s="472" t="s">
        <v>37</v>
      </c>
      <c r="N35" s="494">
        <f>SUM(O35:Z35)</f>
        <v>3600</v>
      </c>
      <c r="O35" s="457">
        <v>300</v>
      </c>
      <c r="P35" s="457">
        <v>300</v>
      </c>
      <c r="Q35" s="457">
        <v>300</v>
      </c>
      <c r="R35" s="457">
        <v>300</v>
      </c>
      <c r="S35" s="457">
        <v>300</v>
      </c>
      <c r="T35" s="457">
        <v>300</v>
      </c>
      <c r="U35" s="457">
        <v>300</v>
      </c>
      <c r="V35" s="457">
        <v>300</v>
      </c>
      <c r="W35" s="457">
        <v>300</v>
      </c>
      <c r="X35" s="457">
        <v>300</v>
      </c>
      <c r="Y35" s="457">
        <v>300</v>
      </c>
      <c r="Z35" s="457">
        <v>300</v>
      </c>
      <c r="AA35" s="494">
        <f t="shared" si="1"/>
        <v>3600</v>
      </c>
      <c r="AB35" s="458"/>
      <c r="AC35" s="459"/>
      <c r="AD35" s="459"/>
      <c r="AE35" s="459"/>
      <c r="AF35" s="459"/>
      <c r="AG35" s="459"/>
      <c r="AH35" s="459"/>
      <c r="AI35" s="459"/>
      <c r="AJ35" s="459"/>
      <c r="AK35" s="459"/>
      <c r="AL35" s="459"/>
      <c r="AM35" s="459"/>
      <c r="AN35" s="495">
        <f t="shared" si="2"/>
        <v>0</v>
      </c>
      <c r="AO35" s="444">
        <f t="shared" si="5"/>
        <v>0</v>
      </c>
      <c r="AP35" s="460" t="s">
        <v>1125</v>
      </c>
      <c r="AQ35" s="461" t="s">
        <v>1111</v>
      </c>
      <c r="AR35" s="510" t="s">
        <v>1112</v>
      </c>
      <c r="AS35" s="463"/>
      <c r="AT35" s="464"/>
    </row>
    <row r="36" spans="1:53" ht="71.25">
      <c r="A36" s="450" t="s">
        <v>732</v>
      </c>
      <c r="B36" s="1256"/>
      <c r="C36" s="1265"/>
      <c r="D36" s="452" t="s">
        <v>1126</v>
      </c>
      <c r="E36" s="466"/>
      <c r="F36" s="500" t="s">
        <v>1127</v>
      </c>
      <c r="G36" s="472">
        <v>1</v>
      </c>
      <c r="H36" s="454" t="s">
        <v>45</v>
      </c>
      <c r="I36" s="509" t="s">
        <v>1128</v>
      </c>
      <c r="J36" s="472" t="s">
        <v>36</v>
      </c>
      <c r="K36" s="472" t="s">
        <v>29</v>
      </c>
      <c r="L36" s="472" t="s">
        <v>30</v>
      </c>
      <c r="M36" s="472" t="s">
        <v>37</v>
      </c>
      <c r="N36" s="494">
        <f>SUM(O36:Z36)</f>
        <v>1500</v>
      </c>
      <c r="O36" s="457"/>
      <c r="P36" s="457"/>
      <c r="Q36" s="457">
        <v>150</v>
      </c>
      <c r="R36" s="457">
        <v>150</v>
      </c>
      <c r="S36" s="457">
        <v>150</v>
      </c>
      <c r="T36" s="457">
        <v>150</v>
      </c>
      <c r="U36" s="457">
        <v>150</v>
      </c>
      <c r="V36" s="457">
        <v>150</v>
      </c>
      <c r="W36" s="457">
        <v>150</v>
      </c>
      <c r="X36" s="457">
        <v>150</v>
      </c>
      <c r="Y36" s="457">
        <v>150</v>
      </c>
      <c r="Z36" s="457">
        <v>150</v>
      </c>
      <c r="AA36" s="494">
        <f t="shared" si="1"/>
        <v>1500</v>
      </c>
      <c r="AB36" s="458"/>
      <c r="AC36" s="459"/>
      <c r="AD36" s="459"/>
      <c r="AE36" s="459"/>
      <c r="AF36" s="459"/>
      <c r="AG36" s="459"/>
      <c r="AH36" s="459"/>
      <c r="AI36" s="459"/>
      <c r="AJ36" s="459"/>
      <c r="AK36" s="459"/>
      <c r="AL36" s="459"/>
      <c r="AM36" s="459"/>
      <c r="AN36" s="495">
        <f t="shared" si="2"/>
        <v>0</v>
      </c>
      <c r="AO36" s="444">
        <f t="shared" si="5"/>
        <v>0</v>
      </c>
      <c r="AP36" s="460" t="s">
        <v>1125</v>
      </c>
      <c r="AQ36" s="461" t="s">
        <v>1111</v>
      </c>
      <c r="AR36" s="510" t="s">
        <v>1112</v>
      </c>
      <c r="AS36" s="463"/>
      <c r="AT36" s="464"/>
    </row>
    <row r="37" spans="1:53" ht="28.5">
      <c r="A37" s="1266" t="s">
        <v>732</v>
      </c>
      <c r="B37" s="1256"/>
      <c r="C37" s="1269" t="s">
        <v>1129</v>
      </c>
      <c r="D37" s="1269" t="s">
        <v>1130</v>
      </c>
      <c r="E37" s="466" t="s">
        <v>1131</v>
      </c>
      <c r="F37" s="509" t="s">
        <v>1132</v>
      </c>
      <c r="G37" s="493">
        <v>2</v>
      </c>
      <c r="H37" s="452" t="s">
        <v>75</v>
      </c>
      <c r="I37" s="509" t="s">
        <v>1133</v>
      </c>
      <c r="J37" s="493" t="s">
        <v>49</v>
      </c>
      <c r="K37" s="515" t="s">
        <v>41</v>
      </c>
      <c r="L37" s="493" t="s">
        <v>42</v>
      </c>
      <c r="M37" s="493" t="s">
        <v>37</v>
      </c>
      <c r="N37" s="494">
        <f>AVERAGE(O37:Z37)</f>
        <v>15</v>
      </c>
      <c r="O37" s="457">
        <v>15</v>
      </c>
      <c r="P37" s="457">
        <v>15</v>
      </c>
      <c r="Q37" s="457">
        <v>15</v>
      </c>
      <c r="R37" s="457">
        <v>15</v>
      </c>
      <c r="S37" s="457">
        <v>15</v>
      </c>
      <c r="T37" s="457">
        <v>15</v>
      </c>
      <c r="U37" s="457">
        <v>15</v>
      </c>
      <c r="V37" s="457">
        <v>15</v>
      </c>
      <c r="W37" s="457">
        <v>15</v>
      </c>
      <c r="X37" s="457">
        <v>15</v>
      </c>
      <c r="Y37" s="457">
        <v>15</v>
      </c>
      <c r="Z37" s="457">
        <v>15</v>
      </c>
      <c r="AA37" s="494">
        <f t="shared" si="1"/>
        <v>15</v>
      </c>
      <c r="AB37" s="458"/>
      <c r="AC37" s="459"/>
      <c r="AD37" s="459"/>
      <c r="AE37" s="459"/>
      <c r="AF37" s="459"/>
      <c r="AG37" s="459"/>
      <c r="AH37" s="459"/>
      <c r="AI37" s="459"/>
      <c r="AJ37" s="459"/>
      <c r="AK37" s="459"/>
      <c r="AL37" s="459"/>
      <c r="AM37" s="459"/>
      <c r="AN37" s="495">
        <f t="shared" si="2"/>
        <v>0</v>
      </c>
      <c r="AO37" s="444" t="e">
        <f>AA37/AN37</f>
        <v>#DIV/0!</v>
      </c>
      <c r="AP37" s="460" t="s">
        <v>1134</v>
      </c>
      <c r="AQ37" s="461" t="s">
        <v>1111</v>
      </c>
      <c r="AR37" s="510" t="s">
        <v>1112</v>
      </c>
      <c r="AS37" s="463"/>
      <c r="AT37" s="469"/>
      <c r="AU37" s="157"/>
      <c r="AV37" s="157"/>
      <c r="AW37" s="157"/>
      <c r="AX37" s="157"/>
      <c r="AY37" s="157"/>
      <c r="AZ37" s="157"/>
      <c r="BA37" s="157"/>
    </row>
    <row r="38" spans="1:53" ht="28.5">
      <c r="A38" s="1267"/>
      <c r="B38" s="1256"/>
      <c r="C38" s="1269"/>
      <c r="D38" s="1269"/>
      <c r="E38" s="466" t="s">
        <v>1135</v>
      </c>
      <c r="F38" s="509" t="s">
        <v>1136</v>
      </c>
      <c r="G38" s="493">
        <v>2</v>
      </c>
      <c r="H38" s="452" t="s">
        <v>75</v>
      </c>
      <c r="I38" s="509" t="s">
        <v>1133</v>
      </c>
      <c r="J38" s="493" t="s">
        <v>49</v>
      </c>
      <c r="K38" s="515" t="s">
        <v>41</v>
      </c>
      <c r="L38" s="493" t="s">
        <v>42</v>
      </c>
      <c r="M38" s="493" t="s">
        <v>37</v>
      </c>
      <c r="N38" s="494">
        <f>AVERAGE(O38:Z38)</f>
        <v>20</v>
      </c>
      <c r="O38" s="457">
        <v>20</v>
      </c>
      <c r="P38" s="457">
        <v>20</v>
      </c>
      <c r="Q38" s="457">
        <v>20</v>
      </c>
      <c r="R38" s="457">
        <v>20</v>
      </c>
      <c r="S38" s="457">
        <v>20</v>
      </c>
      <c r="T38" s="457">
        <v>20</v>
      </c>
      <c r="U38" s="457">
        <v>20</v>
      </c>
      <c r="V38" s="457">
        <v>20</v>
      </c>
      <c r="W38" s="457">
        <v>20</v>
      </c>
      <c r="X38" s="457">
        <v>20</v>
      </c>
      <c r="Y38" s="457">
        <v>20</v>
      </c>
      <c r="Z38" s="457">
        <v>20</v>
      </c>
      <c r="AA38" s="494">
        <f t="shared" si="1"/>
        <v>20</v>
      </c>
      <c r="AB38" s="458"/>
      <c r="AC38" s="459"/>
      <c r="AD38" s="459"/>
      <c r="AE38" s="459"/>
      <c r="AF38" s="459"/>
      <c r="AG38" s="459"/>
      <c r="AH38" s="459"/>
      <c r="AI38" s="459"/>
      <c r="AJ38" s="459"/>
      <c r="AK38" s="459"/>
      <c r="AL38" s="459"/>
      <c r="AM38" s="459"/>
      <c r="AN38" s="495">
        <f t="shared" si="2"/>
        <v>0</v>
      </c>
      <c r="AO38" s="444" t="e">
        <f>AA38/AN38</f>
        <v>#DIV/0!</v>
      </c>
      <c r="AP38" s="460" t="s">
        <v>1134</v>
      </c>
      <c r="AQ38" s="461" t="s">
        <v>1111</v>
      </c>
      <c r="AR38" s="510" t="s">
        <v>1112</v>
      </c>
      <c r="AS38" s="463"/>
      <c r="AT38" s="469"/>
      <c r="AU38" s="157"/>
      <c r="AV38" s="157"/>
      <c r="AW38" s="157"/>
      <c r="AX38" s="157"/>
      <c r="AY38" s="157"/>
      <c r="AZ38" s="157"/>
      <c r="BA38" s="157"/>
    </row>
    <row r="39" spans="1:53" ht="28.5">
      <c r="A39" s="1267"/>
      <c r="B39" s="1256"/>
      <c r="C39" s="1269"/>
      <c r="D39" s="1269"/>
      <c r="E39" s="466" t="s">
        <v>1137</v>
      </c>
      <c r="F39" s="509" t="s">
        <v>1138</v>
      </c>
      <c r="G39" s="493">
        <v>2</v>
      </c>
      <c r="H39" s="452" t="s">
        <v>75</v>
      </c>
      <c r="I39" s="509" t="s">
        <v>1133</v>
      </c>
      <c r="J39" s="493" t="s">
        <v>49</v>
      </c>
      <c r="K39" s="515" t="s">
        <v>41</v>
      </c>
      <c r="L39" s="493" t="s">
        <v>42</v>
      </c>
      <c r="M39" s="493" t="s">
        <v>37</v>
      </c>
      <c r="N39" s="494">
        <f>AVERAGE(O39:Z39)</f>
        <v>18</v>
      </c>
      <c r="O39" s="457">
        <v>18</v>
      </c>
      <c r="P39" s="457">
        <v>18</v>
      </c>
      <c r="Q39" s="457">
        <v>18</v>
      </c>
      <c r="R39" s="457">
        <v>18</v>
      </c>
      <c r="S39" s="457">
        <v>18</v>
      </c>
      <c r="T39" s="457">
        <v>18</v>
      </c>
      <c r="U39" s="457">
        <v>18</v>
      </c>
      <c r="V39" s="457">
        <v>18</v>
      </c>
      <c r="W39" s="457">
        <v>18</v>
      </c>
      <c r="X39" s="457">
        <v>18</v>
      </c>
      <c r="Y39" s="457">
        <v>18</v>
      </c>
      <c r="Z39" s="457">
        <v>18</v>
      </c>
      <c r="AA39" s="494">
        <f t="shared" si="1"/>
        <v>18</v>
      </c>
      <c r="AB39" s="458"/>
      <c r="AC39" s="459"/>
      <c r="AD39" s="459"/>
      <c r="AE39" s="459"/>
      <c r="AF39" s="459"/>
      <c r="AG39" s="459"/>
      <c r="AH39" s="459"/>
      <c r="AI39" s="459"/>
      <c r="AJ39" s="459"/>
      <c r="AK39" s="459"/>
      <c r="AL39" s="459"/>
      <c r="AM39" s="459"/>
      <c r="AN39" s="495">
        <f t="shared" si="2"/>
        <v>0</v>
      </c>
      <c r="AO39" s="444" t="e">
        <f>AA39/AN39</f>
        <v>#DIV/0!</v>
      </c>
      <c r="AP39" s="460" t="s">
        <v>1134</v>
      </c>
      <c r="AQ39" s="461" t="s">
        <v>1111</v>
      </c>
      <c r="AR39" s="510" t="s">
        <v>1112</v>
      </c>
      <c r="AS39" s="463"/>
      <c r="AT39" s="469"/>
      <c r="AU39" s="157"/>
      <c r="AV39" s="157"/>
      <c r="AW39" s="157"/>
      <c r="AX39" s="157"/>
      <c r="AY39" s="157"/>
      <c r="AZ39" s="157"/>
      <c r="BA39" s="157"/>
    </row>
    <row r="40" spans="1:53" ht="28.5">
      <c r="A40" s="1268"/>
      <c r="B40" s="1256"/>
      <c r="C40" s="1269"/>
      <c r="D40" s="1269"/>
      <c r="E40" s="466" t="s">
        <v>1139</v>
      </c>
      <c r="F40" s="509" t="s">
        <v>1140</v>
      </c>
      <c r="G40" s="493">
        <v>3</v>
      </c>
      <c r="H40" s="452" t="s">
        <v>75</v>
      </c>
      <c r="I40" s="509" t="s">
        <v>1133</v>
      </c>
      <c r="J40" s="493" t="s">
        <v>49</v>
      </c>
      <c r="K40" s="515" t="s">
        <v>41</v>
      </c>
      <c r="L40" s="493" t="s">
        <v>42</v>
      </c>
      <c r="M40" s="493" t="s">
        <v>37</v>
      </c>
      <c r="N40" s="494">
        <f>AVERAGE(O40:Z40)</f>
        <v>72</v>
      </c>
      <c r="O40" s="457">
        <v>72</v>
      </c>
      <c r="P40" s="457">
        <v>72</v>
      </c>
      <c r="Q40" s="457">
        <v>72</v>
      </c>
      <c r="R40" s="457">
        <v>72</v>
      </c>
      <c r="S40" s="457">
        <v>72</v>
      </c>
      <c r="T40" s="457">
        <v>72</v>
      </c>
      <c r="U40" s="457">
        <v>72</v>
      </c>
      <c r="V40" s="457">
        <v>72</v>
      </c>
      <c r="W40" s="457">
        <v>72</v>
      </c>
      <c r="X40" s="457">
        <v>72</v>
      </c>
      <c r="Y40" s="457">
        <v>72</v>
      </c>
      <c r="Z40" s="457">
        <v>72</v>
      </c>
      <c r="AA40" s="494">
        <f t="shared" si="1"/>
        <v>72</v>
      </c>
      <c r="AB40" s="458"/>
      <c r="AC40" s="459"/>
      <c r="AD40" s="459"/>
      <c r="AE40" s="459"/>
      <c r="AF40" s="459"/>
      <c r="AG40" s="459"/>
      <c r="AH40" s="459"/>
      <c r="AI40" s="459"/>
      <c r="AJ40" s="459"/>
      <c r="AK40" s="459"/>
      <c r="AL40" s="459"/>
      <c r="AM40" s="459"/>
      <c r="AN40" s="495">
        <f t="shared" si="2"/>
        <v>0</v>
      </c>
      <c r="AO40" s="444" t="e">
        <f>AA40/AN40</f>
        <v>#DIV/0!</v>
      </c>
      <c r="AP40" s="460" t="s">
        <v>1134</v>
      </c>
      <c r="AQ40" s="461" t="s">
        <v>1111</v>
      </c>
      <c r="AR40" s="510" t="s">
        <v>1112</v>
      </c>
      <c r="AS40" s="463"/>
      <c r="AT40" s="469"/>
      <c r="AU40" s="157"/>
      <c r="AV40" s="157"/>
      <c r="AW40" s="157"/>
      <c r="AX40" s="157"/>
      <c r="AY40" s="157"/>
      <c r="AZ40" s="157"/>
      <c r="BA40" s="157"/>
    </row>
    <row r="41" spans="1:53" ht="42.75">
      <c r="A41" s="450" t="s">
        <v>732</v>
      </c>
      <c r="B41" s="508" t="s">
        <v>1105</v>
      </c>
      <c r="C41" s="467" t="s">
        <v>1106</v>
      </c>
      <c r="D41" s="452" t="s">
        <v>1107</v>
      </c>
      <c r="E41" s="466"/>
      <c r="F41" s="500" t="s">
        <v>1108</v>
      </c>
      <c r="G41" s="472">
        <v>3</v>
      </c>
      <c r="H41" s="454" t="s">
        <v>35</v>
      </c>
      <c r="I41" s="467" t="s">
        <v>1109</v>
      </c>
      <c r="J41" s="472" t="s">
        <v>36</v>
      </c>
      <c r="K41" s="472" t="s">
        <v>29</v>
      </c>
      <c r="L41" s="472" t="s">
        <v>30</v>
      </c>
      <c r="M41" s="455" t="s">
        <v>43</v>
      </c>
      <c r="N41" s="494">
        <f>SUM(O41:Z41)</f>
        <v>115</v>
      </c>
      <c r="O41" s="457">
        <v>8</v>
      </c>
      <c r="P41" s="457">
        <v>10</v>
      </c>
      <c r="Q41" s="457">
        <v>13</v>
      </c>
      <c r="R41" s="457">
        <v>12</v>
      </c>
      <c r="S41" s="457">
        <v>11</v>
      </c>
      <c r="T41" s="457">
        <v>10</v>
      </c>
      <c r="U41" s="457">
        <v>12</v>
      </c>
      <c r="V41" s="457">
        <v>12</v>
      </c>
      <c r="W41" s="457">
        <v>11</v>
      </c>
      <c r="X41" s="457">
        <v>11</v>
      </c>
      <c r="Y41" s="457">
        <v>5</v>
      </c>
      <c r="Z41" s="457"/>
      <c r="AA41" s="494">
        <f t="shared" si="1"/>
        <v>115</v>
      </c>
      <c r="AB41" s="458"/>
      <c r="AC41" s="459"/>
      <c r="AD41" s="459"/>
      <c r="AE41" s="459"/>
      <c r="AF41" s="459"/>
      <c r="AG41" s="459"/>
      <c r="AH41" s="459"/>
      <c r="AI41" s="459"/>
      <c r="AJ41" s="459"/>
      <c r="AK41" s="459"/>
      <c r="AL41" s="459"/>
      <c r="AM41" s="459"/>
      <c r="AN41" s="495">
        <f t="shared" si="2"/>
        <v>0</v>
      </c>
      <c r="AO41" s="444">
        <f t="shared" si="5"/>
        <v>0</v>
      </c>
      <c r="AP41" s="460" t="s">
        <v>1110</v>
      </c>
      <c r="AQ41" s="461" t="s">
        <v>1141</v>
      </c>
      <c r="AR41" s="462" t="s">
        <v>1142</v>
      </c>
      <c r="AS41" s="463"/>
      <c r="AT41" s="522"/>
    </row>
    <row r="42" spans="1:53" ht="42.75">
      <c r="A42" s="450" t="s">
        <v>732</v>
      </c>
      <c r="B42" s="1256"/>
      <c r="C42" s="511" t="s">
        <v>1113</v>
      </c>
      <c r="D42" s="452" t="s">
        <v>1114</v>
      </c>
      <c r="E42" s="466"/>
      <c r="F42" s="509" t="s">
        <v>1115</v>
      </c>
      <c r="G42" s="471">
        <v>2</v>
      </c>
      <c r="H42" s="452" t="s">
        <v>57</v>
      </c>
      <c r="I42" s="509" t="s">
        <v>1116</v>
      </c>
      <c r="J42" s="471" t="s">
        <v>36</v>
      </c>
      <c r="K42" s="471" t="s">
        <v>29</v>
      </c>
      <c r="L42" s="471" t="s">
        <v>30</v>
      </c>
      <c r="M42" s="455" t="s">
        <v>37</v>
      </c>
      <c r="N42" s="494">
        <f>SUM(O42:Z42)</f>
        <v>180</v>
      </c>
      <c r="O42" s="457">
        <v>15</v>
      </c>
      <c r="P42" s="457">
        <v>15</v>
      </c>
      <c r="Q42" s="457">
        <v>15</v>
      </c>
      <c r="R42" s="457">
        <v>15</v>
      </c>
      <c r="S42" s="457">
        <v>15</v>
      </c>
      <c r="T42" s="457">
        <v>15</v>
      </c>
      <c r="U42" s="457">
        <v>15</v>
      </c>
      <c r="V42" s="457">
        <v>15</v>
      </c>
      <c r="W42" s="457">
        <v>15</v>
      </c>
      <c r="X42" s="457">
        <v>15</v>
      </c>
      <c r="Y42" s="457">
        <v>15</v>
      </c>
      <c r="Z42" s="457">
        <v>15</v>
      </c>
      <c r="AA42" s="494">
        <f t="shared" si="1"/>
        <v>180</v>
      </c>
      <c r="AB42" s="458"/>
      <c r="AC42" s="459"/>
      <c r="AD42" s="459"/>
      <c r="AE42" s="459"/>
      <c r="AF42" s="459"/>
      <c r="AG42" s="459"/>
      <c r="AH42" s="459"/>
      <c r="AI42" s="459"/>
      <c r="AJ42" s="459"/>
      <c r="AK42" s="459"/>
      <c r="AL42" s="459"/>
      <c r="AM42" s="459"/>
      <c r="AN42" s="495">
        <f t="shared" si="2"/>
        <v>0</v>
      </c>
      <c r="AO42" s="444">
        <f t="shared" si="5"/>
        <v>0</v>
      </c>
      <c r="AP42" s="460" t="s">
        <v>1110</v>
      </c>
      <c r="AQ42" s="461" t="s">
        <v>1141</v>
      </c>
      <c r="AR42" s="462" t="s">
        <v>1142</v>
      </c>
      <c r="AS42" s="463"/>
      <c r="AT42" s="469"/>
      <c r="AU42" s="157"/>
      <c r="AV42" s="157"/>
      <c r="AW42" s="157"/>
      <c r="AX42" s="157"/>
      <c r="AY42" s="157"/>
      <c r="AZ42" s="157"/>
      <c r="BA42" s="157"/>
    </row>
    <row r="43" spans="1:53" s="527" customFormat="1" ht="71.25">
      <c r="A43" s="450" t="s">
        <v>540</v>
      </c>
      <c r="B43" s="1264"/>
      <c r="C43" s="511" t="s">
        <v>1117</v>
      </c>
      <c r="D43" s="523" t="s">
        <v>1118</v>
      </c>
      <c r="E43" s="524"/>
      <c r="F43" s="514" t="s">
        <v>1119</v>
      </c>
      <c r="G43" s="515">
        <v>3</v>
      </c>
      <c r="H43" s="513" t="s">
        <v>45</v>
      </c>
      <c r="I43" s="514" t="s">
        <v>1120</v>
      </c>
      <c r="J43" s="515" t="s">
        <v>36</v>
      </c>
      <c r="K43" s="515" t="s">
        <v>41</v>
      </c>
      <c r="L43" s="515" t="s">
        <v>30</v>
      </c>
      <c r="M43" s="516" t="s">
        <v>37</v>
      </c>
      <c r="N43" s="494">
        <f>SUM(O43:Z43)</f>
        <v>303</v>
      </c>
      <c r="O43" s="457">
        <v>23</v>
      </c>
      <c r="P43" s="457">
        <v>16</v>
      </c>
      <c r="Q43" s="457">
        <v>22</v>
      </c>
      <c r="R43" s="457">
        <v>27</v>
      </c>
      <c r="S43" s="457">
        <v>26</v>
      </c>
      <c r="T43" s="457">
        <v>35</v>
      </c>
      <c r="U43" s="457">
        <v>23</v>
      </c>
      <c r="V43" s="457">
        <v>29</v>
      </c>
      <c r="W43" s="457">
        <v>28</v>
      </c>
      <c r="X43" s="457">
        <v>23</v>
      </c>
      <c r="Y43" s="457">
        <v>26</v>
      </c>
      <c r="Z43" s="457">
        <v>25</v>
      </c>
      <c r="AA43" s="494">
        <f t="shared" si="1"/>
        <v>303</v>
      </c>
      <c r="AB43" s="458"/>
      <c r="AC43" s="459"/>
      <c r="AD43" s="459"/>
      <c r="AE43" s="459"/>
      <c r="AF43" s="459"/>
      <c r="AG43" s="459"/>
      <c r="AH43" s="459"/>
      <c r="AI43" s="459"/>
      <c r="AJ43" s="459"/>
      <c r="AK43" s="459"/>
      <c r="AL43" s="459"/>
      <c r="AM43" s="459"/>
      <c r="AN43" s="495">
        <f t="shared" si="2"/>
        <v>0</v>
      </c>
      <c r="AO43" s="444" t="e">
        <f>AA43/AN43</f>
        <v>#DIV/0!</v>
      </c>
      <c r="AP43" s="460" t="s">
        <v>1110</v>
      </c>
      <c r="AQ43" s="517" t="s">
        <v>1141</v>
      </c>
      <c r="AR43" s="510" t="s">
        <v>1142</v>
      </c>
      <c r="AS43" s="518" t="s">
        <v>117</v>
      </c>
      <c r="AT43" s="525"/>
      <c r="AU43" s="526"/>
      <c r="AV43" s="526"/>
      <c r="AW43" s="526"/>
      <c r="AX43" s="526"/>
      <c r="AY43" s="526"/>
      <c r="AZ43" s="526"/>
      <c r="BA43" s="526"/>
    </row>
    <row r="44" spans="1:53" ht="71.25">
      <c r="A44" s="450" t="s">
        <v>732</v>
      </c>
      <c r="B44" s="1256" t="s">
        <v>1095</v>
      </c>
      <c r="C44" s="1265" t="s">
        <v>1121</v>
      </c>
      <c r="D44" s="452" t="s">
        <v>1122</v>
      </c>
      <c r="E44" s="466"/>
      <c r="F44" s="467" t="s">
        <v>1123</v>
      </c>
      <c r="G44" s="472">
        <v>2</v>
      </c>
      <c r="H44" s="454" t="s">
        <v>45</v>
      </c>
      <c r="I44" s="509" t="s">
        <v>1143</v>
      </c>
      <c r="J44" s="472" t="s">
        <v>36</v>
      </c>
      <c r="K44" s="472" t="s">
        <v>29</v>
      </c>
      <c r="L44" s="472" t="s">
        <v>30</v>
      </c>
      <c r="M44" s="472" t="s">
        <v>37</v>
      </c>
      <c r="N44" s="494">
        <f>SUM(O44:Z44)</f>
        <v>3600</v>
      </c>
      <c r="O44" s="457">
        <v>300</v>
      </c>
      <c r="P44" s="457">
        <v>300</v>
      </c>
      <c r="Q44" s="457">
        <v>300</v>
      </c>
      <c r="R44" s="457">
        <v>300</v>
      </c>
      <c r="S44" s="457">
        <v>300</v>
      </c>
      <c r="T44" s="457">
        <v>300</v>
      </c>
      <c r="U44" s="457">
        <v>300</v>
      </c>
      <c r="V44" s="457">
        <v>300</v>
      </c>
      <c r="W44" s="457">
        <v>300</v>
      </c>
      <c r="X44" s="457">
        <v>300</v>
      </c>
      <c r="Y44" s="457">
        <v>300</v>
      </c>
      <c r="Z44" s="457">
        <v>300</v>
      </c>
      <c r="AA44" s="494">
        <f t="shared" si="1"/>
        <v>3600</v>
      </c>
      <c r="AB44" s="458"/>
      <c r="AC44" s="459"/>
      <c r="AD44" s="459"/>
      <c r="AE44" s="459"/>
      <c r="AF44" s="459"/>
      <c r="AG44" s="459"/>
      <c r="AH44" s="459"/>
      <c r="AI44" s="459"/>
      <c r="AJ44" s="459"/>
      <c r="AK44" s="459"/>
      <c r="AL44" s="459"/>
      <c r="AM44" s="459"/>
      <c r="AN44" s="495">
        <f t="shared" si="2"/>
        <v>0</v>
      </c>
      <c r="AO44" s="444">
        <f t="shared" si="5"/>
        <v>0</v>
      </c>
      <c r="AP44" s="460" t="s">
        <v>1125</v>
      </c>
      <c r="AQ44" s="461" t="s">
        <v>1141</v>
      </c>
      <c r="AR44" s="462" t="s">
        <v>1142</v>
      </c>
      <c r="AS44" s="463"/>
      <c r="AT44" s="469"/>
    </row>
    <row r="45" spans="1:53" ht="71.25">
      <c r="A45" s="450" t="s">
        <v>732</v>
      </c>
      <c r="B45" s="1256"/>
      <c r="C45" s="1265"/>
      <c r="D45" s="452" t="s">
        <v>1126</v>
      </c>
      <c r="E45" s="466"/>
      <c r="F45" s="467" t="s">
        <v>1127</v>
      </c>
      <c r="G45" s="472">
        <v>1</v>
      </c>
      <c r="H45" s="454" t="s">
        <v>45</v>
      </c>
      <c r="I45" s="509" t="s">
        <v>1128</v>
      </c>
      <c r="J45" s="472" t="s">
        <v>36</v>
      </c>
      <c r="K45" s="472" t="s">
        <v>29</v>
      </c>
      <c r="L45" s="472" t="s">
        <v>30</v>
      </c>
      <c r="M45" s="472" t="s">
        <v>37</v>
      </c>
      <c r="N45" s="494">
        <f>SUM(O45:Z45)</f>
        <v>1500</v>
      </c>
      <c r="O45" s="457"/>
      <c r="P45" s="457"/>
      <c r="Q45" s="457">
        <v>150</v>
      </c>
      <c r="R45" s="457">
        <v>150</v>
      </c>
      <c r="S45" s="457">
        <v>150</v>
      </c>
      <c r="T45" s="457">
        <v>150</v>
      </c>
      <c r="U45" s="457">
        <v>150</v>
      </c>
      <c r="V45" s="457">
        <v>150</v>
      </c>
      <c r="W45" s="457">
        <v>150</v>
      </c>
      <c r="X45" s="457">
        <v>150</v>
      </c>
      <c r="Y45" s="457">
        <v>150</v>
      </c>
      <c r="Z45" s="457">
        <v>150</v>
      </c>
      <c r="AA45" s="494">
        <f t="shared" si="1"/>
        <v>1500</v>
      </c>
      <c r="AB45" s="458"/>
      <c r="AC45" s="459"/>
      <c r="AD45" s="459"/>
      <c r="AE45" s="459"/>
      <c r="AF45" s="459"/>
      <c r="AG45" s="459"/>
      <c r="AH45" s="459"/>
      <c r="AI45" s="459"/>
      <c r="AJ45" s="459"/>
      <c r="AK45" s="459"/>
      <c r="AL45" s="459"/>
      <c r="AM45" s="459"/>
      <c r="AN45" s="495">
        <f t="shared" si="2"/>
        <v>0</v>
      </c>
      <c r="AO45" s="444">
        <f t="shared" si="5"/>
        <v>0</v>
      </c>
      <c r="AP45" s="460" t="s">
        <v>1125</v>
      </c>
      <c r="AQ45" s="461" t="s">
        <v>1141</v>
      </c>
      <c r="AR45" s="462" t="s">
        <v>1142</v>
      </c>
      <c r="AS45" s="463"/>
      <c r="AT45" s="469"/>
    </row>
    <row r="46" spans="1:53" ht="33">
      <c r="A46" s="450" t="s">
        <v>732</v>
      </c>
      <c r="B46" s="1256"/>
      <c r="C46" s="1269" t="s">
        <v>1129</v>
      </c>
      <c r="D46" s="1269" t="s">
        <v>1130</v>
      </c>
      <c r="E46" s="466" t="s">
        <v>1131</v>
      </c>
      <c r="F46" s="509" t="s">
        <v>1132</v>
      </c>
      <c r="G46" s="493">
        <v>2</v>
      </c>
      <c r="H46" s="452" t="s">
        <v>75</v>
      </c>
      <c r="I46" s="509" t="s">
        <v>1133</v>
      </c>
      <c r="J46" s="493" t="s">
        <v>49</v>
      </c>
      <c r="K46" s="493" t="s">
        <v>41</v>
      </c>
      <c r="L46" s="493" t="s">
        <v>42</v>
      </c>
      <c r="M46" s="493" t="s">
        <v>37</v>
      </c>
      <c r="N46" s="494">
        <f>AVERAGE(O46:Z46)</f>
        <v>15</v>
      </c>
      <c r="O46" s="457">
        <v>15</v>
      </c>
      <c r="P46" s="457">
        <v>15</v>
      </c>
      <c r="Q46" s="457">
        <v>15</v>
      </c>
      <c r="R46" s="457">
        <v>15</v>
      </c>
      <c r="S46" s="457">
        <v>15</v>
      </c>
      <c r="T46" s="457">
        <v>15</v>
      </c>
      <c r="U46" s="457">
        <v>15</v>
      </c>
      <c r="V46" s="457">
        <v>15</v>
      </c>
      <c r="W46" s="457">
        <v>15</v>
      </c>
      <c r="X46" s="457">
        <v>15</v>
      </c>
      <c r="Y46" s="457">
        <v>15</v>
      </c>
      <c r="Z46" s="457">
        <v>15</v>
      </c>
      <c r="AA46" s="494">
        <f t="shared" si="1"/>
        <v>15</v>
      </c>
      <c r="AB46" s="458"/>
      <c r="AC46" s="459"/>
      <c r="AD46" s="459"/>
      <c r="AE46" s="459"/>
      <c r="AF46" s="459"/>
      <c r="AG46" s="459"/>
      <c r="AH46" s="459"/>
      <c r="AI46" s="459"/>
      <c r="AJ46" s="459"/>
      <c r="AK46" s="459"/>
      <c r="AL46" s="459"/>
      <c r="AM46" s="459"/>
      <c r="AN46" s="495">
        <f t="shared" si="2"/>
        <v>0</v>
      </c>
      <c r="AO46" s="444" t="e">
        <f>AA46/AN46</f>
        <v>#DIV/0!</v>
      </c>
      <c r="AP46" s="460" t="s">
        <v>1134</v>
      </c>
      <c r="AQ46" s="461" t="s">
        <v>1141</v>
      </c>
      <c r="AR46" s="462" t="s">
        <v>1142</v>
      </c>
      <c r="AS46" s="463" t="s">
        <v>90</v>
      </c>
      <c r="AT46" s="469"/>
    </row>
    <row r="47" spans="1:53" ht="33">
      <c r="A47" s="450" t="s">
        <v>732</v>
      </c>
      <c r="B47" s="1256"/>
      <c r="C47" s="1269"/>
      <c r="D47" s="1269"/>
      <c r="E47" s="466" t="s">
        <v>1135</v>
      </c>
      <c r="F47" s="509" t="s">
        <v>1136</v>
      </c>
      <c r="G47" s="493">
        <v>2</v>
      </c>
      <c r="H47" s="452" t="s">
        <v>75</v>
      </c>
      <c r="I47" s="509" t="s">
        <v>1133</v>
      </c>
      <c r="J47" s="493" t="s">
        <v>49</v>
      </c>
      <c r="K47" s="493" t="s">
        <v>41</v>
      </c>
      <c r="L47" s="493" t="s">
        <v>42</v>
      </c>
      <c r="M47" s="493" t="s">
        <v>37</v>
      </c>
      <c r="N47" s="494">
        <f>AVERAGE(O47:Z47)</f>
        <v>20</v>
      </c>
      <c r="O47" s="457">
        <v>20</v>
      </c>
      <c r="P47" s="457">
        <v>20</v>
      </c>
      <c r="Q47" s="457">
        <v>20</v>
      </c>
      <c r="R47" s="457">
        <v>20</v>
      </c>
      <c r="S47" s="457">
        <v>20</v>
      </c>
      <c r="T47" s="457">
        <v>20</v>
      </c>
      <c r="U47" s="457">
        <v>20</v>
      </c>
      <c r="V47" s="457">
        <v>20</v>
      </c>
      <c r="W47" s="457">
        <v>20</v>
      </c>
      <c r="X47" s="457">
        <v>20</v>
      </c>
      <c r="Y47" s="457">
        <v>20</v>
      </c>
      <c r="Z47" s="457">
        <v>20</v>
      </c>
      <c r="AA47" s="494">
        <f t="shared" si="1"/>
        <v>20</v>
      </c>
      <c r="AB47" s="458"/>
      <c r="AC47" s="459"/>
      <c r="AD47" s="459"/>
      <c r="AE47" s="459"/>
      <c r="AF47" s="459"/>
      <c r="AG47" s="459"/>
      <c r="AH47" s="459"/>
      <c r="AI47" s="459"/>
      <c r="AJ47" s="459"/>
      <c r="AK47" s="459"/>
      <c r="AL47" s="459"/>
      <c r="AM47" s="459"/>
      <c r="AN47" s="495">
        <f t="shared" si="2"/>
        <v>0</v>
      </c>
      <c r="AO47" s="444" t="e">
        <f>AA47/AN47</f>
        <v>#DIV/0!</v>
      </c>
      <c r="AP47" s="460" t="s">
        <v>1134</v>
      </c>
      <c r="AQ47" s="461" t="s">
        <v>1141</v>
      </c>
      <c r="AR47" s="462" t="s">
        <v>1142</v>
      </c>
      <c r="AS47" s="463" t="s">
        <v>90</v>
      </c>
      <c r="AT47" s="469"/>
    </row>
    <row r="48" spans="1:53" ht="33">
      <c r="A48" s="450" t="s">
        <v>732</v>
      </c>
      <c r="B48" s="1256"/>
      <c r="C48" s="1269"/>
      <c r="D48" s="1269"/>
      <c r="E48" s="466" t="s">
        <v>1137</v>
      </c>
      <c r="F48" s="509" t="s">
        <v>1138</v>
      </c>
      <c r="G48" s="493">
        <v>2</v>
      </c>
      <c r="H48" s="452" t="s">
        <v>75</v>
      </c>
      <c r="I48" s="509" t="s">
        <v>1133</v>
      </c>
      <c r="J48" s="493" t="s">
        <v>49</v>
      </c>
      <c r="K48" s="493" t="s">
        <v>41</v>
      </c>
      <c r="L48" s="493" t="s">
        <v>42</v>
      </c>
      <c r="M48" s="493" t="s">
        <v>37</v>
      </c>
      <c r="N48" s="494">
        <f>AVERAGE(O48:Z48)</f>
        <v>18</v>
      </c>
      <c r="O48" s="457">
        <v>18</v>
      </c>
      <c r="P48" s="457">
        <v>18</v>
      </c>
      <c r="Q48" s="457">
        <v>18</v>
      </c>
      <c r="R48" s="457">
        <v>18</v>
      </c>
      <c r="S48" s="457">
        <v>18</v>
      </c>
      <c r="T48" s="457">
        <v>18</v>
      </c>
      <c r="U48" s="457">
        <v>18</v>
      </c>
      <c r="V48" s="457">
        <v>18</v>
      </c>
      <c r="W48" s="457">
        <v>18</v>
      </c>
      <c r="X48" s="457">
        <v>18</v>
      </c>
      <c r="Y48" s="457">
        <v>18</v>
      </c>
      <c r="Z48" s="457">
        <v>18</v>
      </c>
      <c r="AA48" s="494">
        <f t="shared" si="1"/>
        <v>18</v>
      </c>
      <c r="AB48" s="458"/>
      <c r="AC48" s="459"/>
      <c r="AD48" s="459"/>
      <c r="AE48" s="459"/>
      <c r="AF48" s="459"/>
      <c r="AG48" s="459"/>
      <c r="AH48" s="459"/>
      <c r="AI48" s="459"/>
      <c r="AJ48" s="459"/>
      <c r="AK48" s="459"/>
      <c r="AL48" s="459"/>
      <c r="AM48" s="459"/>
      <c r="AN48" s="495">
        <f t="shared" si="2"/>
        <v>0</v>
      </c>
      <c r="AO48" s="444" t="e">
        <f>AA48/AN48</f>
        <v>#DIV/0!</v>
      </c>
      <c r="AP48" s="460" t="s">
        <v>1134</v>
      </c>
      <c r="AQ48" s="461" t="s">
        <v>1141</v>
      </c>
      <c r="AR48" s="462" t="s">
        <v>1142</v>
      </c>
      <c r="AS48" s="463" t="s">
        <v>90</v>
      </c>
      <c r="AT48" s="469"/>
    </row>
    <row r="49" spans="1:53" ht="33">
      <c r="A49" s="450" t="s">
        <v>732</v>
      </c>
      <c r="B49" s="1256"/>
      <c r="C49" s="1269"/>
      <c r="D49" s="1269"/>
      <c r="E49" s="466" t="s">
        <v>1139</v>
      </c>
      <c r="F49" s="509" t="s">
        <v>1140</v>
      </c>
      <c r="G49" s="493">
        <v>3</v>
      </c>
      <c r="H49" s="452" t="s">
        <v>75</v>
      </c>
      <c r="I49" s="509" t="s">
        <v>1133</v>
      </c>
      <c r="J49" s="493" t="s">
        <v>49</v>
      </c>
      <c r="K49" s="493" t="s">
        <v>41</v>
      </c>
      <c r="L49" s="493" t="s">
        <v>42</v>
      </c>
      <c r="M49" s="493" t="s">
        <v>37</v>
      </c>
      <c r="N49" s="494">
        <f>AVERAGE(O49:Z49)</f>
        <v>72</v>
      </c>
      <c r="O49" s="457">
        <v>72</v>
      </c>
      <c r="P49" s="457">
        <v>72</v>
      </c>
      <c r="Q49" s="457">
        <v>72</v>
      </c>
      <c r="R49" s="457">
        <v>72</v>
      </c>
      <c r="S49" s="457">
        <v>72</v>
      </c>
      <c r="T49" s="457">
        <v>72</v>
      </c>
      <c r="U49" s="457">
        <v>72</v>
      </c>
      <c r="V49" s="457">
        <v>72</v>
      </c>
      <c r="W49" s="457">
        <v>72</v>
      </c>
      <c r="X49" s="457">
        <v>72</v>
      </c>
      <c r="Y49" s="457">
        <v>72</v>
      </c>
      <c r="Z49" s="457">
        <v>72</v>
      </c>
      <c r="AA49" s="494">
        <f t="shared" si="1"/>
        <v>72</v>
      </c>
      <c r="AB49" s="458"/>
      <c r="AC49" s="459"/>
      <c r="AD49" s="459"/>
      <c r="AE49" s="459"/>
      <c r="AF49" s="459"/>
      <c r="AG49" s="459"/>
      <c r="AH49" s="459"/>
      <c r="AI49" s="459"/>
      <c r="AJ49" s="459"/>
      <c r="AK49" s="459"/>
      <c r="AL49" s="459"/>
      <c r="AM49" s="459"/>
      <c r="AN49" s="495">
        <f t="shared" si="2"/>
        <v>0</v>
      </c>
      <c r="AO49" s="444" t="e">
        <f>AA49/AN49</f>
        <v>#DIV/0!</v>
      </c>
      <c r="AP49" s="460" t="s">
        <v>1134</v>
      </c>
      <c r="AQ49" s="461" t="s">
        <v>1141</v>
      </c>
      <c r="AR49" s="462" t="s">
        <v>1142</v>
      </c>
      <c r="AS49" s="463" t="s">
        <v>90</v>
      </c>
      <c r="AT49" s="469"/>
      <c r="AU49" s="157"/>
      <c r="AV49" s="157"/>
      <c r="AW49" s="157"/>
      <c r="AX49" s="157"/>
      <c r="AY49" s="157"/>
      <c r="AZ49" s="157"/>
      <c r="BA49" s="157"/>
    </row>
    <row r="50" spans="1:53" ht="42.75">
      <c r="A50" s="450" t="s">
        <v>732</v>
      </c>
      <c r="B50" s="508" t="s">
        <v>1105</v>
      </c>
      <c r="C50" s="467" t="s">
        <v>1106</v>
      </c>
      <c r="D50" s="452" t="s">
        <v>1107</v>
      </c>
      <c r="E50" s="466"/>
      <c r="F50" s="500" t="s">
        <v>1108</v>
      </c>
      <c r="G50" s="472">
        <v>3</v>
      </c>
      <c r="H50" s="454" t="s">
        <v>35</v>
      </c>
      <c r="I50" s="467" t="s">
        <v>1109</v>
      </c>
      <c r="J50" s="472" t="s">
        <v>36</v>
      </c>
      <c r="K50" s="472" t="s">
        <v>29</v>
      </c>
      <c r="L50" s="472" t="s">
        <v>30</v>
      </c>
      <c r="M50" s="455" t="s">
        <v>43</v>
      </c>
      <c r="N50" s="494">
        <f>SUM(O50:Z50)</f>
        <v>50</v>
      </c>
      <c r="O50" s="457">
        <v>4</v>
      </c>
      <c r="P50" s="457">
        <v>4</v>
      </c>
      <c r="Q50" s="457">
        <v>5</v>
      </c>
      <c r="R50" s="457">
        <v>5</v>
      </c>
      <c r="S50" s="457">
        <v>5</v>
      </c>
      <c r="T50" s="457">
        <v>4</v>
      </c>
      <c r="U50" s="457">
        <v>5</v>
      </c>
      <c r="V50" s="457">
        <v>5</v>
      </c>
      <c r="W50" s="457">
        <v>5</v>
      </c>
      <c r="X50" s="457">
        <v>4</v>
      </c>
      <c r="Y50" s="457">
        <v>4</v>
      </c>
      <c r="Z50" s="457"/>
      <c r="AA50" s="494">
        <f t="shared" si="1"/>
        <v>50</v>
      </c>
      <c r="AB50" s="458"/>
      <c r="AC50" s="459"/>
      <c r="AD50" s="459"/>
      <c r="AE50" s="459"/>
      <c r="AF50" s="459"/>
      <c r="AG50" s="459"/>
      <c r="AH50" s="459"/>
      <c r="AI50" s="459"/>
      <c r="AJ50" s="459"/>
      <c r="AK50" s="459"/>
      <c r="AL50" s="459"/>
      <c r="AM50" s="459"/>
      <c r="AN50" s="495">
        <f t="shared" si="2"/>
        <v>0</v>
      </c>
      <c r="AO50" s="444">
        <f t="shared" si="5"/>
        <v>0</v>
      </c>
      <c r="AP50" s="460" t="s">
        <v>1110</v>
      </c>
      <c r="AQ50" s="461" t="s">
        <v>1144</v>
      </c>
      <c r="AR50" s="462" t="s">
        <v>1145</v>
      </c>
      <c r="AS50" s="463"/>
      <c r="AT50" s="449"/>
    </row>
    <row r="51" spans="1:53" ht="42.75">
      <c r="A51" s="450" t="s">
        <v>732</v>
      </c>
      <c r="B51" s="1256"/>
      <c r="C51" s="511" t="s">
        <v>1113</v>
      </c>
      <c r="D51" s="452" t="s">
        <v>1114</v>
      </c>
      <c r="E51" s="466"/>
      <c r="F51" s="509" t="s">
        <v>1115</v>
      </c>
      <c r="G51" s="471">
        <v>2</v>
      </c>
      <c r="H51" s="452" t="s">
        <v>57</v>
      </c>
      <c r="I51" s="509" t="s">
        <v>1116</v>
      </c>
      <c r="J51" s="471" t="s">
        <v>36</v>
      </c>
      <c r="K51" s="471" t="s">
        <v>29</v>
      </c>
      <c r="L51" s="471" t="s">
        <v>30</v>
      </c>
      <c r="M51" s="455" t="s">
        <v>37</v>
      </c>
      <c r="N51" s="494">
        <f>SUM(O51:Z51)</f>
        <v>240</v>
      </c>
      <c r="O51" s="457">
        <v>20</v>
      </c>
      <c r="P51" s="457">
        <v>20</v>
      </c>
      <c r="Q51" s="457">
        <v>20</v>
      </c>
      <c r="R51" s="457">
        <v>20</v>
      </c>
      <c r="S51" s="457">
        <v>20</v>
      </c>
      <c r="T51" s="457">
        <v>20</v>
      </c>
      <c r="U51" s="457">
        <v>20</v>
      </c>
      <c r="V51" s="457">
        <v>20</v>
      </c>
      <c r="W51" s="457">
        <v>20</v>
      </c>
      <c r="X51" s="457">
        <v>20</v>
      </c>
      <c r="Y51" s="457">
        <v>20</v>
      </c>
      <c r="Z51" s="457">
        <v>20</v>
      </c>
      <c r="AA51" s="494">
        <f t="shared" si="1"/>
        <v>240</v>
      </c>
      <c r="AB51" s="458"/>
      <c r="AC51" s="459"/>
      <c r="AD51" s="459"/>
      <c r="AE51" s="459"/>
      <c r="AF51" s="459"/>
      <c r="AG51" s="459"/>
      <c r="AH51" s="459"/>
      <c r="AI51" s="459"/>
      <c r="AJ51" s="459"/>
      <c r="AK51" s="459"/>
      <c r="AL51" s="459"/>
      <c r="AM51" s="459"/>
      <c r="AN51" s="495">
        <f t="shared" si="2"/>
        <v>0</v>
      </c>
      <c r="AO51" s="444">
        <f t="shared" si="5"/>
        <v>0</v>
      </c>
      <c r="AP51" s="460" t="s">
        <v>1110</v>
      </c>
      <c r="AQ51" s="461" t="s">
        <v>1144</v>
      </c>
      <c r="AR51" s="462" t="s">
        <v>1145</v>
      </c>
      <c r="AS51" s="463"/>
      <c r="AT51" s="469"/>
    </row>
    <row r="52" spans="1:53" s="527" customFormat="1" ht="71.25">
      <c r="A52" s="450" t="s">
        <v>732</v>
      </c>
      <c r="B52" s="1264"/>
      <c r="C52" s="511" t="s">
        <v>1117</v>
      </c>
      <c r="D52" s="523" t="s">
        <v>1118</v>
      </c>
      <c r="E52" s="524"/>
      <c r="F52" s="514" t="s">
        <v>1119</v>
      </c>
      <c r="G52" s="515">
        <v>3</v>
      </c>
      <c r="H52" s="513" t="s">
        <v>45</v>
      </c>
      <c r="I52" s="514" t="s">
        <v>1120</v>
      </c>
      <c r="J52" s="515" t="s">
        <v>36</v>
      </c>
      <c r="K52" s="515" t="s">
        <v>41</v>
      </c>
      <c r="L52" s="515" t="s">
        <v>30</v>
      </c>
      <c r="M52" s="516" t="s">
        <v>37</v>
      </c>
      <c r="N52" s="494">
        <f>SUM(O52:Z52)</f>
        <v>79</v>
      </c>
      <c r="O52" s="457">
        <v>4</v>
      </c>
      <c r="P52" s="457">
        <v>6</v>
      </c>
      <c r="Q52" s="457">
        <v>6</v>
      </c>
      <c r="R52" s="457">
        <v>6</v>
      </c>
      <c r="S52" s="457">
        <v>8</v>
      </c>
      <c r="T52" s="457">
        <v>5</v>
      </c>
      <c r="U52" s="457">
        <v>5</v>
      </c>
      <c r="V52" s="457">
        <v>10</v>
      </c>
      <c r="W52" s="457">
        <v>10</v>
      </c>
      <c r="X52" s="457">
        <v>5</v>
      </c>
      <c r="Y52" s="457">
        <v>9</v>
      </c>
      <c r="Z52" s="457">
        <v>5</v>
      </c>
      <c r="AA52" s="494">
        <f t="shared" si="1"/>
        <v>79</v>
      </c>
      <c r="AB52" s="458"/>
      <c r="AC52" s="459"/>
      <c r="AD52" s="459"/>
      <c r="AE52" s="459"/>
      <c r="AF52" s="459"/>
      <c r="AG52" s="459"/>
      <c r="AH52" s="459"/>
      <c r="AI52" s="459"/>
      <c r="AJ52" s="459"/>
      <c r="AK52" s="459"/>
      <c r="AL52" s="459"/>
      <c r="AM52" s="459"/>
      <c r="AN52" s="495">
        <f t="shared" si="2"/>
        <v>0</v>
      </c>
      <c r="AO52" s="444" t="e">
        <f>AA52/AN52</f>
        <v>#DIV/0!</v>
      </c>
      <c r="AP52" s="460" t="s">
        <v>1110</v>
      </c>
      <c r="AQ52" s="517" t="s">
        <v>1144</v>
      </c>
      <c r="AR52" s="510" t="s">
        <v>1145</v>
      </c>
      <c r="AS52" s="518" t="s">
        <v>117</v>
      </c>
      <c r="AT52" s="528"/>
      <c r="AU52" s="526"/>
      <c r="AV52" s="526"/>
      <c r="AW52" s="526"/>
      <c r="AX52" s="526"/>
      <c r="AY52" s="526"/>
      <c r="AZ52" s="526"/>
      <c r="BA52" s="526"/>
    </row>
    <row r="53" spans="1:53" ht="71.25">
      <c r="A53" s="450" t="s">
        <v>732</v>
      </c>
      <c r="B53" s="1256" t="s">
        <v>1095</v>
      </c>
      <c r="C53" s="1265" t="s">
        <v>1121</v>
      </c>
      <c r="D53" s="452" t="s">
        <v>1122</v>
      </c>
      <c r="E53" s="466"/>
      <c r="F53" s="467" t="s">
        <v>1123</v>
      </c>
      <c r="G53" s="472">
        <v>2</v>
      </c>
      <c r="H53" s="454" t="s">
        <v>45</v>
      </c>
      <c r="I53" s="509" t="s">
        <v>1143</v>
      </c>
      <c r="J53" s="472" t="s">
        <v>36</v>
      </c>
      <c r="K53" s="472" t="s">
        <v>29</v>
      </c>
      <c r="L53" s="472" t="s">
        <v>30</v>
      </c>
      <c r="M53" s="472" t="s">
        <v>37</v>
      </c>
      <c r="N53" s="494">
        <f>SUM(O53:Z53)</f>
        <v>2400</v>
      </c>
      <c r="O53" s="457">
        <v>200</v>
      </c>
      <c r="P53" s="457">
        <v>200</v>
      </c>
      <c r="Q53" s="457">
        <v>200</v>
      </c>
      <c r="R53" s="457">
        <v>200</v>
      </c>
      <c r="S53" s="457">
        <v>200</v>
      </c>
      <c r="T53" s="457">
        <v>200</v>
      </c>
      <c r="U53" s="457">
        <v>200</v>
      </c>
      <c r="V53" s="457">
        <v>200</v>
      </c>
      <c r="W53" s="457">
        <v>200</v>
      </c>
      <c r="X53" s="457">
        <v>200</v>
      </c>
      <c r="Y53" s="457">
        <v>200</v>
      </c>
      <c r="Z53" s="457">
        <v>200</v>
      </c>
      <c r="AA53" s="494">
        <f t="shared" si="1"/>
        <v>2400</v>
      </c>
      <c r="AB53" s="458"/>
      <c r="AC53" s="459"/>
      <c r="AD53" s="459"/>
      <c r="AE53" s="459"/>
      <c r="AF53" s="459"/>
      <c r="AG53" s="459"/>
      <c r="AH53" s="459"/>
      <c r="AI53" s="459"/>
      <c r="AJ53" s="459"/>
      <c r="AK53" s="459"/>
      <c r="AL53" s="459"/>
      <c r="AM53" s="459"/>
      <c r="AN53" s="495">
        <f t="shared" si="2"/>
        <v>0</v>
      </c>
      <c r="AO53" s="444">
        <f t="shared" si="5"/>
        <v>0</v>
      </c>
      <c r="AP53" s="460" t="s">
        <v>1125</v>
      </c>
      <c r="AQ53" s="461" t="s">
        <v>1144</v>
      </c>
      <c r="AR53" s="462" t="s">
        <v>1145</v>
      </c>
      <c r="AS53" s="463"/>
      <c r="AT53" s="469"/>
    </row>
    <row r="54" spans="1:53" ht="71.25">
      <c r="A54" s="450" t="s">
        <v>540</v>
      </c>
      <c r="B54" s="1256"/>
      <c r="C54" s="1265"/>
      <c r="D54" s="452" t="s">
        <v>1126</v>
      </c>
      <c r="E54" s="466"/>
      <c r="F54" s="467" t="s">
        <v>1127</v>
      </c>
      <c r="G54" s="472">
        <v>1</v>
      </c>
      <c r="H54" s="454" t="s">
        <v>45</v>
      </c>
      <c r="I54" s="509" t="s">
        <v>1128</v>
      </c>
      <c r="J54" s="472" t="s">
        <v>36</v>
      </c>
      <c r="K54" s="472" t="s">
        <v>29</v>
      </c>
      <c r="L54" s="472" t="s">
        <v>30</v>
      </c>
      <c r="M54" s="472" t="s">
        <v>37</v>
      </c>
      <c r="N54" s="494">
        <f>SUM(O54:Z54)</f>
        <v>1000</v>
      </c>
      <c r="O54" s="457"/>
      <c r="P54" s="457"/>
      <c r="Q54" s="457">
        <v>100</v>
      </c>
      <c r="R54" s="457">
        <v>100</v>
      </c>
      <c r="S54" s="457">
        <v>100</v>
      </c>
      <c r="T54" s="457">
        <v>100</v>
      </c>
      <c r="U54" s="457">
        <v>100</v>
      </c>
      <c r="V54" s="457">
        <v>100</v>
      </c>
      <c r="W54" s="457">
        <v>100</v>
      </c>
      <c r="X54" s="457">
        <v>100</v>
      </c>
      <c r="Y54" s="457">
        <v>100</v>
      </c>
      <c r="Z54" s="457">
        <v>100</v>
      </c>
      <c r="AA54" s="494">
        <f t="shared" si="1"/>
        <v>1000</v>
      </c>
      <c r="AB54" s="458"/>
      <c r="AC54" s="459"/>
      <c r="AD54" s="459"/>
      <c r="AE54" s="459"/>
      <c r="AF54" s="459"/>
      <c r="AG54" s="459"/>
      <c r="AH54" s="459"/>
      <c r="AI54" s="459"/>
      <c r="AJ54" s="459"/>
      <c r="AK54" s="459"/>
      <c r="AL54" s="459"/>
      <c r="AM54" s="459"/>
      <c r="AN54" s="495">
        <f t="shared" si="2"/>
        <v>0</v>
      </c>
      <c r="AO54" s="444">
        <f t="shared" si="5"/>
        <v>0</v>
      </c>
      <c r="AP54" s="460" t="s">
        <v>1125</v>
      </c>
      <c r="AQ54" s="461" t="s">
        <v>1144</v>
      </c>
      <c r="AR54" s="462" t="s">
        <v>1145</v>
      </c>
      <c r="AS54" s="463"/>
      <c r="AT54" s="469"/>
    </row>
    <row r="55" spans="1:53" ht="33">
      <c r="A55" s="450" t="s">
        <v>732</v>
      </c>
      <c r="B55" s="1256"/>
      <c r="C55" s="1269" t="s">
        <v>1129</v>
      </c>
      <c r="D55" s="1269" t="s">
        <v>1130</v>
      </c>
      <c r="E55" s="466" t="s">
        <v>1131</v>
      </c>
      <c r="F55" s="509" t="s">
        <v>1132</v>
      </c>
      <c r="G55" s="493">
        <v>2</v>
      </c>
      <c r="H55" s="452" t="s">
        <v>75</v>
      </c>
      <c r="I55" s="509" t="s">
        <v>1133</v>
      </c>
      <c r="J55" s="493" t="s">
        <v>49</v>
      </c>
      <c r="K55" s="515" t="s">
        <v>41</v>
      </c>
      <c r="L55" s="493" t="s">
        <v>42</v>
      </c>
      <c r="M55" s="493" t="s">
        <v>37</v>
      </c>
      <c r="N55" s="494">
        <f>AVERAGE(O55:Z55)</f>
        <v>15</v>
      </c>
      <c r="O55" s="457">
        <v>15</v>
      </c>
      <c r="P55" s="457">
        <v>15</v>
      </c>
      <c r="Q55" s="457">
        <v>15</v>
      </c>
      <c r="R55" s="457">
        <v>15</v>
      </c>
      <c r="S55" s="457">
        <v>15</v>
      </c>
      <c r="T55" s="457">
        <v>15</v>
      </c>
      <c r="U55" s="457">
        <v>15</v>
      </c>
      <c r="V55" s="457">
        <v>15</v>
      </c>
      <c r="W55" s="457">
        <v>15</v>
      </c>
      <c r="X55" s="457">
        <v>15</v>
      </c>
      <c r="Y55" s="457">
        <v>15</v>
      </c>
      <c r="Z55" s="457">
        <v>15</v>
      </c>
      <c r="AA55" s="494">
        <f t="shared" si="1"/>
        <v>15</v>
      </c>
      <c r="AB55" s="458"/>
      <c r="AC55" s="459"/>
      <c r="AD55" s="459"/>
      <c r="AE55" s="459"/>
      <c r="AF55" s="459"/>
      <c r="AG55" s="459"/>
      <c r="AH55" s="459"/>
      <c r="AI55" s="459"/>
      <c r="AJ55" s="459"/>
      <c r="AK55" s="459"/>
      <c r="AL55" s="459"/>
      <c r="AM55" s="459"/>
      <c r="AN55" s="495">
        <f t="shared" si="2"/>
        <v>0</v>
      </c>
      <c r="AO55" s="444" t="e">
        <f>AA55/AN55</f>
        <v>#DIV/0!</v>
      </c>
      <c r="AP55" s="460" t="s">
        <v>1134</v>
      </c>
      <c r="AQ55" s="461" t="s">
        <v>1144</v>
      </c>
      <c r="AR55" s="462" t="s">
        <v>1145</v>
      </c>
      <c r="AS55" s="463"/>
      <c r="AT55" s="469"/>
    </row>
    <row r="56" spans="1:53" ht="33">
      <c r="A56" s="450" t="s">
        <v>732</v>
      </c>
      <c r="B56" s="1256"/>
      <c r="C56" s="1269"/>
      <c r="D56" s="1269"/>
      <c r="E56" s="466" t="s">
        <v>1135</v>
      </c>
      <c r="F56" s="509" t="s">
        <v>1136</v>
      </c>
      <c r="G56" s="493">
        <v>2</v>
      </c>
      <c r="H56" s="452" t="s">
        <v>75</v>
      </c>
      <c r="I56" s="509" t="s">
        <v>1133</v>
      </c>
      <c r="J56" s="493" t="s">
        <v>49</v>
      </c>
      <c r="K56" s="515" t="s">
        <v>41</v>
      </c>
      <c r="L56" s="493" t="s">
        <v>42</v>
      </c>
      <c r="M56" s="493" t="s">
        <v>37</v>
      </c>
      <c r="N56" s="494">
        <f>AVERAGE(O56:Z56)</f>
        <v>20</v>
      </c>
      <c r="O56" s="457">
        <v>20</v>
      </c>
      <c r="P56" s="457">
        <v>20</v>
      </c>
      <c r="Q56" s="457">
        <v>20</v>
      </c>
      <c r="R56" s="457">
        <v>20</v>
      </c>
      <c r="S56" s="457">
        <v>20</v>
      </c>
      <c r="T56" s="457">
        <v>20</v>
      </c>
      <c r="U56" s="457">
        <v>20</v>
      </c>
      <c r="V56" s="457">
        <v>20</v>
      </c>
      <c r="W56" s="457">
        <v>20</v>
      </c>
      <c r="X56" s="457">
        <v>20</v>
      </c>
      <c r="Y56" s="457">
        <v>20</v>
      </c>
      <c r="Z56" s="457">
        <v>20</v>
      </c>
      <c r="AA56" s="494">
        <f t="shared" si="1"/>
        <v>20</v>
      </c>
      <c r="AB56" s="458"/>
      <c r="AC56" s="459"/>
      <c r="AD56" s="459"/>
      <c r="AE56" s="459"/>
      <c r="AF56" s="459"/>
      <c r="AG56" s="459"/>
      <c r="AH56" s="459"/>
      <c r="AI56" s="459"/>
      <c r="AJ56" s="459"/>
      <c r="AK56" s="459"/>
      <c r="AL56" s="459"/>
      <c r="AM56" s="459"/>
      <c r="AN56" s="495">
        <f t="shared" si="2"/>
        <v>0</v>
      </c>
      <c r="AO56" s="444" t="e">
        <f>AA56/AN56</f>
        <v>#DIV/0!</v>
      </c>
      <c r="AP56" s="460" t="s">
        <v>1134</v>
      </c>
      <c r="AQ56" s="461" t="s">
        <v>1144</v>
      </c>
      <c r="AR56" s="462" t="s">
        <v>1145</v>
      </c>
      <c r="AS56" s="463"/>
      <c r="AT56" s="469"/>
    </row>
    <row r="57" spans="1:53" ht="33">
      <c r="A57" s="450" t="s">
        <v>732</v>
      </c>
      <c r="B57" s="1256"/>
      <c r="C57" s="1269"/>
      <c r="D57" s="1269"/>
      <c r="E57" s="466" t="s">
        <v>1137</v>
      </c>
      <c r="F57" s="509" t="s">
        <v>1138</v>
      </c>
      <c r="G57" s="493">
        <v>2</v>
      </c>
      <c r="H57" s="452" t="s">
        <v>75</v>
      </c>
      <c r="I57" s="509" t="s">
        <v>1133</v>
      </c>
      <c r="J57" s="493" t="s">
        <v>49</v>
      </c>
      <c r="K57" s="515" t="s">
        <v>41</v>
      </c>
      <c r="L57" s="493" t="s">
        <v>42</v>
      </c>
      <c r="M57" s="493" t="s">
        <v>37</v>
      </c>
      <c r="N57" s="494">
        <f>AVERAGE(O57:Z57)</f>
        <v>18</v>
      </c>
      <c r="O57" s="457">
        <v>18</v>
      </c>
      <c r="P57" s="457">
        <v>18</v>
      </c>
      <c r="Q57" s="457">
        <v>18</v>
      </c>
      <c r="R57" s="457">
        <v>18</v>
      </c>
      <c r="S57" s="457">
        <v>18</v>
      </c>
      <c r="T57" s="457">
        <v>18</v>
      </c>
      <c r="U57" s="457">
        <v>18</v>
      </c>
      <c r="V57" s="457">
        <v>18</v>
      </c>
      <c r="W57" s="457">
        <v>18</v>
      </c>
      <c r="X57" s="457">
        <v>18</v>
      </c>
      <c r="Y57" s="457">
        <v>18</v>
      </c>
      <c r="Z57" s="457">
        <v>18</v>
      </c>
      <c r="AA57" s="494">
        <f t="shared" si="1"/>
        <v>18</v>
      </c>
      <c r="AB57" s="458"/>
      <c r="AC57" s="459"/>
      <c r="AD57" s="459"/>
      <c r="AE57" s="459"/>
      <c r="AF57" s="459"/>
      <c r="AG57" s="459"/>
      <c r="AH57" s="459"/>
      <c r="AI57" s="459"/>
      <c r="AJ57" s="459"/>
      <c r="AK57" s="459"/>
      <c r="AL57" s="459"/>
      <c r="AM57" s="459"/>
      <c r="AN57" s="495">
        <f t="shared" si="2"/>
        <v>0</v>
      </c>
      <c r="AO57" s="444" t="e">
        <f>AA57/AN57</f>
        <v>#DIV/0!</v>
      </c>
      <c r="AP57" s="460" t="s">
        <v>1134</v>
      </c>
      <c r="AQ57" s="461" t="s">
        <v>1144</v>
      </c>
      <c r="AR57" s="462" t="s">
        <v>1145</v>
      </c>
      <c r="AS57" s="463"/>
      <c r="AT57" s="469"/>
    </row>
    <row r="58" spans="1:53" ht="33">
      <c r="A58" s="450" t="s">
        <v>732</v>
      </c>
      <c r="B58" s="1256"/>
      <c r="C58" s="1269"/>
      <c r="D58" s="1269"/>
      <c r="E58" s="466" t="s">
        <v>1139</v>
      </c>
      <c r="F58" s="509" t="s">
        <v>1140</v>
      </c>
      <c r="G58" s="493">
        <v>3</v>
      </c>
      <c r="H58" s="452" t="s">
        <v>75</v>
      </c>
      <c r="I58" s="509" t="s">
        <v>1133</v>
      </c>
      <c r="J58" s="493" t="s">
        <v>49</v>
      </c>
      <c r="K58" s="515" t="s">
        <v>41</v>
      </c>
      <c r="L58" s="493" t="s">
        <v>42</v>
      </c>
      <c r="M58" s="493" t="s">
        <v>37</v>
      </c>
      <c r="N58" s="494">
        <f>AVERAGE(O58:Z58)</f>
        <v>72</v>
      </c>
      <c r="O58" s="457">
        <v>72</v>
      </c>
      <c r="P58" s="457">
        <v>72</v>
      </c>
      <c r="Q58" s="457">
        <v>72</v>
      </c>
      <c r="R58" s="457">
        <v>72</v>
      </c>
      <c r="S58" s="457">
        <v>72</v>
      </c>
      <c r="T58" s="457">
        <v>72</v>
      </c>
      <c r="U58" s="457">
        <v>72</v>
      </c>
      <c r="V58" s="457">
        <v>72</v>
      </c>
      <c r="W58" s="457">
        <v>72</v>
      </c>
      <c r="X58" s="457">
        <v>72</v>
      </c>
      <c r="Y58" s="457">
        <v>72</v>
      </c>
      <c r="Z58" s="457">
        <v>72</v>
      </c>
      <c r="AA58" s="494">
        <f t="shared" si="1"/>
        <v>72</v>
      </c>
      <c r="AB58" s="458"/>
      <c r="AC58" s="459"/>
      <c r="AD58" s="459"/>
      <c r="AE58" s="459"/>
      <c r="AF58" s="459"/>
      <c r="AG58" s="459"/>
      <c r="AH58" s="459"/>
      <c r="AI58" s="459"/>
      <c r="AJ58" s="459"/>
      <c r="AK58" s="459"/>
      <c r="AL58" s="459"/>
      <c r="AM58" s="459"/>
      <c r="AN58" s="495">
        <f t="shared" si="2"/>
        <v>0</v>
      </c>
      <c r="AO58" s="444" t="e">
        <f>AA58/AN58</f>
        <v>#DIV/0!</v>
      </c>
      <c r="AP58" s="460" t="s">
        <v>1134</v>
      </c>
      <c r="AQ58" s="461" t="s">
        <v>1144</v>
      </c>
      <c r="AR58" s="462" t="s">
        <v>1145</v>
      </c>
      <c r="AS58" s="463"/>
      <c r="AT58" s="469"/>
    </row>
    <row r="59" spans="1:53" ht="42.75">
      <c r="A59" s="450" t="s">
        <v>732</v>
      </c>
      <c r="B59" s="508" t="s">
        <v>1105</v>
      </c>
      <c r="C59" s="467" t="s">
        <v>1106</v>
      </c>
      <c r="D59" s="452" t="s">
        <v>1107</v>
      </c>
      <c r="E59" s="466"/>
      <c r="F59" s="500" t="s">
        <v>1108</v>
      </c>
      <c r="G59" s="472">
        <v>3</v>
      </c>
      <c r="H59" s="454" t="s">
        <v>35</v>
      </c>
      <c r="I59" s="467" t="s">
        <v>1109</v>
      </c>
      <c r="J59" s="472" t="s">
        <v>36</v>
      </c>
      <c r="K59" s="472" t="s">
        <v>29</v>
      </c>
      <c r="L59" s="472" t="s">
        <v>30</v>
      </c>
      <c r="M59" s="455" t="s">
        <v>43</v>
      </c>
      <c r="N59" s="494">
        <f>SUM(O59:Z59)</f>
        <v>55</v>
      </c>
      <c r="O59" s="457">
        <v>3</v>
      </c>
      <c r="P59" s="457">
        <v>4</v>
      </c>
      <c r="Q59" s="457">
        <v>5</v>
      </c>
      <c r="R59" s="457">
        <v>5</v>
      </c>
      <c r="S59" s="457">
        <v>6</v>
      </c>
      <c r="T59" s="457">
        <v>6</v>
      </c>
      <c r="U59" s="457">
        <v>6</v>
      </c>
      <c r="V59" s="457">
        <v>6</v>
      </c>
      <c r="W59" s="457">
        <v>5</v>
      </c>
      <c r="X59" s="457">
        <v>5</v>
      </c>
      <c r="Y59" s="457">
        <v>4</v>
      </c>
      <c r="Z59" s="457"/>
      <c r="AA59" s="494">
        <f t="shared" si="1"/>
        <v>55</v>
      </c>
      <c r="AB59" s="458"/>
      <c r="AC59" s="459"/>
      <c r="AD59" s="459"/>
      <c r="AE59" s="459"/>
      <c r="AF59" s="459"/>
      <c r="AG59" s="459"/>
      <c r="AH59" s="459"/>
      <c r="AI59" s="459"/>
      <c r="AJ59" s="459"/>
      <c r="AK59" s="459"/>
      <c r="AL59" s="459"/>
      <c r="AM59" s="459"/>
      <c r="AN59" s="495">
        <f t="shared" si="2"/>
        <v>0</v>
      </c>
      <c r="AO59" s="444">
        <f t="shared" si="5"/>
        <v>0</v>
      </c>
      <c r="AP59" s="460" t="s">
        <v>1110</v>
      </c>
      <c r="AQ59" s="461" t="s">
        <v>1146</v>
      </c>
      <c r="AR59" s="462" t="s">
        <v>1147</v>
      </c>
      <c r="AS59" s="463"/>
      <c r="AT59" s="469"/>
    </row>
    <row r="60" spans="1:53" ht="42.75">
      <c r="A60" s="450" t="s">
        <v>732</v>
      </c>
      <c r="B60" s="1256"/>
      <c r="C60" s="529" t="s">
        <v>1117</v>
      </c>
      <c r="D60" s="452" t="s">
        <v>1114</v>
      </c>
      <c r="E60" s="466"/>
      <c r="F60" s="509" t="s">
        <v>1115</v>
      </c>
      <c r="G60" s="471">
        <v>2</v>
      </c>
      <c r="H60" s="452" t="s">
        <v>57</v>
      </c>
      <c r="I60" s="509" t="s">
        <v>1116</v>
      </c>
      <c r="J60" s="471" t="s">
        <v>36</v>
      </c>
      <c r="K60" s="471" t="s">
        <v>29</v>
      </c>
      <c r="L60" s="471" t="s">
        <v>30</v>
      </c>
      <c r="M60" s="455" t="s">
        <v>37</v>
      </c>
      <c r="N60" s="494">
        <f>SUM(O60:Z60)</f>
        <v>200</v>
      </c>
      <c r="O60" s="457">
        <v>10</v>
      </c>
      <c r="P60" s="457">
        <v>15</v>
      </c>
      <c r="Q60" s="457">
        <v>15</v>
      </c>
      <c r="R60" s="457">
        <v>20</v>
      </c>
      <c r="S60" s="457">
        <v>20</v>
      </c>
      <c r="T60" s="457">
        <v>20</v>
      </c>
      <c r="U60" s="457">
        <v>20</v>
      </c>
      <c r="V60" s="457">
        <v>20</v>
      </c>
      <c r="W60" s="457">
        <v>15</v>
      </c>
      <c r="X60" s="457">
        <v>15</v>
      </c>
      <c r="Y60" s="457">
        <v>15</v>
      </c>
      <c r="Z60" s="457">
        <v>15</v>
      </c>
      <c r="AA60" s="494">
        <f t="shared" si="1"/>
        <v>200</v>
      </c>
      <c r="AB60" s="458"/>
      <c r="AC60" s="459"/>
      <c r="AD60" s="459"/>
      <c r="AE60" s="459"/>
      <c r="AF60" s="459"/>
      <c r="AG60" s="459"/>
      <c r="AH60" s="459"/>
      <c r="AI60" s="459"/>
      <c r="AJ60" s="459"/>
      <c r="AK60" s="459"/>
      <c r="AL60" s="459"/>
      <c r="AM60" s="459"/>
      <c r="AN60" s="495">
        <f t="shared" si="2"/>
        <v>0</v>
      </c>
      <c r="AO60" s="444">
        <f t="shared" si="5"/>
        <v>0</v>
      </c>
      <c r="AP60" s="460" t="s">
        <v>1110</v>
      </c>
      <c r="AQ60" s="461" t="s">
        <v>1146</v>
      </c>
      <c r="AR60" s="462" t="s">
        <v>1147</v>
      </c>
      <c r="AS60" s="463"/>
      <c r="AT60" s="469"/>
    </row>
    <row r="61" spans="1:53" s="527" customFormat="1" ht="71.25">
      <c r="A61" s="450" t="s">
        <v>732</v>
      </c>
      <c r="B61" s="1264"/>
      <c r="C61" s="530"/>
      <c r="D61" s="523" t="s">
        <v>1118</v>
      </c>
      <c r="E61" s="524"/>
      <c r="F61" s="514" t="s">
        <v>1119</v>
      </c>
      <c r="G61" s="515">
        <v>3</v>
      </c>
      <c r="H61" s="513" t="s">
        <v>45</v>
      </c>
      <c r="I61" s="514" t="s">
        <v>1120</v>
      </c>
      <c r="J61" s="515" t="s">
        <v>36</v>
      </c>
      <c r="K61" s="515" t="s">
        <v>41</v>
      </c>
      <c r="L61" s="515" t="s">
        <v>30</v>
      </c>
      <c r="M61" s="516" t="s">
        <v>37</v>
      </c>
      <c r="N61" s="494">
        <f>SUM(O61:Z61)</f>
        <v>79</v>
      </c>
      <c r="O61" s="457">
        <v>5</v>
      </c>
      <c r="P61" s="457">
        <v>5</v>
      </c>
      <c r="Q61" s="457">
        <v>6</v>
      </c>
      <c r="R61" s="457">
        <v>7</v>
      </c>
      <c r="S61" s="457">
        <v>8</v>
      </c>
      <c r="T61" s="457">
        <v>8</v>
      </c>
      <c r="U61" s="457">
        <v>8</v>
      </c>
      <c r="V61" s="457">
        <v>8</v>
      </c>
      <c r="W61" s="457">
        <v>7</v>
      </c>
      <c r="X61" s="457">
        <v>6</v>
      </c>
      <c r="Y61" s="457">
        <v>6</v>
      </c>
      <c r="Z61" s="457">
        <v>5</v>
      </c>
      <c r="AA61" s="494">
        <f t="shared" si="1"/>
        <v>79</v>
      </c>
      <c r="AB61" s="458"/>
      <c r="AC61" s="459"/>
      <c r="AD61" s="459"/>
      <c r="AE61" s="459"/>
      <c r="AF61" s="459"/>
      <c r="AG61" s="459"/>
      <c r="AH61" s="459"/>
      <c r="AI61" s="459"/>
      <c r="AJ61" s="459"/>
      <c r="AK61" s="459"/>
      <c r="AL61" s="459"/>
      <c r="AM61" s="459"/>
      <c r="AN61" s="495">
        <f t="shared" si="2"/>
        <v>0</v>
      </c>
      <c r="AO61" s="444" t="e">
        <f>AA61/AN61</f>
        <v>#DIV/0!</v>
      </c>
      <c r="AP61" s="460" t="s">
        <v>1110</v>
      </c>
      <c r="AQ61" s="517" t="s">
        <v>1146</v>
      </c>
      <c r="AR61" s="510" t="s">
        <v>1147</v>
      </c>
      <c r="AS61" s="531" t="s">
        <v>117</v>
      </c>
      <c r="AT61" s="528"/>
      <c r="AU61" s="526"/>
      <c r="AV61" s="526"/>
      <c r="AW61" s="526"/>
      <c r="AX61" s="526"/>
      <c r="AY61" s="526"/>
      <c r="AZ61" s="526"/>
      <c r="BA61" s="526"/>
    </row>
    <row r="62" spans="1:53" ht="71.25">
      <c r="A62" s="450" t="s">
        <v>732</v>
      </c>
      <c r="B62" s="1256" t="s">
        <v>1095</v>
      </c>
      <c r="C62" s="1265" t="s">
        <v>1121</v>
      </c>
      <c r="D62" s="452" t="s">
        <v>1122</v>
      </c>
      <c r="E62" s="466"/>
      <c r="F62" s="467" t="s">
        <v>1123</v>
      </c>
      <c r="G62" s="472">
        <v>2</v>
      </c>
      <c r="H62" s="454" t="s">
        <v>45</v>
      </c>
      <c r="I62" s="509" t="s">
        <v>1148</v>
      </c>
      <c r="J62" s="472" t="s">
        <v>36</v>
      </c>
      <c r="K62" s="472" t="s">
        <v>29</v>
      </c>
      <c r="L62" s="472" t="s">
        <v>30</v>
      </c>
      <c r="M62" s="472" t="s">
        <v>37</v>
      </c>
      <c r="N62" s="494">
        <f>SUM(O62:Z62)</f>
        <v>2400</v>
      </c>
      <c r="O62" s="457">
        <v>200</v>
      </c>
      <c r="P62" s="457">
        <v>200</v>
      </c>
      <c r="Q62" s="457">
        <v>200</v>
      </c>
      <c r="R62" s="457">
        <v>200</v>
      </c>
      <c r="S62" s="457">
        <v>200</v>
      </c>
      <c r="T62" s="457">
        <v>200</v>
      </c>
      <c r="U62" s="457">
        <v>200</v>
      </c>
      <c r="V62" s="457">
        <v>200</v>
      </c>
      <c r="W62" s="457">
        <v>200</v>
      </c>
      <c r="X62" s="457">
        <v>200</v>
      </c>
      <c r="Y62" s="457">
        <v>200</v>
      </c>
      <c r="Z62" s="457">
        <v>200</v>
      </c>
      <c r="AA62" s="494">
        <f t="shared" si="1"/>
        <v>2400</v>
      </c>
      <c r="AB62" s="458"/>
      <c r="AC62" s="459"/>
      <c r="AD62" s="459"/>
      <c r="AE62" s="459"/>
      <c r="AF62" s="459"/>
      <c r="AG62" s="459"/>
      <c r="AH62" s="459"/>
      <c r="AI62" s="459"/>
      <c r="AJ62" s="459"/>
      <c r="AK62" s="459"/>
      <c r="AL62" s="459"/>
      <c r="AM62" s="459"/>
      <c r="AN62" s="495">
        <f t="shared" si="2"/>
        <v>0</v>
      </c>
      <c r="AO62" s="444">
        <f t="shared" si="5"/>
        <v>0</v>
      </c>
      <c r="AP62" s="460" t="s">
        <v>1125</v>
      </c>
      <c r="AQ62" s="461" t="s">
        <v>1146</v>
      </c>
      <c r="AR62" s="462" t="s">
        <v>1147</v>
      </c>
      <c r="AS62" s="463"/>
      <c r="AT62" s="469"/>
    </row>
    <row r="63" spans="1:53" ht="71.25">
      <c r="A63" s="450" t="s">
        <v>732</v>
      </c>
      <c r="B63" s="1256"/>
      <c r="C63" s="1265"/>
      <c r="D63" s="452" t="s">
        <v>1126</v>
      </c>
      <c r="E63" s="466"/>
      <c r="F63" s="467" t="s">
        <v>1127</v>
      </c>
      <c r="G63" s="472">
        <v>1</v>
      </c>
      <c r="H63" s="454" t="s">
        <v>45</v>
      </c>
      <c r="I63" s="509" t="s">
        <v>1128</v>
      </c>
      <c r="J63" s="472" t="s">
        <v>36</v>
      </c>
      <c r="K63" s="472" t="s">
        <v>29</v>
      </c>
      <c r="L63" s="472" t="s">
        <v>30</v>
      </c>
      <c r="M63" s="472" t="s">
        <v>37</v>
      </c>
      <c r="N63" s="494">
        <f>SUM(O63:Z63)</f>
        <v>1000</v>
      </c>
      <c r="O63" s="457"/>
      <c r="P63" s="457"/>
      <c r="Q63" s="457">
        <v>100</v>
      </c>
      <c r="R63" s="457">
        <v>100</v>
      </c>
      <c r="S63" s="457">
        <v>100</v>
      </c>
      <c r="T63" s="457">
        <v>100</v>
      </c>
      <c r="U63" s="457">
        <v>100</v>
      </c>
      <c r="V63" s="457">
        <v>100</v>
      </c>
      <c r="W63" s="457">
        <v>100</v>
      </c>
      <c r="X63" s="457">
        <v>100</v>
      </c>
      <c r="Y63" s="457">
        <v>100</v>
      </c>
      <c r="Z63" s="457">
        <v>100</v>
      </c>
      <c r="AA63" s="494">
        <f t="shared" si="1"/>
        <v>1000</v>
      </c>
      <c r="AB63" s="458"/>
      <c r="AC63" s="459"/>
      <c r="AD63" s="459"/>
      <c r="AE63" s="459"/>
      <c r="AF63" s="459"/>
      <c r="AG63" s="459"/>
      <c r="AH63" s="459"/>
      <c r="AI63" s="459"/>
      <c r="AJ63" s="459"/>
      <c r="AK63" s="459"/>
      <c r="AL63" s="459"/>
      <c r="AM63" s="459"/>
      <c r="AN63" s="495">
        <f t="shared" si="2"/>
        <v>0</v>
      </c>
      <c r="AO63" s="444">
        <f t="shared" si="5"/>
        <v>0</v>
      </c>
      <c r="AP63" s="460" t="s">
        <v>1125</v>
      </c>
      <c r="AQ63" s="461" t="s">
        <v>1146</v>
      </c>
      <c r="AR63" s="462" t="s">
        <v>1147</v>
      </c>
      <c r="AS63" s="463"/>
      <c r="AT63" s="469"/>
    </row>
    <row r="64" spans="1:53" ht="33">
      <c r="A64" s="450" t="s">
        <v>732</v>
      </c>
      <c r="B64" s="1256"/>
      <c r="C64" s="1269" t="s">
        <v>1129</v>
      </c>
      <c r="D64" s="1269" t="s">
        <v>1130</v>
      </c>
      <c r="E64" s="466" t="s">
        <v>1149</v>
      </c>
      <c r="F64" s="509" t="s">
        <v>1132</v>
      </c>
      <c r="G64" s="493">
        <v>2</v>
      </c>
      <c r="H64" s="452" t="s">
        <v>75</v>
      </c>
      <c r="I64" s="509" t="s">
        <v>1133</v>
      </c>
      <c r="J64" s="493" t="s">
        <v>49</v>
      </c>
      <c r="K64" s="515" t="s">
        <v>41</v>
      </c>
      <c r="L64" s="493" t="s">
        <v>42</v>
      </c>
      <c r="M64" s="493" t="s">
        <v>37</v>
      </c>
      <c r="N64" s="494">
        <f>AVERAGE(O64:Z64)</f>
        <v>15</v>
      </c>
      <c r="O64" s="457">
        <v>15</v>
      </c>
      <c r="P64" s="457">
        <v>15</v>
      </c>
      <c r="Q64" s="457">
        <v>15</v>
      </c>
      <c r="R64" s="457">
        <v>15</v>
      </c>
      <c r="S64" s="457">
        <v>15</v>
      </c>
      <c r="T64" s="457">
        <v>15</v>
      </c>
      <c r="U64" s="457">
        <v>15</v>
      </c>
      <c r="V64" s="457">
        <v>15</v>
      </c>
      <c r="W64" s="457">
        <v>15</v>
      </c>
      <c r="X64" s="457">
        <v>15</v>
      </c>
      <c r="Y64" s="457">
        <v>15</v>
      </c>
      <c r="Z64" s="457">
        <v>15</v>
      </c>
      <c r="AA64" s="494">
        <f t="shared" si="1"/>
        <v>15</v>
      </c>
      <c r="AB64" s="458"/>
      <c r="AC64" s="459"/>
      <c r="AD64" s="459"/>
      <c r="AE64" s="459"/>
      <c r="AF64" s="459"/>
      <c r="AG64" s="459"/>
      <c r="AH64" s="459"/>
      <c r="AI64" s="459"/>
      <c r="AJ64" s="459"/>
      <c r="AK64" s="459"/>
      <c r="AL64" s="459"/>
      <c r="AM64" s="459"/>
      <c r="AN64" s="495">
        <f t="shared" si="2"/>
        <v>0</v>
      </c>
      <c r="AO64" s="444" t="e">
        <f>AA64/AN64</f>
        <v>#DIV/0!</v>
      </c>
      <c r="AP64" s="460" t="s">
        <v>1134</v>
      </c>
      <c r="AQ64" s="461" t="s">
        <v>1146</v>
      </c>
      <c r="AR64" s="462" t="s">
        <v>1147</v>
      </c>
      <c r="AS64" s="463"/>
      <c r="AT64" s="469"/>
    </row>
    <row r="65" spans="1:53" ht="28.5">
      <c r="A65" s="450" t="s">
        <v>540</v>
      </c>
      <c r="B65" s="1256"/>
      <c r="C65" s="1269"/>
      <c r="D65" s="1269"/>
      <c r="E65" s="466" t="s">
        <v>1135</v>
      </c>
      <c r="F65" s="509" t="s">
        <v>1136</v>
      </c>
      <c r="G65" s="493">
        <v>2</v>
      </c>
      <c r="H65" s="452" t="s">
        <v>75</v>
      </c>
      <c r="I65" s="509" t="s">
        <v>1133</v>
      </c>
      <c r="J65" s="493" t="s">
        <v>49</v>
      </c>
      <c r="K65" s="515" t="s">
        <v>41</v>
      </c>
      <c r="L65" s="493" t="s">
        <v>42</v>
      </c>
      <c r="M65" s="493" t="s">
        <v>37</v>
      </c>
      <c r="N65" s="494">
        <f>AVERAGE(O65:Z65)</f>
        <v>20</v>
      </c>
      <c r="O65" s="457">
        <v>20</v>
      </c>
      <c r="P65" s="457">
        <v>20</v>
      </c>
      <c r="Q65" s="457">
        <v>20</v>
      </c>
      <c r="R65" s="457">
        <v>20</v>
      </c>
      <c r="S65" s="457">
        <v>20</v>
      </c>
      <c r="T65" s="457">
        <v>20</v>
      </c>
      <c r="U65" s="457">
        <v>20</v>
      </c>
      <c r="V65" s="457">
        <v>20</v>
      </c>
      <c r="W65" s="457">
        <v>20</v>
      </c>
      <c r="X65" s="457">
        <v>20</v>
      </c>
      <c r="Y65" s="457">
        <v>20</v>
      </c>
      <c r="Z65" s="457">
        <v>20</v>
      </c>
      <c r="AA65" s="494">
        <f t="shared" si="1"/>
        <v>20</v>
      </c>
      <c r="AB65" s="458"/>
      <c r="AC65" s="459"/>
      <c r="AD65" s="459"/>
      <c r="AE65" s="459"/>
      <c r="AF65" s="459"/>
      <c r="AG65" s="459"/>
      <c r="AH65" s="459"/>
      <c r="AI65" s="459"/>
      <c r="AJ65" s="459"/>
      <c r="AK65" s="459"/>
      <c r="AL65" s="459"/>
      <c r="AM65" s="459"/>
      <c r="AN65" s="495">
        <f t="shared" si="2"/>
        <v>0</v>
      </c>
      <c r="AO65" s="444" t="e">
        <f>AA65/AN65</f>
        <v>#DIV/0!</v>
      </c>
      <c r="AP65" s="460" t="s">
        <v>1134</v>
      </c>
      <c r="AQ65" s="461" t="s">
        <v>1146</v>
      </c>
      <c r="AR65" s="462" t="s">
        <v>1147</v>
      </c>
      <c r="AS65" s="463"/>
      <c r="AT65" s="469"/>
    </row>
    <row r="66" spans="1:53" ht="33">
      <c r="A66" s="450" t="s">
        <v>732</v>
      </c>
      <c r="B66" s="1256"/>
      <c r="C66" s="1269"/>
      <c r="D66" s="1269"/>
      <c r="E66" s="466" t="s">
        <v>1137</v>
      </c>
      <c r="F66" s="509" t="s">
        <v>1138</v>
      </c>
      <c r="G66" s="493">
        <v>2</v>
      </c>
      <c r="H66" s="452" t="s">
        <v>75</v>
      </c>
      <c r="I66" s="509" t="s">
        <v>1133</v>
      </c>
      <c r="J66" s="493" t="s">
        <v>49</v>
      </c>
      <c r="K66" s="515" t="s">
        <v>41</v>
      </c>
      <c r="L66" s="493" t="s">
        <v>42</v>
      </c>
      <c r="M66" s="493" t="s">
        <v>37</v>
      </c>
      <c r="N66" s="494">
        <f>AVERAGE(O66:Z66)</f>
        <v>18</v>
      </c>
      <c r="O66" s="457">
        <v>18</v>
      </c>
      <c r="P66" s="457">
        <v>18</v>
      </c>
      <c r="Q66" s="457">
        <v>18</v>
      </c>
      <c r="R66" s="457">
        <v>18</v>
      </c>
      <c r="S66" s="457">
        <v>18</v>
      </c>
      <c r="T66" s="457">
        <v>18</v>
      </c>
      <c r="U66" s="457">
        <v>18</v>
      </c>
      <c r="V66" s="457">
        <v>18</v>
      </c>
      <c r="W66" s="457">
        <v>18</v>
      </c>
      <c r="X66" s="457">
        <v>18</v>
      </c>
      <c r="Y66" s="457">
        <v>18</v>
      </c>
      <c r="Z66" s="457">
        <v>18</v>
      </c>
      <c r="AA66" s="494">
        <f t="shared" si="1"/>
        <v>18</v>
      </c>
      <c r="AB66" s="458"/>
      <c r="AC66" s="459"/>
      <c r="AD66" s="459"/>
      <c r="AE66" s="459"/>
      <c r="AF66" s="459"/>
      <c r="AG66" s="459"/>
      <c r="AH66" s="459"/>
      <c r="AI66" s="459"/>
      <c r="AJ66" s="459"/>
      <c r="AK66" s="459"/>
      <c r="AL66" s="459"/>
      <c r="AM66" s="459"/>
      <c r="AN66" s="495">
        <f t="shared" si="2"/>
        <v>0</v>
      </c>
      <c r="AO66" s="444" t="e">
        <f>AA66/AN66</f>
        <v>#DIV/0!</v>
      </c>
      <c r="AP66" s="460" t="s">
        <v>1134</v>
      </c>
      <c r="AQ66" s="461" t="s">
        <v>1146</v>
      </c>
      <c r="AR66" s="462" t="s">
        <v>1147</v>
      </c>
      <c r="AS66" s="463"/>
      <c r="AT66" s="469"/>
    </row>
    <row r="67" spans="1:53" ht="33">
      <c r="A67" s="450" t="s">
        <v>732</v>
      </c>
      <c r="B67" s="1256"/>
      <c r="C67" s="1269"/>
      <c r="D67" s="1269"/>
      <c r="E67" s="466" t="s">
        <v>1139</v>
      </c>
      <c r="F67" s="509" t="s">
        <v>1140</v>
      </c>
      <c r="G67" s="493">
        <v>3</v>
      </c>
      <c r="H67" s="452" t="s">
        <v>75</v>
      </c>
      <c r="I67" s="509" t="s">
        <v>1133</v>
      </c>
      <c r="J67" s="493" t="s">
        <v>49</v>
      </c>
      <c r="K67" s="515" t="s">
        <v>41</v>
      </c>
      <c r="L67" s="493" t="s">
        <v>42</v>
      </c>
      <c r="M67" s="493" t="s">
        <v>37</v>
      </c>
      <c r="N67" s="494">
        <f>AVERAGE(O67:Z67)</f>
        <v>72</v>
      </c>
      <c r="O67" s="457">
        <v>72</v>
      </c>
      <c r="P67" s="457">
        <v>72</v>
      </c>
      <c r="Q67" s="457">
        <v>72</v>
      </c>
      <c r="R67" s="457">
        <v>72</v>
      </c>
      <c r="S67" s="457">
        <v>72</v>
      </c>
      <c r="T67" s="457">
        <v>72</v>
      </c>
      <c r="U67" s="457">
        <v>72</v>
      </c>
      <c r="V67" s="457">
        <v>72</v>
      </c>
      <c r="W67" s="457">
        <v>72</v>
      </c>
      <c r="X67" s="457">
        <v>72</v>
      </c>
      <c r="Y67" s="457">
        <v>72</v>
      </c>
      <c r="Z67" s="457">
        <v>72</v>
      </c>
      <c r="AA67" s="494">
        <f t="shared" si="1"/>
        <v>72</v>
      </c>
      <c r="AB67" s="458"/>
      <c r="AC67" s="459"/>
      <c r="AD67" s="459"/>
      <c r="AE67" s="459"/>
      <c r="AF67" s="459"/>
      <c r="AG67" s="459"/>
      <c r="AH67" s="459"/>
      <c r="AI67" s="459"/>
      <c r="AJ67" s="459"/>
      <c r="AK67" s="459"/>
      <c r="AL67" s="459"/>
      <c r="AM67" s="459"/>
      <c r="AN67" s="495">
        <f t="shared" si="2"/>
        <v>0</v>
      </c>
      <c r="AO67" s="444" t="e">
        <f>AA67/AN67</f>
        <v>#DIV/0!</v>
      </c>
      <c r="AP67" s="460" t="s">
        <v>1134</v>
      </c>
      <c r="AQ67" s="461" t="s">
        <v>1146</v>
      </c>
      <c r="AR67" s="462" t="s">
        <v>1147</v>
      </c>
      <c r="AS67" s="463"/>
      <c r="AT67" s="469"/>
    </row>
    <row r="68" spans="1:53" ht="42.75">
      <c r="A68" s="450" t="s">
        <v>732</v>
      </c>
      <c r="B68" s="508" t="s">
        <v>1105</v>
      </c>
      <c r="C68" s="467" t="s">
        <v>1106</v>
      </c>
      <c r="D68" s="452" t="s">
        <v>1107</v>
      </c>
      <c r="E68" s="466"/>
      <c r="F68" s="500" t="s">
        <v>1108</v>
      </c>
      <c r="G68" s="472">
        <v>3</v>
      </c>
      <c r="H68" s="454" t="s">
        <v>35</v>
      </c>
      <c r="I68" s="467" t="s">
        <v>1109</v>
      </c>
      <c r="J68" s="472" t="s">
        <v>36</v>
      </c>
      <c r="K68" s="472" t="s">
        <v>29</v>
      </c>
      <c r="L68" s="472" t="s">
        <v>30</v>
      </c>
      <c r="M68" s="455" t="s">
        <v>43</v>
      </c>
      <c r="N68" s="494">
        <f>SUM(O68:Z68)</f>
        <v>125</v>
      </c>
      <c r="O68" s="457">
        <v>5</v>
      </c>
      <c r="P68" s="457">
        <v>12</v>
      </c>
      <c r="Q68" s="457">
        <v>12</v>
      </c>
      <c r="R68" s="457">
        <v>12</v>
      </c>
      <c r="S68" s="457">
        <v>12</v>
      </c>
      <c r="T68" s="457">
        <v>12</v>
      </c>
      <c r="U68" s="457">
        <v>12</v>
      </c>
      <c r="V68" s="457">
        <v>12</v>
      </c>
      <c r="W68" s="457">
        <v>12</v>
      </c>
      <c r="X68" s="457">
        <v>12</v>
      </c>
      <c r="Y68" s="457">
        <v>12</v>
      </c>
      <c r="Z68" s="457"/>
      <c r="AA68" s="494">
        <f t="shared" si="1"/>
        <v>125</v>
      </c>
      <c r="AB68" s="458"/>
      <c r="AC68" s="459"/>
      <c r="AD68" s="459"/>
      <c r="AE68" s="459"/>
      <c r="AF68" s="459"/>
      <c r="AG68" s="459"/>
      <c r="AH68" s="459"/>
      <c r="AI68" s="459"/>
      <c r="AJ68" s="459"/>
      <c r="AK68" s="459"/>
      <c r="AL68" s="459"/>
      <c r="AM68" s="459"/>
      <c r="AN68" s="495">
        <f t="shared" si="2"/>
        <v>0</v>
      </c>
      <c r="AO68" s="444">
        <f t="shared" si="5"/>
        <v>0</v>
      </c>
      <c r="AP68" s="460" t="s">
        <v>1110</v>
      </c>
      <c r="AQ68" s="461" t="s">
        <v>1150</v>
      </c>
      <c r="AR68" s="462" t="s">
        <v>1151</v>
      </c>
      <c r="AS68" s="463"/>
      <c r="AT68" s="469"/>
    </row>
    <row r="69" spans="1:53" ht="42.75">
      <c r="A69" s="450" t="s">
        <v>732</v>
      </c>
      <c r="B69" s="1270"/>
      <c r="C69" s="511" t="s">
        <v>1113</v>
      </c>
      <c r="D69" s="452" t="s">
        <v>1114</v>
      </c>
      <c r="E69" s="466"/>
      <c r="F69" s="509" t="s">
        <v>1115</v>
      </c>
      <c r="G69" s="471">
        <v>2</v>
      </c>
      <c r="H69" s="452" t="s">
        <v>57</v>
      </c>
      <c r="I69" s="509" t="s">
        <v>1116</v>
      </c>
      <c r="J69" s="471" t="s">
        <v>36</v>
      </c>
      <c r="K69" s="471" t="s">
        <v>29</v>
      </c>
      <c r="L69" s="471" t="s">
        <v>30</v>
      </c>
      <c r="M69" s="455" t="s">
        <v>37</v>
      </c>
      <c r="N69" s="494">
        <f>SUM(O69:Z69)</f>
        <v>300</v>
      </c>
      <c r="O69" s="457">
        <v>10</v>
      </c>
      <c r="P69" s="457">
        <v>30</v>
      </c>
      <c r="Q69" s="457">
        <v>30</v>
      </c>
      <c r="R69" s="457">
        <v>30</v>
      </c>
      <c r="S69" s="457">
        <v>30</v>
      </c>
      <c r="T69" s="457">
        <v>30</v>
      </c>
      <c r="U69" s="457">
        <v>30</v>
      </c>
      <c r="V69" s="457">
        <v>30</v>
      </c>
      <c r="W69" s="457">
        <v>30</v>
      </c>
      <c r="X69" s="457">
        <v>30</v>
      </c>
      <c r="Y69" s="457">
        <v>20</v>
      </c>
      <c r="Z69" s="457"/>
      <c r="AA69" s="494">
        <f t="shared" si="1"/>
        <v>300</v>
      </c>
      <c r="AB69" s="458"/>
      <c r="AC69" s="459"/>
      <c r="AD69" s="459"/>
      <c r="AE69" s="459"/>
      <c r="AF69" s="459"/>
      <c r="AG69" s="459"/>
      <c r="AH69" s="459"/>
      <c r="AI69" s="459"/>
      <c r="AJ69" s="459"/>
      <c r="AK69" s="459"/>
      <c r="AL69" s="459"/>
      <c r="AM69" s="459"/>
      <c r="AN69" s="495">
        <f t="shared" si="2"/>
        <v>0</v>
      </c>
      <c r="AO69" s="444">
        <f t="shared" si="5"/>
        <v>0</v>
      </c>
      <c r="AP69" s="460" t="s">
        <v>1110</v>
      </c>
      <c r="AQ69" s="461" t="s">
        <v>1150</v>
      </c>
      <c r="AR69" s="462" t="s">
        <v>1151</v>
      </c>
      <c r="AS69" s="463"/>
      <c r="AT69" s="464"/>
    </row>
    <row r="70" spans="1:53" s="527" customFormat="1" ht="71.25">
      <c r="A70" s="450" t="s">
        <v>732</v>
      </c>
      <c r="B70" s="1271"/>
      <c r="C70" s="511" t="s">
        <v>1117</v>
      </c>
      <c r="D70" s="523" t="s">
        <v>1118</v>
      </c>
      <c r="E70" s="524"/>
      <c r="F70" s="514" t="s">
        <v>1119</v>
      </c>
      <c r="G70" s="515">
        <v>3</v>
      </c>
      <c r="H70" s="513" t="s">
        <v>45</v>
      </c>
      <c r="I70" s="514" t="s">
        <v>1120</v>
      </c>
      <c r="J70" s="515" t="s">
        <v>36</v>
      </c>
      <c r="K70" s="515" t="s">
        <v>41</v>
      </c>
      <c r="L70" s="515" t="s">
        <v>30</v>
      </c>
      <c r="M70" s="516" t="s">
        <v>37</v>
      </c>
      <c r="N70" s="494">
        <f>SUM(O70:Z70)</f>
        <v>322</v>
      </c>
      <c r="O70" s="457">
        <v>19</v>
      </c>
      <c r="P70" s="457">
        <v>20</v>
      </c>
      <c r="Q70" s="457">
        <v>20</v>
      </c>
      <c r="R70" s="457">
        <v>22</v>
      </c>
      <c r="S70" s="457">
        <v>32</v>
      </c>
      <c r="T70" s="457">
        <v>35</v>
      </c>
      <c r="U70" s="457">
        <v>36</v>
      </c>
      <c r="V70" s="457">
        <v>40</v>
      </c>
      <c r="W70" s="457">
        <v>31</v>
      </c>
      <c r="X70" s="457">
        <v>30</v>
      </c>
      <c r="Y70" s="457">
        <v>20</v>
      </c>
      <c r="Z70" s="457">
        <v>17</v>
      </c>
      <c r="AA70" s="494">
        <f t="shared" si="1"/>
        <v>322</v>
      </c>
      <c r="AB70" s="458"/>
      <c r="AC70" s="459"/>
      <c r="AD70" s="459"/>
      <c r="AE70" s="459"/>
      <c r="AF70" s="459"/>
      <c r="AG70" s="459"/>
      <c r="AH70" s="459"/>
      <c r="AI70" s="459"/>
      <c r="AJ70" s="459"/>
      <c r="AK70" s="459"/>
      <c r="AL70" s="459"/>
      <c r="AM70" s="459"/>
      <c r="AN70" s="495">
        <f t="shared" si="2"/>
        <v>0</v>
      </c>
      <c r="AO70" s="444" t="e">
        <f>AA70/AN70</f>
        <v>#DIV/0!</v>
      </c>
      <c r="AP70" s="460" t="s">
        <v>1110</v>
      </c>
      <c r="AQ70" s="517" t="s">
        <v>1150</v>
      </c>
      <c r="AR70" s="510" t="s">
        <v>1151</v>
      </c>
      <c r="AS70" s="531" t="s">
        <v>117</v>
      </c>
      <c r="AT70" s="519"/>
      <c r="AU70" s="526"/>
      <c r="AV70" s="526"/>
      <c r="AW70" s="526"/>
      <c r="AX70" s="526"/>
      <c r="AY70" s="526"/>
      <c r="AZ70" s="526"/>
      <c r="BA70" s="526"/>
    </row>
    <row r="71" spans="1:53" ht="71.25">
      <c r="A71" s="450" t="s">
        <v>732</v>
      </c>
      <c r="B71" s="1272" t="s">
        <v>1095</v>
      </c>
      <c r="C71" s="467" t="s">
        <v>1121</v>
      </c>
      <c r="D71" s="452" t="s">
        <v>1122</v>
      </c>
      <c r="E71" s="466"/>
      <c r="F71" s="467" t="s">
        <v>1123</v>
      </c>
      <c r="G71" s="472">
        <v>2</v>
      </c>
      <c r="H71" s="454" t="s">
        <v>45</v>
      </c>
      <c r="I71" s="509" t="s">
        <v>1152</v>
      </c>
      <c r="J71" s="472" t="s">
        <v>36</v>
      </c>
      <c r="K71" s="472" t="s">
        <v>29</v>
      </c>
      <c r="L71" s="472" t="s">
        <v>30</v>
      </c>
      <c r="M71" s="472" t="s">
        <v>37</v>
      </c>
      <c r="N71" s="494">
        <f>SUM(O71:Z71)</f>
        <v>3600</v>
      </c>
      <c r="O71" s="457">
        <v>300</v>
      </c>
      <c r="P71" s="457">
        <v>300</v>
      </c>
      <c r="Q71" s="457">
        <v>300</v>
      </c>
      <c r="R71" s="457">
        <v>300</v>
      </c>
      <c r="S71" s="457">
        <v>300</v>
      </c>
      <c r="T71" s="457">
        <v>300</v>
      </c>
      <c r="U71" s="457">
        <v>300</v>
      </c>
      <c r="V71" s="457">
        <v>300</v>
      </c>
      <c r="W71" s="457">
        <v>300</v>
      </c>
      <c r="X71" s="457">
        <v>300</v>
      </c>
      <c r="Y71" s="457">
        <v>300</v>
      </c>
      <c r="Z71" s="457">
        <v>300</v>
      </c>
      <c r="AA71" s="494">
        <f t="shared" si="1"/>
        <v>3600</v>
      </c>
      <c r="AB71" s="458"/>
      <c r="AC71" s="459"/>
      <c r="AD71" s="459"/>
      <c r="AE71" s="459"/>
      <c r="AF71" s="459"/>
      <c r="AG71" s="459"/>
      <c r="AH71" s="459"/>
      <c r="AI71" s="459"/>
      <c r="AJ71" s="459"/>
      <c r="AK71" s="459"/>
      <c r="AL71" s="459"/>
      <c r="AM71" s="459"/>
      <c r="AN71" s="495">
        <f t="shared" si="2"/>
        <v>0</v>
      </c>
      <c r="AO71" s="444">
        <f t="shared" si="5"/>
        <v>0</v>
      </c>
      <c r="AP71" s="460" t="s">
        <v>1125</v>
      </c>
      <c r="AQ71" s="461" t="s">
        <v>1150</v>
      </c>
      <c r="AR71" s="462" t="s">
        <v>1151</v>
      </c>
      <c r="AS71" s="463"/>
      <c r="AT71" s="532"/>
    </row>
    <row r="72" spans="1:53" ht="71.25">
      <c r="A72" s="450" t="s">
        <v>732</v>
      </c>
      <c r="B72" s="1270"/>
      <c r="C72" s="533" t="s">
        <v>1121</v>
      </c>
      <c r="D72" s="452" t="s">
        <v>1126</v>
      </c>
      <c r="E72" s="466"/>
      <c r="F72" s="467" t="s">
        <v>1127</v>
      </c>
      <c r="G72" s="472">
        <v>1</v>
      </c>
      <c r="H72" s="454" t="s">
        <v>45</v>
      </c>
      <c r="I72" s="509" t="s">
        <v>1128</v>
      </c>
      <c r="J72" s="472" t="s">
        <v>36</v>
      </c>
      <c r="K72" s="472" t="s">
        <v>29</v>
      </c>
      <c r="L72" s="472" t="s">
        <v>30</v>
      </c>
      <c r="M72" s="472" t="s">
        <v>37</v>
      </c>
      <c r="N72" s="494">
        <f>SUM(O72:Z72)</f>
        <v>1500</v>
      </c>
      <c r="O72" s="457"/>
      <c r="P72" s="457"/>
      <c r="Q72" s="457">
        <v>150</v>
      </c>
      <c r="R72" s="457">
        <v>150</v>
      </c>
      <c r="S72" s="457">
        <v>150</v>
      </c>
      <c r="T72" s="457">
        <v>150</v>
      </c>
      <c r="U72" s="457">
        <v>150</v>
      </c>
      <c r="V72" s="457">
        <v>150</v>
      </c>
      <c r="W72" s="457">
        <v>150</v>
      </c>
      <c r="X72" s="457">
        <v>150</v>
      </c>
      <c r="Y72" s="457">
        <v>150</v>
      </c>
      <c r="Z72" s="457">
        <v>150</v>
      </c>
      <c r="AA72" s="494">
        <f t="shared" si="1"/>
        <v>1500</v>
      </c>
      <c r="AB72" s="458"/>
      <c r="AC72" s="459"/>
      <c r="AD72" s="459"/>
      <c r="AE72" s="459"/>
      <c r="AF72" s="459"/>
      <c r="AG72" s="459"/>
      <c r="AH72" s="459"/>
      <c r="AI72" s="459"/>
      <c r="AJ72" s="459"/>
      <c r="AK72" s="459"/>
      <c r="AL72" s="459"/>
      <c r="AM72" s="459"/>
      <c r="AN72" s="495">
        <f t="shared" si="2"/>
        <v>0</v>
      </c>
      <c r="AO72" s="444">
        <f t="shared" si="5"/>
        <v>0</v>
      </c>
      <c r="AP72" s="460" t="s">
        <v>1125</v>
      </c>
      <c r="AQ72" s="461" t="s">
        <v>1150</v>
      </c>
      <c r="AR72" s="462" t="s">
        <v>1151</v>
      </c>
      <c r="AS72" s="463"/>
      <c r="AT72" s="532"/>
    </row>
    <row r="73" spans="1:53" ht="33">
      <c r="A73" s="450" t="s">
        <v>732</v>
      </c>
      <c r="B73" s="1270"/>
      <c r="C73" s="1257" t="s">
        <v>1129</v>
      </c>
      <c r="D73" s="1257" t="s">
        <v>1130</v>
      </c>
      <c r="E73" s="466" t="s">
        <v>1131</v>
      </c>
      <c r="F73" s="509" t="s">
        <v>1132</v>
      </c>
      <c r="G73" s="493">
        <v>2</v>
      </c>
      <c r="H73" s="452" t="s">
        <v>75</v>
      </c>
      <c r="I73" s="509" t="s">
        <v>1133</v>
      </c>
      <c r="J73" s="493" t="s">
        <v>49</v>
      </c>
      <c r="K73" s="515" t="s">
        <v>41</v>
      </c>
      <c r="L73" s="493" t="s">
        <v>42</v>
      </c>
      <c r="M73" s="493" t="s">
        <v>37</v>
      </c>
      <c r="N73" s="494">
        <f>AVERAGE(O73:Z73)</f>
        <v>15</v>
      </c>
      <c r="O73" s="457">
        <v>15</v>
      </c>
      <c r="P73" s="457">
        <v>15</v>
      </c>
      <c r="Q73" s="457">
        <v>15</v>
      </c>
      <c r="R73" s="457">
        <v>15</v>
      </c>
      <c r="S73" s="457">
        <v>15</v>
      </c>
      <c r="T73" s="457">
        <v>15</v>
      </c>
      <c r="U73" s="457">
        <v>15</v>
      </c>
      <c r="V73" s="457">
        <v>15</v>
      </c>
      <c r="W73" s="457">
        <v>15</v>
      </c>
      <c r="X73" s="457">
        <v>15</v>
      </c>
      <c r="Y73" s="457">
        <v>15</v>
      </c>
      <c r="Z73" s="457">
        <v>15</v>
      </c>
      <c r="AA73" s="494">
        <f t="shared" ref="AA73:AA108" si="8">N73</f>
        <v>15</v>
      </c>
      <c r="AB73" s="458"/>
      <c r="AC73" s="459"/>
      <c r="AD73" s="459"/>
      <c r="AE73" s="459"/>
      <c r="AF73" s="459"/>
      <c r="AG73" s="459"/>
      <c r="AH73" s="459"/>
      <c r="AI73" s="459"/>
      <c r="AJ73" s="459"/>
      <c r="AK73" s="459"/>
      <c r="AL73" s="459"/>
      <c r="AM73" s="459"/>
      <c r="AN73" s="495">
        <f t="shared" ref="AN73:AN108" si="9">AB73</f>
        <v>0</v>
      </c>
      <c r="AO73" s="444" t="e">
        <f>AA73/AN73</f>
        <v>#DIV/0!</v>
      </c>
      <c r="AP73" s="460" t="s">
        <v>1134</v>
      </c>
      <c r="AQ73" s="461" t="s">
        <v>1150</v>
      </c>
      <c r="AR73" s="462" t="s">
        <v>1151</v>
      </c>
      <c r="AS73" s="463"/>
      <c r="AT73" s="532"/>
    </row>
    <row r="74" spans="1:53" ht="33">
      <c r="A74" s="450" t="s">
        <v>732</v>
      </c>
      <c r="B74" s="1270"/>
      <c r="C74" s="1258"/>
      <c r="D74" s="1258"/>
      <c r="E74" s="466" t="s">
        <v>1135</v>
      </c>
      <c r="F74" s="509" t="s">
        <v>1136</v>
      </c>
      <c r="G74" s="493">
        <v>2</v>
      </c>
      <c r="H74" s="452" t="s">
        <v>75</v>
      </c>
      <c r="I74" s="509" t="s">
        <v>1133</v>
      </c>
      <c r="J74" s="493" t="s">
        <v>49</v>
      </c>
      <c r="K74" s="515" t="s">
        <v>41</v>
      </c>
      <c r="L74" s="493" t="s">
        <v>42</v>
      </c>
      <c r="M74" s="493" t="s">
        <v>37</v>
      </c>
      <c r="N74" s="494">
        <f>AVERAGE(O74:Z74)</f>
        <v>20</v>
      </c>
      <c r="O74" s="457">
        <v>20</v>
      </c>
      <c r="P74" s="457">
        <v>20</v>
      </c>
      <c r="Q74" s="457">
        <v>20</v>
      </c>
      <c r="R74" s="457">
        <v>20</v>
      </c>
      <c r="S74" s="457">
        <v>20</v>
      </c>
      <c r="T74" s="457">
        <v>20</v>
      </c>
      <c r="U74" s="457">
        <v>20</v>
      </c>
      <c r="V74" s="457">
        <v>20</v>
      </c>
      <c r="W74" s="457">
        <v>20</v>
      </c>
      <c r="X74" s="457">
        <v>20</v>
      </c>
      <c r="Y74" s="457">
        <v>20</v>
      </c>
      <c r="Z74" s="457">
        <v>20</v>
      </c>
      <c r="AA74" s="494">
        <f t="shared" si="8"/>
        <v>20</v>
      </c>
      <c r="AB74" s="458"/>
      <c r="AC74" s="459"/>
      <c r="AD74" s="459"/>
      <c r="AE74" s="459"/>
      <c r="AF74" s="459"/>
      <c r="AG74" s="459"/>
      <c r="AH74" s="459"/>
      <c r="AI74" s="459"/>
      <c r="AJ74" s="459"/>
      <c r="AK74" s="459"/>
      <c r="AL74" s="459"/>
      <c r="AM74" s="459"/>
      <c r="AN74" s="495">
        <f t="shared" si="9"/>
        <v>0</v>
      </c>
      <c r="AO74" s="444" t="e">
        <f>AA74/AN74</f>
        <v>#DIV/0!</v>
      </c>
      <c r="AP74" s="460" t="s">
        <v>1134</v>
      </c>
      <c r="AQ74" s="461" t="s">
        <v>1150</v>
      </c>
      <c r="AR74" s="462" t="s">
        <v>1151</v>
      </c>
      <c r="AS74" s="463"/>
      <c r="AT74" s="532"/>
    </row>
    <row r="75" spans="1:53" ht="33">
      <c r="A75" s="450" t="s">
        <v>732</v>
      </c>
      <c r="B75" s="1270"/>
      <c r="C75" s="1258"/>
      <c r="D75" s="1258"/>
      <c r="E75" s="466" t="s">
        <v>1137</v>
      </c>
      <c r="F75" s="509" t="s">
        <v>1138</v>
      </c>
      <c r="G75" s="493">
        <v>2</v>
      </c>
      <c r="H75" s="452" t="s">
        <v>75</v>
      </c>
      <c r="I75" s="509" t="s">
        <v>1133</v>
      </c>
      <c r="J75" s="493" t="s">
        <v>49</v>
      </c>
      <c r="K75" s="515" t="s">
        <v>41</v>
      </c>
      <c r="L75" s="493" t="s">
        <v>42</v>
      </c>
      <c r="M75" s="493" t="s">
        <v>37</v>
      </c>
      <c r="N75" s="494">
        <f>AVERAGE(O75:Z75)</f>
        <v>18</v>
      </c>
      <c r="O75" s="457">
        <v>18</v>
      </c>
      <c r="P75" s="457">
        <v>18</v>
      </c>
      <c r="Q75" s="457">
        <v>18</v>
      </c>
      <c r="R75" s="457">
        <v>18</v>
      </c>
      <c r="S75" s="457">
        <v>18</v>
      </c>
      <c r="T75" s="457">
        <v>18</v>
      </c>
      <c r="U75" s="457">
        <v>18</v>
      </c>
      <c r="V75" s="457">
        <v>18</v>
      </c>
      <c r="W75" s="457">
        <v>18</v>
      </c>
      <c r="X75" s="457">
        <v>18</v>
      </c>
      <c r="Y75" s="457">
        <v>18</v>
      </c>
      <c r="Z75" s="457">
        <v>18</v>
      </c>
      <c r="AA75" s="494">
        <f t="shared" si="8"/>
        <v>18</v>
      </c>
      <c r="AB75" s="458"/>
      <c r="AC75" s="459"/>
      <c r="AD75" s="459"/>
      <c r="AE75" s="459"/>
      <c r="AF75" s="459"/>
      <c r="AG75" s="459"/>
      <c r="AH75" s="459"/>
      <c r="AI75" s="459"/>
      <c r="AJ75" s="459"/>
      <c r="AK75" s="459"/>
      <c r="AL75" s="459"/>
      <c r="AM75" s="459"/>
      <c r="AN75" s="495">
        <f t="shared" si="9"/>
        <v>0</v>
      </c>
      <c r="AO75" s="444" t="e">
        <f>AA75/AN75</f>
        <v>#DIV/0!</v>
      </c>
      <c r="AP75" s="460" t="s">
        <v>1134</v>
      </c>
      <c r="AQ75" s="461" t="s">
        <v>1150</v>
      </c>
      <c r="AR75" s="462" t="s">
        <v>1151</v>
      </c>
      <c r="AS75" s="463"/>
      <c r="AT75" s="532"/>
    </row>
    <row r="76" spans="1:53" ht="28.5">
      <c r="A76" s="450" t="s">
        <v>540</v>
      </c>
      <c r="B76" s="1255"/>
      <c r="C76" s="1259"/>
      <c r="D76" s="1259"/>
      <c r="E76" s="466" t="s">
        <v>1139</v>
      </c>
      <c r="F76" s="509" t="s">
        <v>1140</v>
      </c>
      <c r="G76" s="493">
        <v>3</v>
      </c>
      <c r="H76" s="452" t="s">
        <v>75</v>
      </c>
      <c r="I76" s="509" t="s">
        <v>1133</v>
      </c>
      <c r="J76" s="493" t="s">
        <v>49</v>
      </c>
      <c r="K76" s="515" t="s">
        <v>41</v>
      </c>
      <c r="L76" s="493" t="s">
        <v>42</v>
      </c>
      <c r="M76" s="493" t="s">
        <v>37</v>
      </c>
      <c r="N76" s="494">
        <f>AVERAGE(O76:Z76)</f>
        <v>72</v>
      </c>
      <c r="O76" s="457">
        <v>72</v>
      </c>
      <c r="P76" s="457">
        <v>72</v>
      </c>
      <c r="Q76" s="457">
        <v>72</v>
      </c>
      <c r="R76" s="457">
        <v>72</v>
      </c>
      <c r="S76" s="457">
        <v>72</v>
      </c>
      <c r="T76" s="457">
        <v>72</v>
      </c>
      <c r="U76" s="457">
        <v>72</v>
      </c>
      <c r="V76" s="457">
        <v>72</v>
      </c>
      <c r="W76" s="457">
        <v>72</v>
      </c>
      <c r="X76" s="457">
        <v>72</v>
      </c>
      <c r="Y76" s="457">
        <v>72</v>
      </c>
      <c r="Z76" s="457">
        <v>72</v>
      </c>
      <c r="AA76" s="494">
        <f t="shared" si="8"/>
        <v>72</v>
      </c>
      <c r="AB76" s="458"/>
      <c r="AC76" s="459"/>
      <c r="AD76" s="459"/>
      <c r="AE76" s="459"/>
      <c r="AF76" s="459"/>
      <c r="AG76" s="459"/>
      <c r="AH76" s="459"/>
      <c r="AI76" s="459"/>
      <c r="AJ76" s="459"/>
      <c r="AK76" s="459"/>
      <c r="AL76" s="459"/>
      <c r="AM76" s="459"/>
      <c r="AN76" s="495">
        <f t="shared" si="9"/>
        <v>0</v>
      </c>
      <c r="AO76" s="444" t="e">
        <f>AA76/AN76</f>
        <v>#DIV/0!</v>
      </c>
      <c r="AP76" s="460" t="s">
        <v>1134</v>
      </c>
      <c r="AQ76" s="461" t="s">
        <v>1150</v>
      </c>
      <c r="AR76" s="462" t="s">
        <v>1151</v>
      </c>
      <c r="AS76" s="463"/>
      <c r="AT76" s="532"/>
    </row>
    <row r="77" spans="1:53" ht="85.5">
      <c r="A77" s="450" t="s">
        <v>732</v>
      </c>
      <c r="B77" s="1256" t="s">
        <v>1153</v>
      </c>
      <c r="C77" s="467" t="s">
        <v>1154</v>
      </c>
      <c r="D77" s="452" t="s">
        <v>1155</v>
      </c>
      <c r="E77" s="466"/>
      <c r="F77" s="467" t="s">
        <v>1156</v>
      </c>
      <c r="G77" s="455">
        <v>1</v>
      </c>
      <c r="H77" s="454" t="s">
        <v>75</v>
      </c>
      <c r="I77" s="467" t="s">
        <v>1157</v>
      </c>
      <c r="J77" s="455" t="s">
        <v>36</v>
      </c>
      <c r="K77" s="455" t="s">
        <v>29</v>
      </c>
      <c r="L77" s="455" t="s">
        <v>30</v>
      </c>
      <c r="M77" s="455" t="s">
        <v>43</v>
      </c>
      <c r="N77" s="494">
        <f t="shared" ref="N77:N107" si="10">SUM(O77:Z77)</f>
        <v>81</v>
      </c>
      <c r="O77" s="457">
        <v>3</v>
      </c>
      <c r="P77" s="457">
        <v>8</v>
      </c>
      <c r="Q77" s="457">
        <v>7</v>
      </c>
      <c r="R77" s="457">
        <v>8</v>
      </c>
      <c r="S77" s="457">
        <v>7</v>
      </c>
      <c r="T77" s="457">
        <v>8</v>
      </c>
      <c r="U77" s="457">
        <v>7</v>
      </c>
      <c r="V77" s="457">
        <v>7</v>
      </c>
      <c r="W77" s="457">
        <v>6</v>
      </c>
      <c r="X77" s="457">
        <v>6</v>
      </c>
      <c r="Y77" s="457">
        <v>8</v>
      </c>
      <c r="Z77" s="457">
        <v>6</v>
      </c>
      <c r="AA77" s="494">
        <f t="shared" si="8"/>
        <v>81</v>
      </c>
      <c r="AB77" s="458"/>
      <c r="AC77" s="534"/>
      <c r="AD77" s="534"/>
      <c r="AE77" s="534"/>
      <c r="AF77" s="534"/>
      <c r="AG77" s="534"/>
      <c r="AH77" s="534"/>
      <c r="AI77" s="534"/>
      <c r="AJ77" s="534"/>
      <c r="AK77" s="534"/>
      <c r="AL77" s="534"/>
      <c r="AM77" s="534"/>
      <c r="AN77" s="495">
        <f t="shared" si="9"/>
        <v>0</v>
      </c>
      <c r="AO77" s="444">
        <f t="shared" ref="AO77:AO108" si="11">AN77/AA77</f>
        <v>0</v>
      </c>
      <c r="AP77" s="460" t="s">
        <v>1158</v>
      </c>
      <c r="AQ77" s="461" t="s">
        <v>1159</v>
      </c>
      <c r="AR77" s="462" t="s">
        <v>1160</v>
      </c>
      <c r="AS77" s="463"/>
      <c r="AT77" s="532"/>
    </row>
    <row r="78" spans="1:53" ht="99.75">
      <c r="A78" s="450" t="s">
        <v>732</v>
      </c>
      <c r="B78" s="1256"/>
      <c r="C78" s="465" t="s">
        <v>1161</v>
      </c>
      <c r="D78" s="452" t="s">
        <v>1162</v>
      </c>
      <c r="E78" s="466"/>
      <c r="F78" s="467" t="s">
        <v>1163</v>
      </c>
      <c r="G78" s="455">
        <v>1</v>
      </c>
      <c r="H78" s="454" t="s">
        <v>75</v>
      </c>
      <c r="I78" s="468" t="s">
        <v>1164</v>
      </c>
      <c r="J78" s="455" t="s">
        <v>36</v>
      </c>
      <c r="K78" s="455" t="s">
        <v>29</v>
      </c>
      <c r="L78" s="455" t="s">
        <v>30</v>
      </c>
      <c r="M78" s="455" t="s">
        <v>37</v>
      </c>
      <c r="N78" s="494">
        <f t="shared" si="10"/>
        <v>21</v>
      </c>
      <c r="O78" s="457">
        <v>1</v>
      </c>
      <c r="P78" s="457">
        <v>2</v>
      </c>
      <c r="Q78" s="457">
        <v>2</v>
      </c>
      <c r="R78" s="457">
        <v>2</v>
      </c>
      <c r="S78" s="457">
        <v>2</v>
      </c>
      <c r="T78" s="457">
        <v>2</v>
      </c>
      <c r="U78" s="457">
        <v>2</v>
      </c>
      <c r="V78" s="457">
        <v>2</v>
      </c>
      <c r="W78" s="457">
        <v>2</v>
      </c>
      <c r="X78" s="457">
        <v>2</v>
      </c>
      <c r="Y78" s="457">
        <v>2</v>
      </c>
      <c r="Z78" s="457"/>
      <c r="AA78" s="494">
        <f t="shared" si="8"/>
        <v>21</v>
      </c>
      <c r="AB78" s="458"/>
      <c r="AC78" s="534"/>
      <c r="AD78" s="534"/>
      <c r="AE78" s="534"/>
      <c r="AF78" s="534"/>
      <c r="AG78" s="534"/>
      <c r="AH78" s="534"/>
      <c r="AI78" s="534"/>
      <c r="AJ78" s="534"/>
      <c r="AK78" s="534"/>
      <c r="AL78" s="534"/>
      <c r="AM78" s="534"/>
      <c r="AN78" s="495">
        <f t="shared" si="9"/>
        <v>0</v>
      </c>
      <c r="AO78" s="444">
        <f t="shared" si="11"/>
        <v>0</v>
      </c>
      <c r="AP78" s="460" t="s">
        <v>1158</v>
      </c>
      <c r="AQ78" s="461" t="s">
        <v>1159</v>
      </c>
      <c r="AR78" s="462" t="s">
        <v>1160</v>
      </c>
      <c r="AS78" s="463"/>
      <c r="AT78" s="464"/>
    </row>
    <row r="79" spans="1:53" ht="114">
      <c r="A79" s="450" t="s">
        <v>732</v>
      </c>
      <c r="B79" s="1256"/>
      <c r="C79" s="465" t="s">
        <v>1161</v>
      </c>
      <c r="D79" s="497" t="s">
        <v>1165</v>
      </c>
      <c r="E79" s="466"/>
      <c r="F79" s="467" t="s">
        <v>1166</v>
      </c>
      <c r="G79" s="455">
        <v>1</v>
      </c>
      <c r="H79" s="454" t="s">
        <v>75</v>
      </c>
      <c r="I79" s="468" t="s">
        <v>1167</v>
      </c>
      <c r="J79" s="455" t="s">
        <v>36</v>
      </c>
      <c r="K79" s="455" t="s">
        <v>29</v>
      </c>
      <c r="L79" s="455" t="s">
        <v>30</v>
      </c>
      <c r="M79" s="455" t="s">
        <v>43</v>
      </c>
      <c r="N79" s="494">
        <f t="shared" si="10"/>
        <v>66</v>
      </c>
      <c r="O79" s="457">
        <v>3</v>
      </c>
      <c r="P79" s="457">
        <v>5</v>
      </c>
      <c r="Q79" s="457">
        <v>6</v>
      </c>
      <c r="R79" s="457">
        <v>6</v>
      </c>
      <c r="S79" s="457">
        <v>6</v>
      </c>
      <c r="T79" s="457">
        <v>6</v>
      </c>
      <c r="U79" s="457">
        <v>6</v>
      </c>
      <c r="V79" s="457">
        <v>6</v>
      </c>
      <c r="W79" s="457">
        <v>6</v>
      </c>
      <c r="X79" s="457">
        <v>6</v>
      </c>
      <c r="Y79" s="457">
        <v>6</v>
      </c>
      <c r="Z79" s="457">
        <v>4</v>
      </c>
      <c r="AA79" s="494">
        <f t="shared" si="8"/>
        <v>66</v>
      </c>
      <c r="AB79" s="458"/>
      <c r="AC79" s="534"/>
      <c r="AD79" s="534"/>
      <c r="AE79" s="534"/>
      <c r="AF79" s="534"/>
      <c r="AG79" s="534"/>
      <c r="AH79" s="534"/>
      <c r="AI79" s="534"/>
      <c r="AJ79" s="534"/>
      <c r="AK79" s="534"/>
      <c r="AL79" s="534"/>
      <c r="AM79" s="534"/>
      <c r="AN79" s="495">
        <f t="shared" si="9"/>
        <v>0</v>
      </c>
      <c r="AO79" s="444">
        <f t="shared" si="11"/>
        <v>0</v>
      </c>
      <c r="AP79" s="460" t="s">
        <v>1158</v>
      </c>
      <c r="AQ79" s="461" t="s">
        <v>1159</v>
      </c>
      <c r="AR79" s="462" t="s">
        <v>1160</v>
      </c>
      <c r="AS79" s="463"/>
      <c r="AT79" s="464"/>
    </row>
    <row r="80" spans="1:53" ht="114">
      <c r="A80" s="450" t="s">
        <v>732</v>
      </c>
      <c r="B80" s="1256"/>
      <c r="C80" s="465" t="s">
        <v>1161</v>
      </c>
      <c r="D80" s="452" t="s">
        <v>1168</v>
      </c>
      <c r="E80" s="466"/>
      <c r="F80" s="467" t="s">
        <v>1169</v>
      </c>
      <c r="G80" s="472">
        <v>1</v>
      </c>
      <c r="H80" s="454" t="s">
        <v>75</v>
      </c>
      <c r="I80" s="467" t="s">
        <v>1157</v>
      </c>
      <c r="J80" s="472" t="s">
        <v>36</v>
      </c>
      <c r="K80" s="472" t="s">
        <v>29</v>
      </c>
      <c r="L80" s="472" t="s">
        <v>30</v>
      </c>
      <c r="M80" s="472" t="s">
        <v>43</v>
      </c>
      <c r="N80" s="494">
        <f t="shared" si="10"/>
        <v>120</v>
      </c>
      <c r="O80" s="457">
        <v>5</v>
      </c>
      <c r="P80" s="457">
        <v>12</v>
      </c>
      <c r="Q80" s="457">
        <v>13</v>
      </c>
      <c r="R80" s="457">
        <v>10</v>
      </c>
      <c r="S80" s="457">
        <v>10</v>
      </c>
      <c r="T80" s="457">
        <v>10</v>
      </c>
      <c r="U80" s="457">
        <v>10</v>
      </c>
      <c r="V80" s="457">
        <v>10</v>
      </c>
      <c r="W80" s="457">
        <v>10</v>
      </c>
      <c r="X80" s="457">
        <v>10</v>
      </c>
      <c r="Y80" s="457">
        <v>10</v>
      </c>
      <c r="Z80" s="457">
        <v>10</v>
      </c>
      <c r="AA80" s="494">
        <f t="shared" si="8"/>
        <v>120</v>
      </c>
      <c r="AB80" s="458"/>
      <c r="AC80" s="534"/>
      <c r="AD80" s="534"/>
      <c r="AE80" s="534"/>
      <c r="AF80" s="534"/>
      <c r="AG80" s="534"/>
      <c r="AH80" s="534"/>
      <c r="AI80" s="534"/>
      <c r="AJ80" s="534"/>
      <c r="AK80" s="534"/>
      <c r="AL80" s="534"/>
      <c r="AM80" s="534"/>
      <c r="AN80" s="495">
        <f t="shared" si="9"/>
        <v>0</v>
      </c>
      <c r="AO80" s="444">
        <f t="shared" si="11"/>
        <v>0</v>
      </c>
      <c r="AP80" s="460" t="s">
        <v>1158</v>
      </c>
      <c r="AQ80" s="461" t="s">
        <v>1159</v>
      </c>
      <c r="AR80" s="462" t="s">
        <v>1160</v>
      </c>
      <c r="AS80" s="463"/>
      <c r="AT80" s="464"/>
    </row>
    <row r="81" spans="1:46" ht="99.75">
      <c r="A81" s="450" t="s">
        <v>732</v>
      </c>
      <c r="B81" s="1256"/>
      <c r="C81" s="465" t="s">
        <v>1161</v>
      </c>
      <c r="D81" s="452" t="s">
        <v>1170</v>
      </c>
      <c r="E81" s="466"/>
      <c r="F81" s="467" t="s">
        <v>1171</v>
      </c>
      <c r="G81" s="455">
        <v>1</v>
      </c>
      <c r="H81" s="454" t="s">
        <v>75</v>
      </c>
      <c r="I81" s="467" t="s">
        <v>1157</v>
      </c>
      <c r="J81" s="472" t="s">
        <v>36</v>
      </c>
      <c r="K81" s="472" t="s">
        <v>29</v>
      </c>
      <c r="L81" s="472" t="s">
        <v>30</v>
      </c>
      <c r="M81" s="472" t="s">
        <v>43</v>
      </c>
      <c r="N81" s="494">
        <f t="shared" si="10"/>
        <v>60</v>
      </c>
      <c r="O81" s="457">
        <v>5</v>
      </c>
      <c r="P81" s="457">
        <v>5</v>
      </c>
      <c r="Q81" s="457">
        <v>5</v>
      </c>
      <c r="R81" s="457">
        <v>5</v>
      </c>
      <c r="S81" s="457">
        <v>5</v>
      </c>
      <c r="T81" s="457">
        <v>5</v>
      </c>
      <c r="U81" s="457">
        <v>5</v>
      </c>
      <c r="V81" s="457">
        <v>5</v>
      </c>
      <c r="W81" s="457">
        <v>5</v>
      </c>
      <c r="X81" s="457">
        <v>5</v>
      </c>
      <c r="Y81" s="457">
        <v>5</v>
      </c>
      <c r="Z81" s="457">
        <v>5</v>
      </c>
      <c r="AA81" s="494">
        <f t="shared" si="8"/>
        <v>60</v>
      </c>
      <c r="AB81" s="458"/>
      <c r="AC81" s="534"/>
      <c r="AD81" s="534"/>
      <c r="AE81" s="534"/>
      <c r="AF81" s="534"/>
      <c r="AG81" s="534"/>
      <c r="AH81" s="534"/>
      <c r="AI81" s="534"/>
      <c r="AJ81" s="534"/>
      <c r="AK81" s="534"/>
      <c r="AL81" s="534"/>
      <c r="AM81" s="534"/>
      <c r="AN81" s="495">
        <f t="shared" si="9"/>
        <v>0</v>
      </c>
      <c r="AO81" s="444">
        <f t="shared" si="11"/>
        <v>0</v>
      </c>
      <c r="AP81" s="460" t="s">
        <v>1158</v>
      </c>
      <c r="AQ81" s="461" t="s">
        <v>1159</v>
      </c>
      <c r="AR81" s="462" t="s">
        <v>1160</v>
      </c>
      <c r="AS81" s="463"/>
      <c r="AT81" s="469"/>
    </row>
    <row r="82" spans="1:46" ht="85.5">
      <c r="A82" s="450" t="s">
        <v>732</v>
      </c>
      <c r="B82" s="1256"/>
      <c r="C82" s="465" t="s">
        <v>1161</v>
      </c>
      <c r="D82" s="452" t="s">
        <v>1172</v>
      </c>
      <c r="E82" s="535"/>
      <c r="F82" s="467" t="s">
        <v>1173</v>
      </c>
      <c r="G82" s="455">
        <v>1</v>
      </c>
      <c r="H82" s="454" t="s">
        <v>75</v>
      </c>
      <c r="I82" s="467" t="s">
        <v>1157</v>
      </c>
      <c r="J82" s="472" t="s">
        <v>36</v>
      </c>
      <c r="K82" s="472" t="s">
        <v>29</v>
      </c>
      <c r="L82" s="472" t="s">
        <v>30</v>
      </c>
      <c r="M82" s="472" t="s">
        <v>37</v>
      </c>
      <c r="N82" s="494">
        <f t="shared" si="10"/>
        <v>20</v>
      </c>
      <c r="O82" s="457"/>
      <c r="P82" s="457"/>
      <c r="Q82" s="457"/>
      <c r="R82" s="457"/>
      <c r="S82" s="457">
        <v>1</v>
      </c>
      <c r="T82" s="457">
        <v>3</v>
      </c>
      <c r="U82" s="457">
        <v>3</v>
      </c>
      <c r="V82" s="457">
        <v>3</v>
      </c>
      <c r="W82" s="457">
        <v>3</v>
      </c>
      <c r="X82" s="457">
        <v>3</v>
      </c>
      <c r="Y82" s="457">
        <v>4</v>
      </c>
      <c r="Z82" s="457"/>
      <c r="AA82" s="494">
        <f t="shared" si="8"/>
        <v>20</v>
      </c>
      <c r="AB82" s="458"/>
      <c r="AC82" s="534"/>
      <c r="AD82" s="534"/>
      <c r="AE82" s="534"/>
      <c r="AF82" s="534"/>
      <c r="AG82" s="534"/>
      <c r="AH82" s="534"/>
      <c r="AI82" s="534"/>
      <c r="AJ82" s="534"/>
      <c r="AK82" s="534"/>
      <c r="AL82" s="534"/>
      <c r="AM82" s="534"/>
      <c r="AN82" s="495">
        <f t="shared" si="9"/>
        <v>0</v>
      </c>
      <c r="AO82" s="444">
        <f t="shared" si="11"/>
        <v>0</v>
      </c>
      <c r="AP82" s="460" t="s">
        <v>1158</v>
      </c>
      <c r="AQ82" s="461" t="s">
        <v>1159</v>
      </c>
      <c r="AR82" s="462" t="s">
        <v>1160</v>
      </c>
      <c r="AS82" s="463"/>
      <c r="AT82" s="469"/>
    </row>
    <row r="83" spans="1:46" ht="71.25">
      <c r="A83" s="450" t="s">
        <v>732</v>
      </c>
      <c r="B83" s="1256"/>
      <c r="C83" s="465" t="s">
        <v>1161</v>
      </c>
      <c r="D83" s="452" t="s">
        <v>1174</v>
      </c>
      <c r="E83" s="535"/>
      <c r="F83" s="467" t="s">
        <v>1175</v>
      </c>
      <c r="G83" s="455">
        <v>1</v>
      </c>
      <c r="H83" s="454" t="s">
        <v>75</v>
      </c>
      <c r="I83" s="467" t="s">
        <v>1157</v>
      </c>
      <c r="J83" s="472" t="s">
        <v>36</v>
      </c>
      <c r="K83" s="472" t="s">
        <v>29</v>
      </c>
      <c r="L83" s="472" t="s">
        <v>30</v>
      </c>
      <c r="M83" s="472" t="s">
        <v>37</v>
      </c>
      <c r="N83" s="494">
        <f t="shared" si="10"/>
        <v>5</v>
      </c>
      <c r="O83" s="457"/>
      <c r="P83" s="457"/>
      <c r="Q83" s="457"/>
      <c r="R83" s="457"/>
      <c r="S83" s="457"/>
      <c r="T83" s="457"/>
      <c r="U83" s="457">
        <v>1</v>
      </c>
      <c r="V83" s="457">
        <v>1</v>
      </c>
      <c r="W83" s="457">
        <v>1</v>
      </c>
      <c r="X83" s="457">
        <v>1</v>
      </c>
      <c r="Y83" s="457">
        <v>1</v>
      </c>
      <c r="Z83" s="457"/>
      <c r="AA83" s="494">
        <f t="shared" si="8"/>
        <v>5</v>
      </c>
      <c r="AB83" s="458"/>
      <c r="AC83" s="534"/>
      <c r="AD83" s="534"/>
      <c r="AE83" s="534"/>
      <c r="AF83" s="534"/>
      <c r="AG83" s="534"/>
      <c r="AH83" s="534"/>
      <c r="AI83" s="534"/>
      <c r="AJ83" s="534"/>
      <c r="AK83" s="534"/>
      <c r="AL83" s="534"/>
      <c r="AM83" s="534"/>
      <c r="AN83" s="495">
        <f t="shared" si="9"/>
        <v>0</v>
      </c>
      <c r="AO83" s="444">
        <f t="shared" si="11"/>
        <v>0</v>
      </c>
      <c r="AP83" s="460" t="s">
        <v>1158</v>
      </c>
      <c r="AQ83" s="461" t="s">
        <v>1159</v>
      </c>
      <c r="AR83" s="462" t="s">
        <v>1160</v>
      </c>
      <c r="AS83" s="463"/>
      <c r="AT83" s="469"/>
    </row>
    <row r="84" spans="1:46" ht="57">
      <c r="A84" s="450" t="s">
        <v>732</v>
      </c>
      <c r="B84" s="1256"/>
      <c r="C84" s="465" t="s">
        <v>1161</v>
      </c>
      <c r="D84" s="452" t="s">
        <v>1176</v>
      </c>
      <c r="E84" s="535"/>
      <c r="F84" s="467" t="s">
        <v>1177</v>
      </c>
      <c r="G84" s="455">
        <v>1</v>
      </c>
      <c r="H84" s="454" t="s">
        <v>75</v>
      </c>
      <c r="I84" s="467" t="s">
        <v>1157</v>
      </c>
      <c r="J84" s="472" t="s">
        <v>36</v>
      </c>
      <c r="K84" s="472" t="s">
        <v>29</v>
      </c>
      <c r="L84" s="472" t="s">
        <v>30</v>
      </c>
      <c r="M84" s="472" t="s">
        <v>37</v>
      </c>
      <c r="N84" s="494">
        <f t="shared" si="10"/>
        <v>2</v>
      </c>
      <c r="O84" s="457"/>
      <c r="P84" s="457">
        <v>1</v>
      </c>
      <c r="Q84" s="457"/>
      <c r="R84" s="457">
        <v>1</v>
      </c>
      <c r="S84" s="457"/>
      <c r="T84" s="457"/>
      <c r="U84" s="457"/>
      <c r="V84" s="457"/>
      <c r="W84" s="457"/>
      <c r="X84" s="457"/>
      <c r="Y84" s="457"/>
      <c r="Z84" s="457"/>
      <c r="AA84" s="494">
        <f t="shared" si="8"/>
        <v>2</v>
      </c>
      <c r="AB84" s="458"/>
      <c r="AC84" s="534"/>
      <c r="AD84" s="534"/>
      <c r="AE84" s="534"/>
      <c r="AF84" s="534"/>
      <c r="AG84" s="534"/>
      <c r="AH84" s="534"/>
      <c r="AI84" s="534"/>
      <c r="AJ84" s="534"/>
      <c r="AK84" s="534"/>
      <c r="AL84" s="534"/>
      <c r="AM84" s="534"/>
      <c r="AN84" s="495">
        <f t="shared" si="9"/>
        <v>0</v>
      </c>
      <c r="AO84" s="444">
        <f t="shared" si="11"/>
        <v>0</v>
      </c>
      <c r="AP84" s="460" t="s">
        <v>1158</v>
      </c>
      <c r="AQ84" s="461" t="s">
        <v>1159</v>
      </c>
      <c r="AR84" s="462" t="s">
        <v>1160</v>
      </c>
      <c r="AS84" s="463"/>
      <c r="AT84" s="469"/>
    </row>
    <row r="85" spans="1:46" ht="71.25">
      <c r="A85" s="450" t="s">
        <v>732</v>
      </c>
      <c r="B85" s="1256"/>
      <c r="C85" s="465" t="s">
        <v>1161</v>
      </c>
      <c r="D85" s="452" t="s">
        <v>1178</v>
      </c>
      <c r="E85" s="535"/>
      <c r="F85" s="467" t="s">
        <v>1179</v>
      </c>
      <c r="G85" s="472">
        <v>1</v>
      </c>
      <c r="H85" s="454" t="s">
        <v>75</v>
      </c>
      <c r="I85" s="467" t="s">
        <v>1180</v>
      </c>
      <c r="J85" s="472" t="s">
        <v>36</v>
      </c>
      <c r="K85" s="472" t="s">
        <v>29</v>
      </c>
      <c r="L85" s="472" t="s">
        <v>30</v>
      </c>
      <c r="M85" s="472" t="s">
        <v>37</v>
      </c>
      <c r="N85" s="494">
        <f t="shared" si="10"/>
        <v>17</v>
      </c>
      <c r="O85" s="457"/>
      <c r="P85" s="457"/>
      <c r="Q85" s="457"/>
      <c r="R85" s="457"/>
      <c r="S85" s="457">
        <v>2</v>
      </c>
      <c r="T85" s="457">
        <v>2</v>
      </c>
      <c r="U85" s="457">
        <v>2</v>
      </c>
      <c r="V85" s="457">
        <v>2</v>
      </c>
      <c r="W85" s="457">
        <v>3</v>
      </c>
      <c r="X85" s="457">
        <v>3</v>
      </c>
      <c r="Y85" s="457">
        <v>3</v>
      </c>
      <c r="Z85" s="457"/>
      <c r="AA85" s="494">
        <f t="shared" si="8"/>
        <v>17</v>
      </c>
      <c r="AB85" s="458"/>
      <c r="AC85" s="534"/>
      <c r="AD85" s="534"/>
      <c r="AE85" s="534"/>
      <c r="AF85" s="534"/>
      <c r="AG85" s="534"/>
      <c r="AH85" s="534"/>
      <c r="AI85" s="534"/>
      <c r="AJ85" s="534"/>
      <c r="AK85" s="534"/>
      <c r="AL85" s="534"/>
      <c r="AM85" s="534"/>
      <c r="AN85" s="495">
        <f t="shared" si="9"/>
        <v>0</v>
      </c>
      <c r="AO85" s="444">
        <f t="shared" si="11"/>
        <v>0</v>
      </c>
      <c r="AP85" s="460" t="s">
        <v>1158</v>
      </c>
      <c r="AQ85" s="461" t="s">
        <v>1159</v>
      </c>
      <c r="AR85" s="462" t="s">
        <v>1160</v>
      </c>
      <c r="AS85" s="463"/>
      <c r="AT85" s="469"/>
    </row>
    <row r="86" spans="1:46" ht="33">
      <c r="A86" s="450" t="s">
        <v>732</v>
      </c>
      <c r="B86" s="1273" t="s">
        <v>1181</v>
      </c>
      <c r="C86" s="536" t="s">
        <v>1182</v>
      </c>
      <c r="D86" s="537" t="s">
        <v>1183</v>
      </c>
      <c r="E86" s="537"/>
      <c r="F86" s="538" t="s">
        <v>1184</v>
      </c>
      <c r="G86" s="539">
        <v>3</v>
      </c>
      <c r="H86" s="454" t="s">
        <v>35</v>
      </c>
      <c r="I86" s="467" t="s">
        <v>1185</v>
      </c>
      <c r="J86" s="472" t="s">
        <v>52</v>
      </c>
      <c r="K86" s="472" t="s">
        <v>29</v>
      </c>
      <c r="L86" s="472" t="s">
        <v>30</v>
      </c>
      <c r="M86" s="455" t="s">
        <v>43</v>
      </c>
      <c r="N86" s="494">
        <f t="shared" si="10"/>
        <v>150</v>
      </c>
      <c r="O86" s="457">
        <v>13</v>
      </c>
      <c r="P86" s="457">
        <v>8</v>
      </c>
      <c r="Q86" s="457">
        <v>13</v>
      </c>
      <c r="R86" s="457">
        <v>13</v>
      </c>
      <c r="S86" s="457">
        <v>13</v>
      </c>
      <c r="T86" s="457">
        <v>13</v>
      </c>
      <c r="U86" s="457">
        <v>13</v>
      </c>
      <c r="V86" s="457">
        <v>13</v>
      </c>
      <c r="W86" s="457">
        <v>13</v>
      </c>
      <c r="X86" s="457">
        <v>13</v>
      </c>
      <c r="Y86" s="457">
        <v>12</v>
      </c>
      <c r="Z86" s="457">
        <v>13</v>
      </c>
      <c r="AA86" s="494">
        <f t="shared" si="8"/>
        <v>150</v>
      </c>
      <c r="AB86" s="458"/>
      <c r="AC86" s="534"/>
      <c r="AD86" s="534"/>
      <c r="AE86" s="534"/>
      <c r="AF86" s="534"/>
      <c r="AG86" s="534"/>
      <c r="AH86" s="534"/>
      <c r="AI86" s="534"/>
      <c r="AJ86" s="534"/>
      <c r="AK86" s="534"/>
      <c r="AL86" s="534"/>
      <c r="AM86" s="534"/>
      <c r="AN86" s="495">
        <f t="shared" si="9"/>
        <v>0</v>
      </c>
      <c r="AO86" s="444">
        <f t="shared" si="11"/>
        <v>0</v>
      </c>
      <c r="AP86" s="460" t="s">
        <v>1186</v>
      </c>
      <c r="AQ86" s="540" t="s">
        <v>1187</v>
      </c>
      <c r="AR86" s="541" t="s">
        <v>1188</v>
      </c>
      <c r="AS86" s="463"/>
      <c r="AT86" s="449"/>
    </row>
    <row r="87" spans="1:46" ht="42.75">
      <c r="A87" s="450" t="s">
        <v>732</v>
      </c>
      <c r="B87" s="1274"/>
      <c r="C87" s="536" t="s">
        <v>1189</v>
      </c>
      <c r="D87" s="537" t="s">
        <v>1190</v>
      </c>
      <c r="E87" s="537"/>
      <c r="F87" s="542" t="s">
        <v>1191</v>
      </c>
      <c r="G87" s="539">
        <v>3</v>
      </c>
      <c r="H87" s="436" t="s">
        <v>35</v>
      </c>
      <c r="I87" s="467" t="s">
        <v>1192</v>
      </c>
      <c r="J87" s="472" t="s">
        <v>36</v>
      </c>
      <c r="K87" s="472" t="s">
        <v>29</v>
      </c>
      <c r="L87" s="472" t="s">
        <v>30</v>
      </c>
      <c r="M87" s="472" t="s">
        <v>43</v>
      </c>
      <c r="N87" s="494">
        <f t="shared" si="10"/>
        <v>18</v>
      </c>
      <c r="O87" s="457"/>
      <c r="P87" s="457"/>
      <c r="Q87" s="457"/>
      <c r="R87" s="457">
        <v>6</v>
      </c>
      <c r="S87" s="457"/>
      <c r="T87" s="457"/>
      <c r="U87" s="457"/>
      <c r="V87" s="457">
        <v>6</v>
      </c>
      <c r="W87" s="457"/>
      <c r="X87" s="457"/>
      <c r="Y87" s="457"/>
      <c r="Z87" s="457">
        <v>6</v>
      </c>
      <c r="AA87" s="494">
        <f t="shared" si="8"/>
        <v>18</v>
      </c>
      <c r="AB87" s="458"/>
      <c r="AC87" s="534"/>
      <c r="AD87" s="534"/>
      <c r="AE87" s="534"/>
      <c r="AF87" s="534"/>
      <c r="AG87" s="534"/>
      <c r="AH87" s="534"/>
      <c r="AI87" s="534"/>
      <c r="AJ87" s="534"/>
      <c r="AK87" s="534"/>
      <c r="AL87" s="534"/>
      <c r="AM87" s="534"/>
      <c r="AN87" s="495">
        <f t="shared" si="9"/>
        <v>0</v>
      </c>
      <c r="AO87" s="444">
        <f t="shared" si="11"/>
        <v>0</v>
      </c>
      <c r="AP87" s="460" t="s">
        <v>1186</v>
      </c>
      <c r="AQ87" s="540" t="s">
        <v>1187</v>
      </c>
      <c r="AR87" s="541" t="s">
        <v>1188</v>
      </c>
      <c r="AS87" s="463"/>
      <c r="AT87" s="464"/>
    </row>
    <row r="88" spans="1:46" ht="33">
      <c r="A88" s="450" t="s">
        <v>732</v>
      </c>
      <c r="B88" s="1274"/>
      <c r="C88" s="1276" t="s">
        <v>1193</v>
      </c>
      <c r="D88" s="543" t="s">
        <v>1194</v>
      </c>
      <c r="E88" s="544"/>
      <c r="F88" s="467" t="s">
        <v>1195</v>
      </c>
      <c r="G88" s="539">
        <v>3</v>
      </c>
      <c r="H88" s="436" t="s">
        <v>35</v>
      </c>
      <c r="I88" s="536" t="s">
        <v>1196</v>
      </c>
      <c r="J88" s="539" t="s">
        <v>70</v>
      </c>
      <c r="K88" s="539" t="s">
        <v>29</v>
      </c>
      <c r="L88" s="539" t="s">
        <v>30</v>
      </c>
      <c r="M88" s="539" t="s">
        <v>37</v>
      </c>
      <c r="N88" s="545">
        <f t="shared" si="10"/>
        <v>0.25</v>
      </c>
      <c r="O88" s="546"/>
      <c r="P88" s="546"/>
      <c r="Q88" s="546"/>
      <c r="R88" s="546"/>
      <c r="S88" s="546"/>
      <c r="T88" s="546"/>
      <c r="U88" s="546"/>
      <c r="V88" s="546">
        <v>0.05</v>
      </c>
      <c r="W88" s="546">
        <v>0.05</v>
      </c>
      <c r="X88" s="546">
        <v>0.06</v>
      </c>
      <c r="Y88" s="546">
        <v>0.05</v>
      </c>
      <c r="Z88" s="546">
        <v>0.04</v>
      </c>
      <c r="AA88" s="545">
        <f t="shared" si="8"/>
        <v>0.25</v>
      </c>
      <c r="AB88" s="547"/>
      <c r="AC88" s="548"/>
      <c r="AD88" s="548"/>
      <c r="AE88" s="548"/>
      <c r="AF88" s="548"/>
      <c r="AG88" s="548"/>
      <c r="AH88" s="548"/>
      <c r="AI88" s="548"/>
      <c r="AJ88" s="548"/>
      <c r="AK88" s="548"/>
      <c r="AL88" s="548"/>
      <c r="AM88" s="548"/>
      <c r="AN88" s="549">
        <f t="shared" si="9"/>
        <v>0</v>
      </c>
      <c r="AO88" s="444">
        <f t="shared" si="11"/>
        <v>0</v>
      </c>
      <c r="AP88" s="460" t="s">
        <v>1186</v>
      </c>
      <c r="AQ88" s="540" t="s">
        <v>1187</v>
      </c>
      <c r="AR88" s="541" t="s">
        <v>1188</v>
      </c>
      <c r="AS88" s="463"/>
      <c r="AT88" s="464"/>
    </row>
    <row r="89" spans="1:46" ht="33">
      <c r="A89" s="450" t="s">
        <v>732</v>
      </c>
      <c r="B89" s="1274"/>
      <c r="C89" s="1277"/>
      <c r="D89" s="543" t="s">
        <v>1197</v>
      </c>
      <c r="E89" s="544"/>
      <c r="F89" s="467" t="s">
        <v>1195</v>
      </c>
      <c r="G89" s="539">
        <v>3</v>
      </c>
      <c r="H89" s="436" t="s">
        <v>35</v>
      </c>
      <c r="I89" s="536" t="s">
        <v>1196</v>
      </c>
      <c r="J89" s="539" t="s">
        <v>70</v>
      </c>
      <c r="K89" s="539" t="s">
        <v>29</v>
      </c>
      <c r="L89" s="539" t="s">
        <v>30</v>
      </c>
      <c r="M89" s="539" t="s">
        <v>37</v>
      </c>
      <c r="N89" s="545">
        <f t="shared" si="10"/>
        <v>0.25</v>
      </c>
      <c r="O89" s="546"/>
      <c r="P89" s="546"/>
      <c r="Q89" s="546"/>
      <c r="R89" s="546"/>
      <c r="S89" s="546"/>
      <c r="T89" s="546"/>
      <c r="U89" s="546"/>
      <c r="V89" s="546">
        <v>0.05</v>
      </c>
      <c r="W89" s="546">
        <v>0.05</v>
      </c>
      <c r="X89" s="546">
        <v>0.06</v>
      </c>
      <c r="Y89" s="546">
        <v>0.05</v>
      </c>
      <c r="Z89" s="546">
        <v>0.04</v>
      </c>
      <c r="AA89" s="545">
        <f t="shared" si="8"/>
        <v>0.25</v>
      </c>
      <c r="AB89" s="547"/>
      <c r="AC89" s="548"/>
      <c r="AD89" s="548"/>
      <c r="AE89" s="548"/>
      <c r="AF89" s="548"/>
      <c r="AG89" s="548"/>
      <c r="AH89" s="548"/>
      <c r="AI89" s="548"/>
      <c r="AJ89" s="548"/>
      <c r="AK89" s="548"/>
      <c r="AL89" s="548"/>
      <c r="AM89" s="548"/>
      <c r="AN89" s="549">
        <f t="shared" si="9"/>
        <v>0</v>
      </c>
      <c r="AO89" s="444">
        <f t="shared" si="11"/>
        <v>0</v>
      </c>
      <c r="AP89" s="460" t="s">
        <v>1186</v>
      </c>
      <c r="AQ89" s="540" t="s">
        <v>1187</v>
      </c>
      <c r="AR89" s="541" t="s">
        <v>1188</v>
      </c>
      <c r="AS89" s="463"/>
      <c r="AT89" s="464"/>
    </row>
    <row r="90" spans="1:46" ht="33">
      <c r="A90" s="450" t="s">
        <v>732</v>
      </c>
      <c r="B90" s="1274"/>
      <c r="C90" s="1277"/>
      <c r="D90" s="543" t="s">
        <v>1198</v>
      </c>
      <c r="E90" s="544"/>
      <c r="F90" s="467" t="s">
        <v>1195</v>
      </c>
      <c r="G90" s="539">
        <v>3</v>
      </c>
      <c r="H90" s="436" t="s">
        <v>35</v>
      </c>
      <c r="I90" s="536" t="s">
        <v>1196</v>
      </c>
      <c r="J90" s="539" t="s">
        <v>70</v>
      </c>
      <c r="K90" s="539" t="s">
        <v>29</v>
      </c>
      <c r="L90" s="539" t="s">
        <v>30</v>
      </c>
      <c r="M90" s="539" t="s">
        <v>37</v>
      </c>
      <c r="N90" s="545">
        <f t="shared" si="10"/>
        <v>0.3</v>
      </c>
      <c r="O90" s="546"/>
      <c r="P90" s="546"/>
      <c r="Q90" s="546"/>
      <c r="R90" s="546"/>
      <c r="S90" s="546"/>
      <c r="T90" s="546"/>
      <c r="U90" s="546">
        <v>0.05</v>
      </c>
      <c r="V90" s="546">
        <v>0.05</v>
      </c>
      <c r="W90" s="546">
        <v>0.05</v>
      </c>
      <c r="X90" s="546">
        <v>0.06</v>
      </c>
      <c r="Y90" s="546">
        <v>0.05</v>
      </c>
      <c r="Z90" s="546">
        <v>0.04</v>
      </c>
      <c r="AA90" s="545">
        <f t="shared" si="8"/>
        <v>0.3</v>
      </c>
      <c r="AB90" s="547"/>
      <c r="AC90" s="548"/>
      <c r="AD90" s="548"/>
      <c r="AE90" s="548"/>
      <c r="AF90" s="548"/>
      <c r="AG90" s="548"/>
      <c r="AH90" s="548"/>
      <c r="AI90" s="548"/>
      <c r="AJ90" s="548"/>
      <c r="AK90" s="548"/>
      <c r="AL90" s="548"/>
      <c r="AM90" s="548"/>
      <c r="AN90" s="549">
        <f t="shared" si="9"/>
        <v>0</v>
      </c>
      <c r="AO90" s="444">
        <f t="shared" si="11"/>
        <v>0</v>
      </c>
      <c r="AP90" s="460" t="s">
        <v>1186</v>
      </c>
      <c r="AQ90" s="540" t="s">
        <v>1187</v>
      </c>
      <c r="AR90" s="541" t="s">
        <v>1188</v>
      </c>
      <c r="AS90" s="463"/>
      <c r="AT90" s="464"/>
    </row>
    <row r="91" spans="1:46" ht="33">
      <c r="A91" s="450" t="s">
        <v>732</v>
      </c>
      <c r="B91" s="1274"/>
      <c r="C91" s="1277"/>
      <c r="D91" s="543" t="s">
        <v>1199</v>
      </c>
      <c r="E91" s="544"/>
      <c r="F91" s="467" t="s">
        <v>1195</v>
      </c>
      <c r="G91" s="539">
        <v>3</v>
      </c>
      <c r="H91" s="436" t="s">
        <v>35</v>
      </c>
      <c r="I91" s="536" t="s">
        <v>1196</v>
      </c>
      <c r="J91" s="539" t="s">
        <v>70</v>
      </c>
      <c r="K91" s="539" t="s">
        <v>29</v>
      </c>
      <c r="L91" s="539" t="s">
        <v>30</v>
      </c>
      <c r="M91" s="539" t="s">
        <v>37</v>
      </c>
      <c r="N91" s="545">
        <f t="shared" si="10"/>
        <v>0.25</v>
      </c>
      <c r="O91" s="546"/>
      <c r="P91" s="546"/>
      <c r="Q91" s="546"/>
      <c r="R91" s="546"/>
      <c r="S91" s="546"/>
      <c r="T91" s="546"/>
      <c r="U91" s="546"/>
      <c r="V91" s="546">
        <v>0.05</v>
      </c>
      <c r="W91" s="546">
        <v>0.05</v>
      </c>
      <c r="X91" s="546">
        <v>0.06</v>
      </c>
      <c r="Y91" s="546">
        <v>0.05</v>
      </c>
      <c r="Z91" s="546">
        <v>0.04</v>
      </c>
      <c r="AA91" s="545">
        <f t="shared" si="8"/>
        <v>0.25</v>
      </c>
      <c r="AB91" s="547"/>
      <c r="AC91" s="548"/>
      <c r="AD91" s="548"/>
      <c r="AE91" s="548"/>
      <c r="AF91" s="548"/>
      <c r="AG91" s="548"/>
      <c r="AH91" s="548"/>
      <c r="AI91" s="548"/>
      <c r="AJ91" s="548"/>
      <c r="AK91" s="548"/>
      <c r="AL91" s="548"/>
      <c r="AM91" s="548"/>
      <c r="AN91" s="549">
        <f t="shared" si="9"/>
        <v>0</v>
      </c>
      <c r="AO91" s="444">
        <f t="shared" si="11"/>
        <v>0</v>
      </c>
      <c r="AP91" s="460" t="s">
        <v>1186</v>
      </c>
      <c r="AQ91" s="540" t="s">
        <v>1187</v>
      </c>
      <c r="AR91" s="541" t="s">
        <v>1188</v>
      </c>
      <c r="AS91" s="463"/>
      <c r="AT91" s="464"/>
    </row>
    <row r="92" spans="1:46" ht="33">
      <c r="A92" s="450" t="s">
        <v>732</v>
      </c>
      <c r="B92" s="1274"/>
      <c r="C92" s="1277"/>
      <c r="D92" s="543" t="s">
        <v>1200</v>
      </c>
      <c r="E92" s="544"/>
      <c r="F92" s="467" t="s">
        <v>1195</v>
      </c>
      <c r="G92" s="539">
        <v>3</v>
      </c>
      <c r="H92" s="436" t="s">
        <v>35</v>
      </c>
      <c r="I92" s="536" t="s">
        <v>1196</v>
      </c>
      <c r="J92" s="539" t="s">
        <v>70</v>
      </c>
      <c r="K92" s="539" t="s">
        <v>29</v>
      </c>
      <c r="L92" s="539" t="s">
        <v>30</v>
      </c>
      <c r="M92" s="539" t="s">
        <v>37</v>
      </c>
      <c r="N92" s="545">
        <f t="shared" si="10"/>
        <v>0.25</v>
      </c>
      <c r="O92" s="546"/>
      <c r="P92" s="546"/>
      <c r="Q92" s="546"/>
      <c r="R92" s="546"/>
      <c r="S92" s="546"/>
      <c r="T92" s="546"/>
      <c r="U92" s="546"/>
      <c r="V92" s="546">
        <v>0.05</v>
      </c>
      <c r="W92" s="546">
        <v>0.05</v>
      </c>
      <c r="X92" s="546">
        <v>0.06</v>
      </c>
      <c r="Y92" s="546">
        <v>0.05</v>
      </c>
      <c r="Z92" s="546">
        <v>0.04</v>
      </c>
      <c r="AA92" s="545">
        <f t="shared" si="8"/>
        <v>0.25</v>
      </c>
      <c r="AB92" s="547"/>
      <c r="AC92" s="548"/>
      <c r="AD92" s="548"/>
      <c r="AE92" s="548"/>
      <c r="AF92" s="548"/>
      <c r="AG92" s="548"/>
      <c r="AH92" s="548"/>
      <c r="AI92" s="548"/>
      <c r="AJ92" s="548"/>
      <c r="AK92" s="548"/>
      <c r="AL92" s="548"/>
      <c r="AM92" s="548"/>
      <c r="AN92" s="549">
        <f t="shared" si="9"/>
        <v>0</v>
      </c>
      <c r="AO92" s="444">
        <f t="shared" si="11"/>
        <v>0</v>
      </c>
      <c r="AP92" s="460" t="s">
        <v>1186</v>
      </c>
      <c r="AQ92" s="540" t="s">
        <v>1187</v>
      </c>
      <c r="AR92" s="541" t="s">
        <v>1188</v>
      </c>
      <c r="AS92" s="463"/>
      <c r="AT92" s="464"/>
    </row>
    <row r="93" spans="1:46" ht="33">
      <c r="A93" s="450" t="s">
        <v>732</v>
      </c>
      <c r="B93" s="1274"/>
      <c r="C93" s="1277"/>
      <c r="D93" s="543" t="s">
        <v>1201</v>
      </c>
      <c r="E93" s="544"/>
      <c r="F93" s="467" t="s">
        <v>1195</v>
      </c>
      <c r="G93" s="539">
        <v>3</v>
      </c>
      <c r="H93" s="436" t="s">
        <v>35</v>
      </c>
      <c r="I93" s="536" t="s">
        <v>1196</v>
      </c>
      <c r="J93" s="539" t="s">
        <v>70</v>
      </c>
      <c r="K93" s="539" t="s">
        <v>29</v>
      </c>
      <c r="L93" s="539" t="s">
        <v>30</v>
      </c>
      <c r="M93" s="539" t="s">
        <v>37</v>
      </c>
      <c r="N93" s="545">
        <f t="shared" si="10"/>
        <v>0.25</v>
      </c>
      <c r="O93" s="546"/>
      <c r="P93" s="546"/>
      <c r="Q93" s="546"/>
      <c r="R93" s="546"/>
      <c r="S93" s="546"/>
      <c r="T93" s="546"/>
      <c r="U93" s="546"/>
      <c r="V93" s="546">
        <v>0.05</v>
      </c>
      <c r="W93" s="546">
        <v>0.05</v>
      </c>
      <c r="X93" s="546">
        <v>0.06</v>
      </c>
      <c r="Y93" s="546">
        <v>0.05</v>
      </c>
      <c r="Z93" s="546">
        <v>0.04</v>
      </c>
      <c r="AA93" s="545">
        <f t="shared" si="8"/>
        <v>0.25</v>
      </c>
      <c r="AB93" s="547"/>
      <c r="AC93" s="548"/>
      <c r="AD93" s="548"/>
      <c r="AE93" s="548"/>
      <c r="AF93" s="548"/>
      <c r="AG93" s="548"/>
      <c r="AH93" s="548"/>
      <c r="AI93" s="548"/>
      <c r="AJ93" s="548"/>
      <c r="AK93" s="548"/>
      <c r="AL93" s="548"/>
      <c r="AM93" s="548"/>
      <c r="AN93" s="549">
        <f t="shared" si="9"/>
        <v>0</v>
      </c>
      <c r="AO93" s="444">
        <f t="shared" si="11"/>
        <v>0</v>
      </c>
      <c r="AP93" s="460" t="s">
        <v>1186</v>
      </c>
      <c r="AQ93" s="540" t="s">
        <v>1187</v>
      </c>
      <c r="AR93" s="541" t="s">
        <v>1188</v>
      </c>
      <c r="AS93" s="463"/>
      <c r="AT93" s="464"/>
    </row>
    <row r="94" spans="1:46" ht="33">
      <c r="A94" s="450" t="s">
        <v>732</v>
      </c>
      <c r="B94" s="1274"/>
      <c r="C94" s="1277"/>
      <c r="D94" s="543" t="s">
        <v>1202</v>
      </c>
      <c r="E94" s="544"/>
      <c r="F94" s="467" t="s">
        <v>1195</v>
      </c>
      <c r="G94" s="539">
        <v>3</v>
      </c>
      <c r="H94" s="436" t="s">
        <v>35</v>
      </c>
      <c r="I94" s="536" t="s">
        <v>1196</v>
      </c>
      <c r="J94" s="539" t="s">
        <v>70</v>
      </c>
      <c r="K94" s="539" t="s">
        <v>29</v>
      </c>
      <c r="L94" s="539" t="s">
        <v>30</v>
      </c>
      <c r="M94" s="539" t="s">
        <v>37</v>
      </c>
      <c r="N94" s="545">
        <f t="shared" si="10"/>
        <v>0.3</v>
      </c>
      <c r="O94" s="546"/>
      <c r="P94" s="546"/>
      <c r="Q94" s="546"/>
      <c r="R94" s="546"/>
      <c r="S94" s="546"/>
      <c r="T94" s="546"/>
      <c r="U94" s="546">
        <v>0.05</v>
      </c>
      <c r="V94" s="546">
        <v>0.05</v>
      </c>
      <c r="W94" s="546">
        <v>0.05</v>
      </c>
      <c r="X94" s="546">
        <v>0.06</v>
      </c>
      <c r="Y94" s="546">
        <v>0.05</v>
      </c>
      <c r="Z94" s="546">
        <v>0.04</v>
      </c>
      <c r="AA94" s="545">
        <f t="shared" si="8"/>
        <v>0.3</v>
      </c>
      <c r="AB94" s="547"/>
      <c r="AC94" s="548"/>
      <c r="AD94" s="548"/>
      <c r="AE94" s="548"/>
      <c r="AF94" s="548"/>
      <c r="AG94" s="548"/>
      <c r="AH94" s="548"/>
      <c r="AI94" s="548"/>
      <c r="AJ94" s="548"/>
      <c r="AK94" s="548"/>
      <c r="AL94" s="548"/>
      <c r="AM94" s="548"/>
      <c r="AN94" s="549">
        <f t="shared" si="9"/>
        <v>0</v>
      </c>
      <c r="AO94" s="444">
        <f t="shared" si="11"/>
        <v>0</v>
      </c>
      <c r="AP94" s="460" t="s">
        <v>1186</v>
      </c>
      <c r="AQ94" s="540" t="s">
        <v>1187</v>
      </c>
      <c r="AR94" s="541" t="s">
        <v>1188</v>
      </c>
      <c r="AS94" s="463"/>
      <c r="AT94" s="464"/>
    </row>
    <row r="95" spans="1:46" ht="33">
      <c r="A95" s="450" t="s">
        <v>732</v>
      </c>
      <c r="B95" s="1274"/>
      <c r="C95" s="1277"/>
      <c r="D95" s="543" t="s">
        <v>1203</v>
      </c>
      <c r="E95" s="544"/>
      <c r="F95" s="467" t="s">
        <v>1195</v>
      </c>
      <c r="G95" s="539">
        <v>3</v>
      </c>
      <c r="H95" s="436" t="s">
        <v>35</v>
      </c>
      <c r="I95" s="536" t="s">
        <v>1196</v>
      </c>
      <c r="J95" s="539" t="s">
        <v>70</v>
      </c>
      <c r="K95" s="539" t="s">
        <v>29</v>
      </c>
      <c r="L95" s="539" t="s">
        <v>30</v>
      </c>
      <c r="M95" s="539" t="s">
        <v>37</v>
      </c>
      <c r="N95" s="545">
        <f t="shared" si="10"/>
        <v>0.25</v>
      </c>
      <c r="O95" s="546"/>
      <c r="P95" s="546"/>
      <c r="Q95" s="546"/>
      <c r="R95" s="546"/>
      <c r="S95" s="546"/>
      <c r="T95" s="546"/>
      <c r="U95" s="546"/>
      <c r="V95" s="546">
        <v>0.05</v>
      </c>
      <c r="W95" s="546">
        <v>0.05</v>
      </c>
      <c r="X95" s="546">
        <v>0.06</v>
      </c>
      <c r="Y95" s="546">
        <v>0.05</v>
      </c>
      <c r="Z95" s="546">
        <v>0.04</v>
      </c>
      <c r="AA95" s="545">
        <f t="shared" si="8"/>
        <v>0.25</v>
      </c>
      <c r="AB95" s="547"/>
      <c r="AC95" s="548"/>
      <c r="AD95" s="548"/>
      <c r="AE95" s="548"/>
      <c r="AF95" s="548"/>
      <c r="AG95" s="548"/>
      <c r="AH95" s="548"/>
      <c r="AI95" s="548"/>
      <c r="AJ95" s="548"/>
      <c r="AK95" s="548"/>
      <c r="AL95" s="548"/>
      <c r="AM95" s="548"/>
      <c r="AN95" s="549">
        <f t="shared" si="9"/>
        <v>0</v>
      </c>
      <c r="AO95" s="444">
        <f t="shared" si="11"/>
        <v>0</v>
      </c>
      <c r="AP95" s="460" t="s">
        <v>1186</v>
      </c>
      <c r="AQ95" s="540" t="s">
        <v>1187</v>
      </c>
      <c r="AR95" s="541" t="s">
        <v>1188</v>
      </c>
      <c r="AS95" s="463"/>
      <c r="AT95" s="464"/>
    </row>
    <row r="96" spans="1:46" ht="33">
      <c r="A96" s="450" t="s">
        <v>732</v>
      </c>
      <c r="B96" s="1274"/>
      <c r="C96" s="1277"/>
      <c r="D96" s="543" t="s">
        <v>1204</v>
      </c>
      <c r="E96" s="544"/>
      <c r="F96" s="467" t="s">
        <v>1195</v>
      </c>
      <c r="G96" s="539">
        <v>3</v>
      </c>
      <c r="H96" s="436" t="s">
        <v>35</v>
      </c>
      <c r="I96" s="536" t="s">
        <v>1196</v>
      </c>
      <c r="J96" s="539" t="s">
        <v>70</v>
      </c>
      <c r="K96" s="539" t="s">
        <v>29</v>
      </c>
      <c r="L96" s="539" t="s">
        <v>30</v>
      </c>
      <c r="M96" s="539" t="s">
        <v>37</v>
      </c>
      <c r="N96" s="545">
        <f t="shared" si="10"/>
        <v>0.3</v>
      </c>
      <c r="O96" s="546"/>
      <c r="P96" s="546"/>
      <c r="Q96" s="546"/>
      <c r="R96" s="546"/>
      <c r="S96" s="546"/>
      <c r="T96" s="546"/>
      <c r="U96" s="546">
        <v>0.05</v>
      </c>
      <c r="V96" s="546">
        <v>0.05</v>
      </c>
      <c r="W96" s="546">
        <v>0.05</v>
      </c>
      <c r="X96" s="546">
        <v>0.06</v>
      </c>
      <c r="Y96" s="546">
        <v>0.05</v>
      </c>
      <c r="Z96" s="546">
        <v>0.04</v>
      </c>
      <c r="AA96" s="545">
        <f t="shared" si="8"/>
        <v>0.3</v>
      </c>
      <c r="AB96" s="547"/>
      <c r="AC96" s="548"/>
      <c r="AD96" s="548"/>
      <c r="AE96" s="548"/>
      <c r="AF96" s="548"/>
      <c r="AG96" s="548"/>
      <c r="AH96" s="548"/>
      <c r="AI96" s="548"/>
      <c r="AJ96" s="548"/>
      <c r="AK96" s="548"/>
      <c r="AL96" s="548"/>
      <c r="AM96" s="548"/>
      <c r="AN96" s="549">
        <f t="shared" si="9"/>
        <v>0</v>
      </c>
      <c r="AO96" s="444">
        <f t="shared" si="11"/>
        <v>0</v>
      </c>
      <c r="AP96" s="460" t="s">
        <v>1186</v>
      </c>
      <c r="AQ96" s="540" t="s">
        <v>1187</v>
      </c>
      <c r="AR96" s="541" t="s">
        <v>1188</v>
      </c>
      <c r="AS96" s="463"/>
      <c r="AT96" s="464"/>
    </row>
    <row r="97" spans="1:53" ht="33">
      <c r="A97" s="450" t="s">
        <v>732</v>
      </c>
      <c r="B97" s="1274"/>
      <c r="C97" s="1277"/>
      <c r="D97" s="543" t="s">
        <v>1205</v>
      </c>
      <c r="E97" s="544"/>
      <c r="F97" s="467" t="s">
        <v>1195</v>
      </c>
      <c r="G97" s="539">
        <v>3</v>
      </c>
      <c r="H97" s="436" t="s">
        <v>35</v>
      </c>
      <c r="I97" s="536" t="s">
        <v>1196</v>
      </c>
      <c r="J97" s="539" t="s">
        <v>70</v>
      </c>
      <c r="K97" s="539" t="s">
        <v>29</v>
      </c>
      <c r="L97" s="539" t="s">
        <v>30</v>
      </c>
      <c r="M97" s="539" t="s">
        <v>37</v>
      </c>
      <c r="N97" s="545">
        <f t="shared" si="10"/>
        <v>0.3</v>
      </c>
      <c r="O97" s="546"/>
      <c r="P97" s="546"/>
      <c r="Q97" s="546"/>
      <c r="R97" s="546"/>
      <c r="S97" s="546"/>
      <c r="T97" s="546"/>
      <c r="U97" s="546">
        <v>0.05</v>
      </c>
      <c r="V97" s="546">
        <v>0.05</v>
      </c>
      <c r="W97" s="546">
        <v>0.05</v>
      </c>
      <c r="X97" s="546">
        <v>0.06</v>
      </c>
      <c r="Y97" s="546">
        <v>0.05</v>
      </c>
      <c r="Z97" s="546">
        <v>0.04</v>
      </c>
      <c r="AA97" s="545">
        <f t="shared" si="8"/>
        <v>0.3</v>
      </c>
      <c r="AB97" s="547"/>
      <c r="AC97" s="548"/>
      <c r="AD97" s="548"/>
      <c r="AE97" s="548"/>
      <c r="AF97" s="548"/>
      <c r="AG97" s="548"/>
      <c r="AH97" s="548"/>
      <c r="AI97" s="548"/>
      <c r="AJ97" s="548"/>
      <c r="AK97" s="548"/>
      <c r="AL97" s="548"/>
      <c r="AM97" s="548"/>
      <c r="AN97" s="549">
        <f t="shared" si="9"/>
        <v>0</v>
      </c>
      <c r="AO97" s="444">
        <f t="shared" si="11"/>
        <v>0</v>
      </c>
      <c r="AP97" s="460" t="s">
        <v>1186</v>
      </c>
      <c r="AQ97" s="540" t="s">
        <v>1187</v>
      </c>
      <c r="AR97" s="541" t="s">
        <v>1188</v>
      </c>
      <c r="AS97" s="463"/>
      <c r="AT97" s="464"/>
    </row>
    <row r="98" spans="1:53" ht="33">
      <c r="A98" s="450" t="s">
        <v>732</v>
      </c>
      <c r="B98" s="1274"/>
      <c r="C98" s="1277"/>
      <c r="D98" s="543" t="s">
        <v>1206</v>
      </c>
      <c r="E98" s="544"/>
      <c r="F98" s="467" t="s">
        <v>1195</v>
      </c>
      <c r="G98" s="539">
        <v>3</v>
      </c>
      <c r="H98" s="436" t="s">
        <v>35</v>
      </c>
      <c r="I98" s="536" t="s">
        <v>1196</v>
      </c>
      <c r="J98" s="539" t="s">
        <v>70</v>
      </c>
      <c r="K98" s="539" t="s">
        <v>29</v>
      </c>
      <c r="L98" s="539" t="s">
        <v>30</v>
      </c>
      <c r="M98" s="539" t="s">
        <v>37</v>
      </c>
      <c r="N98" s="545">
        <f t="shared" si="10"/>
        <v>0.25</v>
      </c>
      <c r="O98" s="546"/>
      <c r="P98" s="546"/>
      <c r="Q98" s="546"/>
      <c r="R98" s="546"/>
      <c r="S98" s="546"/>
      <c r="T98" s="546"/>
      <c r="U98" s="546"/>
      <c r="V98" s="546">
        <v>0.05</v>
      </c>
      <c r="W98" s="546">
        <v>0.05</v>
      </c>
      <c r="X98" s="546">
        <v>0.06</v>
      </c>
      <c r="Y98" s="546">
        <v>0.05</v>
      </c>
      <c r="Z98" s="546">
        <v>0.04</v>
      </c>
      <c r="AA98" s="545">
        <f t="shared" si="8"/>
        <v>0.25</v>
      </c>
      <c r="AB98" s="547"/>
      <c r="AC98" s="548"/>
      <c r="AD98" s="548"/>
      <c r="AE98" s="548"/>
      <c r="AF98" s="548"/>
      <c r="AG98" s="548"/>
      <c r="AH98" s="548"/>
      <c r="AI98" s="548"/>
      <c r="AJ98" s="548"/>
      <c r="AK98" s="548"/>
      <c r="AL98" s="548"/>
      <c r="AM98" s="548"/>
      <c r="AN98" s="549">
        <f t="shared" si="9"/>
        <v>0</v>
      </c>
      <c r="AO98" s="444">
        <f t="shared" si="11"/>
        <v>0</v>
      </c>
      <c r="AP98" s="460" t="s">
        <v>1186</v>
      </c>
      <c r="AQ98" s="540" t="s">
        <v>1187</v>
      </c>
      <c r="AR98" s="541" t="s">
        <v>1188</v>
      </c>
      <c r="AS98" s="463"/>
      <c r="AT98" s="464"/>
    </row>
    <row r="99" spans="1:53" ht="33">
      <c r="A99" s="450" t="s">
        <v>732</v>
      </c>
      <c r="B99" s="1274"/>
      <c r="C99" s="1277"/>
      <c r="D99" s="543" t="s">
        <v>1207</v>
      </c>
      <c r="E99" s="544"/>
      <c r="F99" s="467" t="s">
        <v>1195</v>
      </c>
      <c r="G99" s="539">
        <v>3</v>
      </c>
      <c r="H99" s="436" t="s">
        <v>35</v>
      </c>
      <c r="I99" s="536" t="s">
        <v>1196</v>
      </c>
      <c r="J99" s="539" t="s">
        <v>70</v>
      </c>
      <c r="K99" s="539" t="s">
        <v>29</v>
      </c>
      <c r="L99" s="539" t="s">
        <v>30</v>
      </c>
      <c r="M99" s="539" t="s">
        <v>37</v>
      </c>
      <c r="N99" s="545">
        <f t="shared" si="10"/>
        <v>0.25</v>
      </c>
      <c r="O99" s="546"/>
      <c r="P99" s="546"/>
      <c r="Q99" s="546"/>
      <c r="R99" s="546"/>
      <c r="S99" s="546"/>
      <c r="T99" s="546"/>
      <c r="U99" s="546"/>
      <c r="V99" s="546">
        <v>0.05</v>
      </c>
      <c r="W99" s="546">
        <v>0.05</v>
      </c>
      <c r="X99" s="546">
        <v>0.06</v>
      </c>
      <c r="Y99" s="546">
        <v>0.05</v>
      </c>
      <c r="Z99" s="546">
        <v>0.04</v>
      </c>
      <c r="AA99" s="545">
        <f t="shared" si="8"/>
        <v>0.25</v>
      </c>
      <c r="AB99" s="547"/>
      <c r="AC99" s="548"/>
      <c r="AD99" s="548"/>
      <c r="AE99" s="548"/>
      <c r="AF99" s="548"/>
      <c r="AG99" s="548"/>
      <c r="AH99" s="548"/>
      <c r="AI99" s="548"/>
      <c r="AJ99" s="548"/>
      <c r="AK99" s="548"/>
      <c r="AL99" s="548"/>
      <c r="AM99" s="548"/>
      <c r="AN99" s="549">
        <f t="shared" si="9"/>
        <v>0</v>
      </c>
      <c r="AO99" s="444">
        <f t="shared" si="11"/>
        <v>0</v>
      </c>
      <c r="AP99" s="460" t="s">
        <v>1186</v>
      </c>
      <c r="AQ99" s="540" t="s">
        <v>1187</v>
      </c>
      <c r="AR99" s="541" t="s">
        <v>1188</v>
      </c>
      <c r="AS99" s="463"/>
      <c r="AT99" s="464"/>
    </row>
    <row r="100" spans="1:53" ht="33">
      <c r="A100" s="450" t="s">
        <v>732</v>
      </c>
      <c r="B100" s="1274"/>
      <c r="C100" s="1277"/>
      <c r="D100" s="543" t="s">
        <v>1208</v>
      </c>
      <c r="E100" s="544"/>
      <c r="F100" s="467" t="s">
        <v>1195</v>
      </c>
      <c r="G100" s="539">
        <v>3</v>
      </c>
      <c r="H100" s="436" t="s">
        <v>35</v>
      </c>
      <c r="I100" s="536" t="s">
        <v>1196</v>
      </c>
      <c r="J100" s="539" t="s">
        <v>70</v>
      </c>
      <c r="K100" s="539" t="s">
        <v>29</v>
      </c>
      <c r="L100" s="539" t="s">
        <v>30</v>
      </c>
      <c r="M100" s="539" t="s">
        <v>37</v>
      </c>
      <c r="N100" s="545">
        <f t="shared" si="10"/>
        <v>0.25</v>
      </c>
      <c r="O100" s="546"/>
      <c r="P100" s="546"/>
      <c r="Q100" s="546"/>
      <c r="R100" s="546"/>
      <c r="S100" s="546"/>
      <c r="T100" s="546"/>
      <c r="U100" s="546"/>
      <c r="V100" s="546">
        <v>0.05</v>
      </c>
      <c r="W100" s="546">
        <v>0.05</v>
      </c>
      <c r="X100" s="546">
        <v>0.06</v>
      </c>
      <c r="Y100" s="546">
        <v>0.05</v>
      </c>
      <c r="Z100" s="546">
        <v>0.04</v>
      </c>
      <c r="AA100" s="545">
        <f t="shared" si="8"/>
        <v>0.25</v>
      </c>
      <c r="AB100" s="547"/>
      <c r="AC100" s="548"/>
      <c r="AD100" s="548"/>
      <c r="AE100" s="548"/>
      <c r="AF100" s="548"/>
      <c r="AG100" s="548"/>
      <c r="AH100" s="548"/>
      <c r="AI100" s="548"/>
      <c r="AJ100" s="548"/>
      <c r="AK100" s="548"/>
      <c r="AL100" s="548"/>
      <c r="AM100" s="548"/>
      <c r="AN100" s="549">
        <f t="shared" si="9"/>
        <v>0</v>
      </c>
      <c r="AO100" s="444">
        <f t="shared" si="11"/>
        <v>0</v>
      </c>
      <c r="AP100" s="460" t="s">
        <v>1186</v>
      </c>
      <c r="AQ100" s="540" t="s">
        <v>1187</v>
      </c>
      <c r="AR100" s="541" t="s">
        <v>1188</v>
      </c>
      <c r="AS100" s="463"/>
      <c r="AT100" s="464"/>
    </row>
    <row r="101" spans="1:53" ht="33">
      <c r="A101" s="450" t="s">
        <v>732</v>
      </c>
      <c r="B101" s="1274"/>
      <c r="C101" s="1277"/>
      <c r="D101" s="543" t="s">
        <v>1209</v>
      </c>
      <c r="E101" s="544"/>
      <c r="F101" s="467" t="s">
        <v>1195</v>
      </c>
      <c r="G101" s="539">
        <v>3</v>
      </c>
      <c r="H101" s="436" t="s">
        <v>35</v>
      </c>
      <c r="I101" s="536" t="s">
        <v>1196</v>
      </c>
      <c r="J101" s="539" t="s">
        <v>70</v>
      </c>
      <c r="K101" s="539" t="s">
        <v>29</v>
      </c>
      <c r="L101" s="539" t="s">
        <v>30</v>
      </c>
      <c r="M101" s="539" t="s">
        <v>37</v>
      </c>
      <c r="N101" s="545">
        <f t="shared" si="10"/>
        <v>0.3</v>
      </c>
      <c r="O101" s="546"/>
      <c r="P101" s="546"/>
      <c r="Q101" s="546"/>
      <c r="R101" s="546"/>
      <c r="S101" s="546"/>
      <c r="T101" s="546"/>
      <c r="U101" s="546">
        <v>0.05</v>
      </c>
      <c r="V101" s="546">
        <v>0.05</v>
      </c>
      <c r="W101" s="546">
        <v>0.05</v>
      </c>
      <c r="X101" s="546">
        <v>0.06</v>
      </c>
      <c r="Y101" s="546">
        <v>0.05</v>
      </c>
      <c r="Z101" s="546">
        <v>0.04</v>
      </c>
      <c r="AA101" s="545">
        <f t="shared" si="8"/>
        <v>0.3</v>
      </c>
      <c r="AB101" s="547"/>
      <c r="AC101" s="548"/>
      <c r="AD101" s="548"/>
      <c r="AE101" s="548"/>
      <c r="AF101" s="548"/>
      <c r="AG101" s="548"/>
      <c r="AH101" s="548"/>
      <c r="AI101" s="548"/>
      <c r="AJ101" s="548"/>
      <c r="AK101" s="548"/>
      <c r="AL101" s="548"/>
      <c r="AM101" s="548"/>
      <c r="AN101" s="549">
        <f t="shared" si="9"/>
        <v>0</v>
      </c>
      <c r="AO101" s="444">
        <f t="shared" si="11"/>
        <v>0</v>
      </c>
      <c r="AP101" s="460" t="s">
        <v>1186</v>
      </c>
      <c r="AQ101" s="540" t="s">
        <v>1187</v>
      </c>
      <c r="AR101" s="541" t="s">
        <v>1188</v>
      </c>
      <c r="AS101" s="463"/>
      <c r="AT101" s="464"/>
    </row>
    <row r="102" spans="1:53" ht="33">
      <c r="A102" s="450" t="s">
        <v>732</v>
      </c>
      <c r="B102" s="1274"/>
      <c r="C102" s="1277"/>
      <c r="D102" s="543" t="s">
        <v>1210</v>
      </c>
      <c r="E102" s="544"/>
      <c r="F102" s="467" t="s">
        <v>1195</v>
      </c>
      <c r="G102" s="539">
        <v>3</v>
      </c>
      <c r="H102" s="436" t="s">
        <v>35</v>
      </c>
      <c r="I102" s="536" t="s">
        <v>1196</v>
      </c>
      <c r="J102" s="539" t="s">
        <v>70</v>
      </c>
      <c r="K102" s="539" t="s">
        <v>29</v>
      </c>
      <c r="L102" s="539" t="s">
        <v>30</v>
      </c>
      <c r="M102" s="539" t="s">
        <v>37</v>
      </c>
      <c r="N102" s="545">
        <f t="shared" si="10"/>
        <v>0.25</v>
      </c>
      <c r="O102" s="546"/>
      <c r="P102" s="546"/>
      <c r="Q102" s="546"/>
      <c r="R102" s="546"/>
      <c r="S102" s="546"/>
      <c r="T102" s="546"/>
      <c r="U102" s="546"/>
      <c r="V102" s="546">
        <v>0.05</v>
      </c>
      <c r="W102" s="546">
        <v>0.05</v>
      </c>
      <c r="X102" s="546">
        <v>0.06</v>
      </c>
      <c r="Y102" s="546">
        <v>0.05</v>
      </c>
      <c r="Z102" s="546">
        <v>0.04</v>
      </c>
      <c r="AA102" s="545">
        <f t="shared" si="8"/>
        <v>0.25</v>
      </c>
      <c r="AB102" s="547"/>
      <c r="AC102" s="548"/>
      <c r="AD102" s="548"/>
      <c r="AE102" s="548"/>
      <c r="AF102" s="548"/>
      <c r="AG102" s="548"/>
      <c r="AH102" s="548"/>
      <c r="AI102" s="548"/>
      <c r="AJ102" s="548"/>
      <c r="AK102" s="548"/>
      <c r="AL102" s="548"/>
      <c r="AM102" s="548"/>
      <c r="AN102" s="549">
        <f t="shared" si="9"/>
        <v>0</v>
      </c>
      <c r="AO102" s="444">
        <f t="shared" si="11"/>
        <v>0</v>
      </c>
      <c r="AP102" s="460" t="s">
        <v>1186</v>
      </c>
      <c r="AQ102" s="540" t="s">
        <v>1187</v>
      </c>
      <c r="AR102" s="541" t="s">
        <v>1188</v>
      </c>
      <c r="AS102" s="463"/>
      <c r="AT102" s="464"/>
    </row>
    <row r="103" spans="1:53" ht="33">
      <c r="A103" s="450" t="s">
        <v>732</v>
      </c>
      <c r="B103" s="1274"/>
      <c r="C103" s="1277"/>
      <c r="D103" s="543" t="s">
        <v>1211</v>
      </c>
      <c r="E103" s="544"/>
      <c r="F103" s="467" t="s">
        <v>1195</v>
      </c>
      <c r="G103" s="539">
        <v>3</v>
      </c>
      <c r="H103" s="436" t="s">
        <v>35</v>
      </c>
      <c r="I103" s="536" t="s">
        <v>1196</v>
      </c>
      <c r="J103" s="539" t="s">
        <v>70</v>
      </c>
      <c r="K103" s="539" t="s">
        <v>29</v>
      </c>
      <c r="L103" s="539" t="s">
        <v>30</v>
      </c>
      <c r="M103" s="539" t="s">
        <v>37</v>
      </c>
      <c r="N103" s="545">
        <f t="shared" si="10"/>
        <v>0.25</v>
      </c>
      <c r="O103" s="546"/>
      <c r="P103" s="546"/>
      <c r="Q103" s="546"/>
      <c r="R103" s="546"/>
      <c r="S103" s="546"/>
      <c r="T103" s="546"/>
      <c r="U103" s="546"/>
      <c r="V103" s="546">
        <v>0.05</v>
      </c>
      <c r="W103" s="546">
        <v>0.05</v>
      </c>
      <c r="X103" s="546">
        <v>0.06</v>
      </c>
      <c r="Y103" s="546">
        <v>0.05</v>
      </c>
      <c r="Z103" s="546">
        <v>0.04</v>
      </c>
      <c r="AA103" s="545">
        <f t="shared" si="8"/>
        <v>0.25</v>
      </c>
      <c r="AB103" s="547"/>
      <c r="AC103" s="548"/>
      <c r="AD103" s="548"/>
      <c r="AE103" s="548"/>
      <c r="AF103" s="548"/>
      <c r="AG103" s="548"/>
      <c r="AH103" s="548"/>
      <c r="AI103" s="548"/>
      <c r="AJ103" s="548"/>
      <c r="AK103" s="548"/>
      <c r="AL103" s="548"/>
      <c r="AM103" s="548"/>
      <c r="AN103" s="549">
        <f t="shared" si="9"/>
        <v>0</v>
      </c>
      <c r="AO103" s="444">
        <f t="shared" si="11"/>
        <v>0</v>
      </c>
      <c r="AP103" s="460" t="s">
        <v>1186</v>
      </c>
      <c r="AQ103" s="540" t="s">
        <v>1187</v>
      </c>
      <c r="AR103" s="541" t="s">
        <v>1188</v>
      </c>
      <c r="AS103" s="463"/>
      <c r="AT103" s="464"/>
    </row>
    <row r="104" spans="1:53" ht="33">
      <c r="A104" s="450" t="s">
        <v>732</v>
      </c>
      <c r="B104" s="1274"/>
      <c r="C104" s="1277"/>
      <c r="D104" s="543" t="s">
        <v>1212</v>
      </c>
      <c r="E104" s="544"/>
      <c r="F104" s="467" t="s">
        <v>1195</v>
      </c>
      <c r="G104" s="539">
        <v>3</v>
      </c>
      <c r="H104" s="436" t="s">
        <v>35</v>
      </c>
      <c r="I104" s="536" t="s">
        <v>1196</v>
      </c>
      <c r="J104" s="539" t="s">
        <v>70</v>
      </c>
      <c r="K104" s="539" t="s">
        <v>29</v>
      </c>
      <c r="L104" s="539" t="s">
        <v>30</v>
      </c>
      <c r="M104" s="539" t="s">
        <v>37</v>
      </c>
      <c r="N104" s="545">
        <f t="shared" si="10"/>
        <v>0.3</v>
      </c>
      <c r="O104" s="546"/>
      <c r="P104" s="546"/>
      <c r="Q104" s="546"/>
      <c r="R104" s="546"/>
      <c r="S104" s="546"/>
      <c r="T104" s="546"/>
      <c r="U104" s="546">
        <v>0.05</v>
      </c>
      <c r="V104" s="546">
        <v>0.05</v>
      </c>
      <c r="W104" s="546">
        <v>0.05</v>
      </c>
      <c r="X104" s="546">
        <v>0.06</v>
      </c>
      <c r="Y104" s="546">
        <v>0.05</v>
      </c>
      <c r="Z104" s="546">
        <v>0.04</v>
      </c>
      <c r="AA104" s="545">
        <f t="shared" si="8"/>
        <v>0.3</v>
      </c>
      <c r="AB104" s="547"/>
      <c r="AC104" s="548"/>
      <c r="AD104" s="548"/>
      <c r="AE104" s="548"/>
      <c r="AF104" s="548"/>
      <c r="AG104" s="548"/>
      <c r="AH104" s="548"/>
      <c r="AI104" s="548"/>
      <c r="AJ104" s="548"/>
      <c r="AK104" s="548"/>
      <c r="AL104" s="548"/>
      <c r="AM104" s="548"/>
      <c r="AN104" s="549">
        <f t="shared" si="9"/>
        <v>0</v>
      </c>
      <c r="AO104" s="444">
        <f t="shared" si="11"/>
        <v>0</v>
      </c>
      <c r="AP104" s="460" t="s">
        <v>1186</v>
      </c>
      <c r="AQ104" s="540" t="s">
        <v>1187</v>
      </c>
      <c r="AR104" s="541" t="s">
        <v>1188</v>
      </c>
      <c r="AS104" s="463"/>
      <c r="AT104" s="464"/>
    </row>
    <row r="105" spans="1:53" ht="33">
      <c r="A105" s="450" t="s">
        <v>732</v>
      </c>
      <c r="B105" s="1275"/>
      <c r="C105" s="1278"/>
      <c r="D105" s="543" t="s">
        <v>1213</v>
      </c>
      <c r="E105" s="544"/>
      <c r="F105" s="467" t="s">
        <v>1195</v>
      </c>
      <c r="G105" s="539">
        <v>3</v>
      </c>
      <c r="H105" s="436" t="s">
        <v>35</v>
      </c>
      <c r="I105" s="536" t="s">
        <v>1196</v>
      </c>
      <c r="J105" s="539" t="s">
        <v>70</v>
      </c>
      <c r="K105" s="539" t="s">
        <v>29</v>
      </c>
      <c r="L105" s="539" t="s">
        <v>30</v>
      </c>
      <c r="M105" s="539" t="s">
        <v>37</v>
      </c>
      <c r="N105" s="545">
        <f t="shared" si="10"/>
        <v>0.3</v>
      </c>
      <c r="O105" s="546"/>
      <c r="P105" s="546"/>
      <c r="Q105" s="546"/>
      <c r="R105" s="546"/>
      <c r="S105" s="546"/>
      <c r="T105" s="546"/>
      <c r="U105" s="546">
        <v>0.05</v>
      </c>
      <c r="V105" s="546">
        <v>0.05</v>
      </c>
      <c r="W105" s="546">
        <v>0.05</v>
      </c>
      <c r="X105" s="546">
        <v>0.06</v>
      </c>
      <c r="Y105" s="546">
        <v>0.05</v>
      </c>
      <c r="Z105" s="546">
        <v>0.04</v>
      </c>
      <c r="AA105" s="545">
        <f t="shared" si="8"/>
        <v>0.3</v>
      </c>
      <c r="AB105" s="547"/>
      <c r="AC105" s="548"/>
      <c r="AD105" s="548"/>
      <c r="AE105" s="548"/>
      <c r="AF105" s="548"/>
      <c r="AG105" s="548"/>
      <c r="AH105" s="548"/>
      <c r="AI105" s="548"/>
      <c r="AJ105" s="548"/>
      <c r="AK105" s="548"/>
      <c r="AL105" s="548"/>
      <c r="AM105" s="548"/>
      <c r="AN105" s="549">
        <f t="shared" si="9"/>
        <v>0</v>
      </c>
      <c r="AO105" s="444">
        <f t="shared" si="11"/>
        <v>0</v>
      </c>
      <c r="AP105" s="460" t="s">
        <v>1186</v>
      </c>
      <c r="AQ105" s="540" t="s">
        <v>1187</v>
      </c>
      <c r="AR105" s="541" t="s">
        <v>1188</v>
      </c>
      <c r="AS105" s="463"/>
      <c r="AT105" s="464"/>
    </row>
    <row r="106" spans="1:53" ht="71.25">
      <c r="A106" s="316"/>
      <c r="B106" s="316"/>
      <c r="C106" s="204"/>
      <c r="D106" s="500" t="s">
        <v>496</v>
      </c>
      <c r="E106" s="550"/>
      <c r="F106" s="467" t="s">
        <v>497</v>
      </c>
      <c r="G106" s="539">
        <v>2</v>
      </c>
      <c r="H106" s="436" t="s">
        <v>75</v>
      </c>
      <c r="I106" s="536" t="s">
        <v>498</v>
      </c>
      <c r="J106" s="539" t="s">
        <v>70</v>
      </c>
      <c r="K106" s="539" t="s">
        <v>29</v>
      </c>
      <c r="L106" s="539" t="s">
        <v>30</v>
      </c>
      <c r="M106" s="539" t="s">
        <v>43</v>
      </c>
      <c r="N106" s="545">
        <f t="shared" si="10"/>
        <v>1</v>
      </c>
      <c r="O106" s="457"/>
      <c r="P106" s="457"/>
      <c r="Q106" s="457"/>
      <c r="R106" s="457"/>
      <c r="S106" s="457"/>
      <c r="T106" s="457"/>
      <c r="U106" s="457"/>
      <c r="V106" s="457"/>
      <c r="W106" s="457"/>
      <c r="X106" s="546">
        <v>0.75</v>
      </c>
      <c r="Y106" s="546">
        <v>0.25</v>
      </c>
      <c r="Z106" s="457"/>
      <c r="AA106" s="545">
        <f t="shared" si="8"/>
        <v>1</v>
      </c>
      <c r="AB106" s="458"/>
      <c r="AC106" s="534"/>
      <c r="AD106" s="534"/>
      <c r="AE106" s="534"/>
      <c r="AF106" s="534"/>
      <c r="AG106" s="534"/>
      <c r="AH106" s="534"/>
      <c r="AI106" s="534"/>
      <c r="AJ106" s="534"/>
      <c r="AK106" s="534"/>
      <c r="AL106" s="534"/>
      <c r="AM106" s="534"/>
      <c r="AN106" s="549">
        <f t="shared" si="9"/>
        <v>0</v>
      </c>
      <c r="AO106" s="444">
        <f t="shared" si="11"/>
        <v>0</v>
      </c>
      <c r="AP106" s="460" t="s">
        <v>499</v>
      </c>
      <c r="AQ106" s="540" t="s">
        <v>1159</v>
      </c>
      <c r="AR106" s="541" t="s">
        <v>1160</v>
      </c>
      <c r="AS106" s="463" t="s">
        <v>816</v>
      </c>
      <c r="AT106" s="464" t="s">
        <v>78</v>
      </c>
      <c r="AU106" s="160">
        <v>0</v>
      </c>
    </row>
    <row r="107" spans="1:53" ht="71.25">
      <c r="A107" s="316"/>
      <c r="B107" s="316"/>
      <c r="C107" s="204"/>
      <c r="D107" s="500" t="s">
        <v>496</v>
      </c>
      <c r="E107" s="550"/>
      <c r="F107" s="467" t="s">
        <v>497</v>
      </c>
      <c r="G107" s="539">
        <v>2</v>
      </c>
      <c r="H107" s="436" t="s">
        <v>75</v>
      </c>
      <c r="I107" s="536" t="s">
        <v>498</v>
      </c>
      <c r="J107" s="539" t="s">
        <v>70</v>
      </c>
      <c r="K107" s="539" t="s">
        <v>29</v>
      </c>
      <c r="L107" s="539" t="s">
        <v>30</v>
      </c>
      <c r="M107" s="539" t="s">
        <v>43</v>
      </c>
      <c r="N107" s="545">
        <f t="shared" si="10"/>
        <v>1</v>
      </c>
      <c r="O107" s="457"/>
      <c r="P107" s="457"/>
      <c r="Q107" s="457"/>
      <c r="R107" s="457"/>
      <c r="S107" s="457"/>
      <c r="T107" s="457"/>
      <c r="U107" s="457"/>
      <c r="V107" s="457"/>
      <c r="W107" s="457"/>
      <c r="X107" s="546">
        <v>0.75</v>
      </c>
      <c r="Y107" s="546">
        <v>0.25</v>
      </c>
      <c r="Z107" s="457"/>
      <c r="AA107" s="545">
        <f t="shared" si="8"/>
        <v>1</v>
      </c>
      <c r="AB107" s="458"/>
      <c r="AC107" s="534"/>
      <c r="AD107" s="534"/>
      <c r="AE107" s="534"/>
      <c r="AF107" s="534"/>
      <c r="AG107" s="534"/>
      <c r="AH107" s="534"/>
      <c r="AI107" s="534"/>
      <c r="AJ107" s="534"/>
      <c r="AK107" s="534"/>
      <c r="AL107" s="534"/>
      <c r="AM107" s="534"/>
      <c r="AN107" s="549">
        <f t="shared" si="9"/>
        <v>0</v>
      </c>
      <c r="AO107" s="444">
        <f t="shared" si="11"/>
        <v>0</v>
      </c>
      <c r="AP107" s="460" t="s">
        <v>499</v>
      </c>
      <c r="AQ107" s="540" t="s">
        <v>1214</v>
      </c>
      <c r="AR107" s="541" t="s">
        <v>1098</v>
      </c>
      <c r="AS107" s="463" t="s">
        <v>816</v>
      </c>
      <c r="AT107" s="551" t="s">
        <v>78</v>
      </c>
      <c r="AU107" s="160">
        <v>0</v>
      </c>
    </row>
    <row r="108" spans="1:53" s="568" customFormat="1" ht="63">
      <c r="A108" s="552"/>
      <c r="B108" s="552"/>
      <c r="C108" s="204"/>
      <c r="D108" s="553" t="s">
        <v>1215</v>
      </c>
      <c r="E108" s="552"/>
      <c r="F108" s="554"/>
      <c r="G108" s="552">
        <v>2</v>
      </c>
      <c r="H108" s="555" t="s">
        <v>75</v>
      </c>
      <c r="I108" s="553" t="s">
        <v>1216</v>
      </c>
      <c r="J108" s="552" t="s">
        <v>36</v>
      </c>
      <c r="K108" s="552" t="s">
        <v>29</v>
      </c>
      <c r="L108" s="552" t="s">
        <v>30</v>
      </c>
      <c r="M108" s="552" t="s">
        <v>37</v>
      </c>
      <c r="N108" s="556"/>
      <c r="O108" s="557"/>
      <c r="P108" s="557"/>
      <c r="Q108" s="557"/>
      <c r="R108" s="557"/>
      <c r="S108" s="557"/>
      <c r="T108" s="557"/>
      <c r="U108" s="557"/>
      <c r="V108" s="557"/>
      <c r="W108" s="557"/>
      <c r="X108" s="557"/>
      <c r="Y108" s="557"/>
      <c r="Z108" s="557"/>
      <c r="AA108" s="558">
        <f t="shared" si="8"/>
        <v>0</v>
      </c>
      <c r="AB108" s="559"/>
      <c r="AC108" s="560"/>
      <c r="AD108" s="560"/>
      <c r="AE108" s="560"/>
      <c r="AF108" s="560"/>
      <c r="AG108" s="560"/>
      <c r="AH108" s="560"/>
      <c r="AI108" s="560"/>
      <c r="AJ108" s="560"/>
      <c r="AK108" s="560"/>
      <c r="AL108" s="560"/>
      <c r="AM108" s="560"/>
      <c r="AN108" s="561">
        <f t="shared" si="9"/>
        <v>0</v>
      </c>
      <c r="AO108" s="444" t="e">
        <f t="shared" si="11"/>
        <v>#DIV/0!</v>
      </c>
      <c r="AP108" s="562" t="s">
        <v>1217</v>
      </c>
      <c r="AQ108" s="563" t="s">
        <v>1159</v>
      </c>
      <c r="AR108" s="564" t="s">
        <v>1160</v>
      </c>
      <c r="AS108" s="565"/>
      <c r="AT108" s="566"/>
      <c r="AU108" s="567"/>
      <c r="AV108" s="567"/>
      <c r="AW108" s="567"/>
      <c r="AX108" s="567"/>
      <c r="AY108" s="567"/>
      <c r="AZ108" s="567"/>
      <c r="BA108" s="567"/>
    </row>
    <row r="109" spans="1:53" s="569" customFormat="1">
      <c r="A109" s="157"/>
      <c r="H109" s="570"/>
    </row>
    <row r="110" spans="1:53" s="569" customFormat="1">
      <c r="A110" s="157"/>
      <c r="H110" s="570"/>
    </row>
    <row r="111" spans="1:53" s="569" customFormat="1">
      <c r="A111" s="157"/>
      <c r="H111" s="570"/>
    </row>
    <row r="112" spans="1:53" s="569" customFormat="1">
      <c r="A112" s="157"/>
      <c r="H112" s="570"/>
    </row>
    <row r="113" spans="1:8" s="569" customFormat="1">
      <c r="A113" s="157"/>
      <c r="H113" s="570"/>
    </row>
  </sheetData>
  <sheetProtection algorithmName="SHA-512" hashValue="TEsxUaEHsQSnZbjjrU2NRZrh0ekajKOF3Upr8YyyBDEIJ8V3yFHF59vyfwtYqZDcANBXC8TP26bUvoDJJN9t5g==" saltValue="N6WFNLtxr42FfTHN2SyyVw==" spinCount="100000" sheet="1" objects="1" scenarios="1" autoFilter="0"/>
  <autoFilter ref="A7:BB108"/>
  <mergeCells count="59">
    <mergeCell ref="B77:B85"/>
    <mergeCell ref="B86:B105"/>
    <mergeCell ref="C88:C105"/>
    <mergeCell ref="B62:B67"/>
    <mergeCell ref="C62:C63"/>
    <mergeCell ref="C64:C67"/>
    <mergeCell ref="D64:D67"/>
    <mergeCell ref="B69:B70"/>
    <mergeCell ref="B71:B76"/>
    <mergeCell ref="C73:C76"/>
    <mergeCell ref="D73:D76"/>
    <mergeCell ref="B60:B61"/>
    <mergeCell ref="D37:D40"/>
    <mergeCell ref="B42:B43"/>
    <mergeCell ref="B44:B49"/>
    <mergeCell ref="C44:C45"/>
    <mergeCell ref="C46:C49"/>
    <mergeCell ref="D46:D49"/>
    <mergeCell ref="B51:B52"/>
    <mergeCell ref="B53:B58"/>
    <mergeCell ref="C53:C54"/>
    <mergeCell ref="C55:C58"/>
    <mergeCell ref="D55:D58"/>
    <mergeCell ref="B29:B31"/>
    <mergeCell ref="B33:B34"/>
    <mergeCell ref="B35:B40"/>
    <mergeCell ref="C35:C36"/>
    <mergeCell ref="A37:A40"/>
    <mergeCell ref="C37:C40"/>
    <mergeCell ref="B8:B9"/>
    <mergeCell ref="B10:B12"/>
    <mergeCell ref="D10:D12"/>
    <mergeCell ref="B14:B15"/>
    <mergeCell ref="B16:B27"/>
    <mergeCell ref="D21:D23"/>
    <mergeCell ref="AT6:AT7"/>
    <mergeCell ref="M6:M7"/>
    <mergeCell ref="N6:N7"/>
    <mergeCell ref="O6:Z6"/>
    <mergeCell ref="AA6:AA7"/>
    <mergeCell ref="AB6:AM6"/>
    <mergeCell ref="AN6:AN7"/>
    <mergeCell ref="AO6:AO7"/>
    <mergeCell ref="AP6:AP7"/>
    <mergeCell ref="AQ6:AQ7"/>
    <mergeCell ref="AR6:AR7"/>
    <mergeCell ref="AS6:AS7"/>
    <mergeCell ref="L6:L7"/>
    <mergeCell ref="A6:A7"/>
    <mergeCell ref="B6:B7"/>
    <mergeCell ref="C6:C7"/>
    <mergeCell ref="D6:D7"/>
    <mergeCell ref="E6:E7"/>
    <mergeCell ref="F6:F7"/>
    <mergeCell ref="G6:G7"/>
    <mergeCell ref="H6:H7"/>
    <mergeCell ref="I6:I7"/>
    <mergeCell ref="J6:J7"/>
    <mergeCell ref="K6:K7"/>
  </mergeCells>
  <pageMargins left="0.19685039370078741" right="0.19685039370078741" top="0.19685039370078741" bottom="0.19685039370078741" header="0.31496062992125984" footer="0.31496062992125984"/>
  <pageSetup scale="20" orientation="landscape" r:id="rId1"/>
  <drawing r:id="rId2"/>
  <legacyDrawing r:id="rId3"/>
  <extLst>
    <ext xmlns:x14="http://schemas.microsoft.com/office/spreadsheetml/2009/9/main" uri="{CCE6A557-97BC-4b89-ADB6-D9C93CAAB3DF}">
      <x14:dataValidations xmlns:xm="http://schemas.microsoft.com/office/excel/2006/main" count="19">
        <x14:dataValidation type="list" allowBlank="1" showInputMessage="1" showErrorMessage="1">
          <x14:formula1>
            <xm:f>'[Planilla Plan Operativo Anual 2020 - DD (Listo).xlsx]Hoja1'!#REF!</xm:f>
          </x14:formula1>
          <xm:sqref>AS14</xm:sqref>
        </x14:dataValidation>
        <x14:dataValidation type="list" allowBlank="1" showInputMessage="1" showErrorMessage="1">
          <x14:formula1>
            <xm:f>'D:\PLANIFICACION Y PRESUPUESTO 2020\[Plan Operativo 2020 - DCE - copia.xlsx]Hoja1'!#REF!</xm:f>
          </x14:formula1>
          <xm:sqref>G106:H107 J106:M107 AT106:AT107 H108</xm:sqref>
        </x14:dataValidation>
        <x14:dataValidation type="list" allowBlank="1" showInputMessage="1" showErrorMessage="1">
          <x14:formula1>
            <xm:f>'C:\Users\dtaverau\Desktop\Plantilla POA Sectores\[B. Planilla Plan Operativo Anual 2020 - DD Santiago.xlsx]Hoja1'!#REF!</xm:f>
          </x14:formula1>
          <xm:sqref>G32:H40 J32:M40</xm:sqref>
        </x14:dataValidation>
        <x14:dataValidation type="list" allowBlank="1" showInputMessage="1" showErrorMessage="1">
          <x14:formula1>
            <xm:f>'C:\Users\dtaverau\Desktop\[Copia de B. Planilla Plan Operativo Anual 2020 - XX.xlsx]Hoja1'!#REF!</xm:f>
          </x14:formula1>
          <xm:sqref>H87:H105</xm:sqref>
        </x14:dataValidation>
        <x14:dataValidation type="list" allowBlank="1" showInputMessage="1" showErrorMessage="1">
          <x14:formula1>
            <xm:f>'C:\Users\dtaverau\OneDrive - Edenorte Dominicana, S.A\Plantilla POA Sectores\[B. Planilla Plan Operativo Anual 2020 - DD La Vega.xlsx]Hoja1'!#REF!</xm:f>
          </x14:formula1>
          <xm:sqref>G87 G68:H76 J68:M76</xm:sqref>
        </x14:dataValidation>
        <x14:dataValidation type="list" allowBlank="1" showInputMessage="1" showErrorMessage="1">
          <x14:formula1>
            <xm:f>'C:\Users\dtaverau\Desktop\Plantilla POA Sectores\[B. Planilla Plan Operativo Anual 2020 - DD MAO.xlsx]Hoja1'!#REF!</xm:f>
          </x14:formula1>
          <xm:sqref>G86 G59:H67 J59:M67</xm:sqref>
        </x14:dataValidation>
        <x14:dataValidation type="list" allowBlank="1" showInputMessage="1" showErrorMessage="1">
          <x14:formula1>
            <xm:f>'C:\Users\dtaverau\AppData\Local\Microsoft\Windows\INetCache\Content.Outlook\GH5DCRHG\[B  Planilla Plan Operativo Anual 2020 - DD -SSEE.xlsx]Hoja1'!#REF!</xm:f>
          </x14:formula1>
          <xm:sqref>G77:H85 K86:K87 AS77:AS85 J77:K85 L77:M87</xm:sqref>
        </x14:dataValidation>
        <x14:dataValidation type="list" allowBlank="1" showInputMessage="1" showErrorMessage="1">
          <x14:formula1>
            <xm:f>'C:\Users\dtaverau\Desktop\Plantilla POA Sectores\[B. Planilla Plan Operativo Anual 2020 - DD Pto. Pta..xlsx]Hoja1'!#REF!</xm:f>
          </x14:formula1>
          <xm:sqref>G50:H58 AS62:AS69 AS53:AS60 K50:K51 AS50:AS51 L50:M58 J50:J58 K53:K54</xm:sqref>
        </x14:dataValidation>
        <x14:dataValidation type="list" allowBlank="1" showInputMessage="1" showErrorMessage="1">
          <x14:formula1>
            <xm:f>'C:\Users\dtaverau\OneDrive - Edenorte Dominicana, S.A\Plantilla POA Sectores\[B. Planilla Plan Operativo Anual 2020 - DD SFM.xlsx]Hoja1'!#REF!</xm:f>
          </x14:formula1>
          <xm:sqref>AS46:AS49 K52 G41:H49 J41:M49 K55:K58</xm:sqref>
        </x14:dataValidation>
        <x14:dataValidation type="list" allowBlank="1" showInputMessage="1" showErrorMessage="1">
          <x14:formula1>
            <xm:f>'C:\Users\dtaverau\AppData\Local\Microsoft\Windows\INetCache\Content.Outlook\GH5DCRHG\[B. Planilla Plan Operativo Anual 2020 - Gerencia Técnica.xlsx]Hoja1'!#REF!</xm:f>
          </x14:formula1>
          <xm:sqref>G16:H27 J16:M27</xm:sqref>
        </x14:dataValidation>
        <x14:dataValidation type="list" allowBlank="1" showInputMessage="1" showErrorMessage="1">
          <x14:formula1>
            <xm:f>'C:\Users\dtaverau\Desktop\Planificación 2020\[B. Planilla Plan Operativo Anual 2020 - DD-Ramon.xlsx]Hoja1'!#REF!</xm:f>
          </x14:formula1>
          <xm:sqref>J15:M15 J13:M13 G13:H13 G15:H15</xm:sqref>
        </x14:dataValidation>
        <x14:dataValidation type="list" allowBlank="1" showInputMessage="1" showErrorMessage="1">
          <x14:formula1>
            <xm:f>'C:\Users\dtaverau\Desktop\Planificación 2020\[B. Planilla Plan Operativo Anual 2020 - DD-Felix.xlsx]Hoja1'!#REF!</xm:f>
          </x14:formula1>
          <xm:sqref>G8:H12 J8:M12 K88:L105 H86 M88:M89 J86:J105 G14:H14 J14:M14</xm:sqref>
        </x14:dataValidation>
        <x14:dataValidation type="list" allowBlank="1" showInputMessage="1" showErrorMessage="1">
          <x14:formula1>
            <xm:f>'P:\2-Gerencia de Planificacion y Presupuesto\3- GERENCIA PLANIFICACION Y PRESUPUESTOS\PLANES OPERATIVOS 2020 - EDENORTE\DD\[Plan Operativo Anual 2020 - DD.xlsx]Hoja1'!#REF!</xm:f>
          </x14:formula1>
          <xm:sqref>J28:J31</xm:sqref>
        </x14:dataValidation>
        <x14:dataValidation type="list" allowBlank="1" showInputMessage="1" showErrorMessage="1">
          <x14:formula1>
            <xm:f>'P:\2-Gerencia de Planificacion y Presupuesto\3- GERENCIA PLANIFICACION Y PRESUPUESTOS\PLANES OPERATIVOS 2020 - EDENORTE\DD\[Plan Operativo Anual 2020 - DD.xlsx]Hoja1'!#REF!</xm:f>
          </x14:formula1>
          <xm:sqref>AS52 AS61 AS70 AS86:AS105 AS8:AS13 AS15:AS45</xm:sqref>
        </x14:dataValidation>
        <x14:dataValidation type="list" allowBlank="1" showInputMessage="1" showErrorMessage="1">
          <x14:formula1>
            <xm:f>'P:\2-Gerencia de Planificacion y Presupuesto\3- GERENCIA PLANIFICACION Y PRESUPUESTOS\PLANES OPERATIVOS 2020 - EDENORTE\DD\[Plan Operativo Anual 2020 - DD.xlsx]Hoja1'!#REF!</xm:f>
          </x14:formula1>
          <xm:sqref>M28:M31</xm:sqref>
        </x14:dataValidation>
        <x14:dataValidation type="list" allowBlank="1" showInputMessage="1" showErrorMessage="1">
          <x14:formula1>
            <xm:f>'P:\2-Gerencia de Planificacion y Presupuesto\3- GERENCIA PLANIFICACION Y PRESUPUESTOS\PLANES OPERATIVOS 2020 - EDENORTE\DD\[Plan Operativo Anual 2020 - DD.xlsx]Hoja1'!#REF!</xm:f>
          </x14:formula1>
          <xm:sqref>L28:L31</xm:sqref>
        </x14:dataValidation>
        <x14:dataValidation type="list" allowBlank="1" showInputMessage="1" showErrorMessage="1">
          <x14:formula1>
            <xm:f>'P:\2-Gerencia de Planificacion y Presupuesto\3- GERENCIA PLANIFICACION Y PRESUPUESTOS\PLANES OPERATIVOS 2020 - EDENORTE\DD\[Plan Operativo Anual 2020 - DD.xlsx]Hoja1'!#REF!</xm:f>
          </x14:formula1>
          <xm:sqref>K28:K31</xm:sqref>
        </x14:dataValidation>
        <x14:dataValidation type="list" allowBlank="1" showInputMessage="1" showErrorMessage="1">
          <x14:formula1>
            <xm:f>'P:\2-Gerencia de Planificacion y Presupuesto\3- GERENCIA PLANIFICACION Y PRESUPUESTOS\PLANES OPERATIVOS 2020 - EDENORTE\DD\[Plan Operativo Anual 2020 - DD.xlsx]Hoja1'!#REF!</xm:f>
          </x14:formula1>
          <xm:sqref>H28:H31</xm:sqref>
        </x14:dataValidation>
        <x14:dataValidation type="list" allowBlank="1" showInputMessage="1" showErrorMessage="1">
          <x14:formula1>
            <xm:f>'P:\2-Gerencia de Planificacion y Presupuesto\3- GERENCIA PLANIFICACION Y PRESUPUESTOS\PLANES OPERATIVOS 2020 - EDENORTE\DD\[Plan Operativo Anual 2020 - DD.xlsx]Hoja1'!#REF!</xm:f>
          </x14:formula1>
          <xm:sqref>G28:G31</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A53"/>
  <sheetViews>
    <sheetView showGridLines="0" zoomScale="50" zoomScaleNormal="50" zoomScaleSheetLayoutView="50" workbookViewId="0">
      <selection activeCell="B8" sqref="B8:B15"/>
    </sheetView>
  </sheetViews>
  <sheetFormatPr baseColWidth="10" defaultColWidth="11.42578125" defaultRowHeight="16.5"/>
  <cols>
    <col min="1" max="1" width="55.42578125" style="157" customWidth="1"/>
    <col min="2" max="2" width="29" style="157" customWidth="1"/>
    <col min="3" max="3" width="29.28515625" style="157" customWidth="1"/>
    <col min="4" max="4" width="67" style="157" customWidth="1"/>
    <col min="5" max="5" width="46.7109375" style="157" customWidth="1"/>
    <col min="6" max="6" width="73" style="157" customWidth="1"/>
    <col min="7" max="7" width="24.7109375" style="157" customWidth="1"/>
    <col min="8" max="8" width="67.28515625" style="157" customWidth="1"/>
    <col min="9" max="12" width="29" style="157" customWidth="1"/>
    <col min="13" max="13" width="25" style="157" customWidth="1"/>
    <col min="14" max="14" width="17.42578125" style="157" customWidth="1"/>
    <col min="15" max="26" width="11" style="157" customWidth="1"/>
    <col min="27" max="27" width="15.28515625" style="157" customWidth="1"/>
    <col min="28" max="39" width="11" style="157" hidden="1" customWidth="1"/>
    <col min="40" max="41" width="15.28515625" style="157" hidden="1" customWidth="1"/>
    <col min="42" max="42" width="31" style="27" customWidth="1"/>
    <col min="43" max="43" width="24.85546875" style="157" customWidth="1"/>
    <col min="44" max="44" width="25.28515625" style="157" customWidth="1"/>
    <col min="45" max="45" width="28" style="27" customWidth="1"/>
    <col min="46" max="46" width="17.42578125" style="160" customWidth="1"/>
    <col min="47" max="53" width="11.42578125" style="160"/>
    <col min="54" max="54" width="5" style="157" customWidth="1"/>
    <col min="55" max="16384" width="11.42578125" style="157"/>
  </cols>
  <sheetData>
    <row r="1" spans="1:53" ht="26.25" customHeight="1"/>
    <row r="2" spans="1:53" ht="45.75">
      <c r="C2" s="386" t="s">
        <v>121</v>
      </c>
      <c r="D2" s="158"/>
      <c r="E2" s="158"/>
      <c r="F2" s="158"/>
      <c r="G2" s="158"/>
      <c r="H2" s="158"/>
      <c r="I2" s="158"/>
      <c r="J2" s="158"/>
      <c r="K2" s="158"/>
      <c r="L2" s="158"/>
      <c r="M2" s="158"/>
      <c r="N2" s="158"/>
      <c r="O2" s="158"/>
      <c r="P2" s="158"/>
      <c r="Q2" s="158"/>
      <c r="R2" s="158"/>
      <c r="S2" s="158"/>
      <c r="T2" s="158"/>
      <c r="U2" s="158"/>
      <c r="V2" s="158"/>
      <c r="W2" s="158"/>
      <c r="X2" s="158"/>
      <c r="Y2" s="158"/>
      <c r="Z2" s="158"/>
      <c r="AA2" s="158"/>
      <c r="AB2" s="158"/>
      <c r="AC2" s="158"/>
      <c r="AD2" s="158"/>
      <c r="AE2" s="158"/>
      <c r="AF2" s="158"/>
      <c r="AG2" s="158"/>
      <c r="AH2" s="158"/>
      <c r="AI2" s="158"/>
      <c r="AJ2" s="158"/>
      <c r="AK2" s="158"/>
      <c r="AL2" s="158"/>
      <c r="AM2" s="158"/>
      <c r="AN2" s="158"/>
      <c r="AO2" s="158"/>
      <c r="AP2" s="30"/>
      <c r="AQ2" s="158"/>
    </row>
    <row r="3" spans="1:53" ht="24" customHeight="1">
      <c r="C3" s="387" t="s">
        <v>3367</v>
      </c>
    </row>
    <row r="6" spans="1:53" s="165" customFormat="1" ht="29.25" customHeight="1">
      <c r="A6" s="1254" t="s">
        <v>631</v>
      </c>
      <c r="B6" s="1226" t="s">
        <v>120</v>
      </c>
      <c r="C6" s="1226" t="s">
        <v>0</v>
      </c>
      <c r="D6" s="1226" t="s">
        <v>1</v>
      </c>
      <c r="E6" s="1226" t="s">
        <v>2</v>
      </c>
      <c r="F6" s="1226" t="s">
        <v>3</v>
      </c>
      <c r="G6" s="1226" t="s">
        <v>4</v>
      </c>
      <c r="H6" s="1226" t="s">
        <v>5</v>
      </c>
      <c r="I6" s="1226" t="s">
        <v>6</v>
      </c>
      <c r="J6" s="1226" t="s">
        <v>7</v>
      </c>
      <c r="K6" s="1226" t="s">
        <v>8</v>
      </c>
      <c r="L6" s="1226" t="s">
        <v>9</v>
      </c>
      <c r="M6" s="1226" t="s">
        <v>10</v>
      </c>
      <c r="N6" s="1226" t="s">
        <v>119</v>
      </c>
      <c r="O6" s="1226" t="s">
        <v>11</v>
      </c>
      <c r="P6" s="1226"/>
      <c r="Q6" s="1226"/>
      <c r="R6" s="1226"/>
      <c r="S6" s="1226"/>
      <c r="T6" s="1226"/>
      <c r="U6" s="1226"/>
      <c r="V6" s="1226"/>
      <c r="W6" s="1226"/>
      <c r="X6" s="1226"/>
      <c r="Y6" s="1226"/>
      <c r="Z6" s="1226"/>
      <c r="AA6" s="1227" t="s">
        <v>628</v>
      </c>
      <c r="AB6" s="1226" t="s">
        <v>618</v>
      </c>
      <c r="AC6" s="1226"/>
      <c r="AD6" s="1226"/>
      <c r="AE6" s="1226"/>
      <c r="AF6" s="1226"/>
      <c r="AG6" s="1226"/>
      <c r="AH6" s="1226"/>
      <c r="AI6" s="1226"/>
      <c r="AJ6" s="1226"/>
      <c r="AK6" s="1226"/>
      <c r="AL6" s="1226"/>
      <c r="AM6" s="1226"/>
      <c r="AN6" s="1227" t="s">
        <v>630</v>
      </c>
      <c r="AO6" s="1227" t="s">
        <v>629</v>
      </c>
      <c r="AP6" s="1226" t="s">
        <v>12</v>
      </c>
      <c r="AQ6" s="1226" t="s">
        <v>13</v>
      </c>
      <c r="AR6" s="1226" t="s">
        <v>14</v>
      </c>
      <c r="AS6" s="1226" t="s">
        <v>964</v>
      </c>
      <c r="AT6" s="1226" t="s">
        <v>16</v>
      </c>
      <c r="AU6" s="300"/>
      <c r="AV6" s="300"/>
      <c r="AW6" s="300"/>
      <c r="AX6" s="300"/>
      <c r="AY6" s="300"/>
      <c r="AZ6" s="300"/>
      <c r="BA6" s="300"/>
    </row>
    <row r="7" spans="1:53" s="165" customFormat="1" ht="41.25" customHeight="1">
      <c r="A7" s="1254"/>
      <c r="B7" s="1226"/>
      <c r="C7" s="1226"/>
      <c r="D7" s="1226"/>
      <c r="E7" s="1226"/>
      <c r="F7" s="1226"/>
      <c r="G7" s="1226"/>
      <c r="H7" s="1226"/>
      <c r="I7" s="1226"/>
      <c r="J7" s="1226"/>
      <c r="K7" s="1226"/>
      <c r="L7" s="1226"/>
      <c r="M7" s="1226"/>
      <c r="N7" s="1226"/>
      <c r="O7" s="230" t="s">
        <v>17</v>
      </c>
      <c r="P7" s="230" t="s">
        <v>18</v>
      </c>
      <c r="Q7" s="230" t="s">
        <v>19</v>
      </c>
      <c r="R7" s="230" t="s">
        <v>20</v>
      </c>
      <c r="S7" s="230" t="s">
        <v>21</v>
      </c>
      <c r="T7" s="230" t="s">
        <v>22</v>
      </c>
      <c r="U7" s="230" t="s">
        <v>23</v>
      </c>
      <c r="V7" s="230" t="s">
        <v>24</v>
      </c>
      <c r="W7" s="230" t="s">
        <v>633</v>
      </c>
      <c r="X7" s="230" t="s">
        <v>26</v>
      </c>
      <c r="Y7" s="230" t="s">
        <v>27</v>
      </c>
      <c r="Z7" s="230" t="s">
        <v>28</v>
      </c>
      <c r="AA7" s="1228"/>
      <c r="AB7" s="230" t="s">
        <v>17</v>
      </c>
      <c r="AC7" s="230" t="s">
        <v>18</v>
      </c>
      <c r="AD7" s="230" t="s">
        <v>19</v>
      </c>
      <c r="AE7" s="230" t="s">
        <v>20</v>
      </c>
      <c r="AF7" s="230" t="s">
        <v>21</v>
      </c>
      <c r="AG7" s="230" t="s">
        <v>22</v>
      </c>
      <c r="AH7" s="230" t="s">
        <v>23</v>
      </c>
      <c r="AI7" s="230" t="s">
        <v>24</v>
      </c>
      <c r="AJ7" s="230" t="s">
        <v>633</v>
      </c>
      <c r="AK7" s="230" t="s">
        <v>26</v>
      </c>
      <c r="AL7" s="230" t="s">
        <v>27</v>
      </c>
      <c r="AM7" s="230" t="s">
        <v>28</v>
      </c>
      <c r="AN7" s="1228"/>
      <c r="AO7" s="1228"/>
      <c r="AP7" s="1226"/>
      <c r="AQ7" s="1226"/>
      <c r="AR7" s="1226"/>
      <c r="AS7" s="1226"/>
      <c r="AT7" s="1226"/>
      <c r="AU7" s="300"/>
      <c r="AV7" s="300"/>
      <c r="AW7" s="300"/>
      <c r="AX7" s="300"/>
      <c r="AY7" s="300"/>
      <c r="AZ7" s="300"/>
      <c r="BA7" s="300"/>
    </row>
    <row r="8" spans="1:53" ht="160.5" customHeight="1">
      <c r="A8" s="571" t="s">
        <v>643</v>
      </c>
      <c r="B8" s="1285" t="s">
        <v>1218</v>
      </c>
      <c r="C8" s="1286"/>
      <c r="D8" s="267" t="s">
        <v>1219</v>
      </c>
      <c r="E8" s="267"/>
      <c r="F8" s="268" t="s">
        <v>1220</v>
      </c>
      <c r="G8" s="138">
        <v>3</v>
      </c>
      <c r="H8" s="243" t="s">
        <v>77</v>
      </c>
      <c r="I8" s="138" t="s">
        <v>1221</v>
      </c>
      <c r="J8" s="391" t="s">
        <v>36</v>
      </c>
      <c r="K8" s="391" t="s">
        <v>29</v>
      </c>
      <c r="L8" s="391" t="s">
        <v>30</v>
      </c>
      <c r="M8" s="391" t="s">
        <v>43</v>
      </c>
      <c r="N8" s="418">
        <f>SUM(O8:Z8)</f>
        <v>3</v>
      </c>
      <c r="O8" s="419"/>
      <c r="P8" s="419">
        <v>1</v>
      </c>
      <c r="Q8" s="419"/>
      <c r="R8" s="419"/>
      <c r="S8" s="419"/>
      <c r="T8" s="419">
        <v>1</v>
      </c>
      <c r="U8" s="419"/>
      <c r="V8" s="419"/>
      <c r="W8" s="419"/>
      <c r="X8" s="419">
        <v>1</v>
      </c>
      <c r="Y8" s="419"/>
      <c r="Z8" s="419"/>
      <c r="AA8" s="418">
        <f>O8</f>
        <v>0</v>
      </c>
      <c r="AB8" s="421"/>
      <c r="AC8" s="422"/>
      <c r="AD8" s="422"/>
      <c r="AE8" s="422"/>
      <c r="AF8" s="422"/>
      <c r="AG8" s="422"/>
      <c r="AH8" s="422"/>
      <c r="AI8" s="422"/>
      <c r="AJ8" s="422"/>
      <c r="AK8" s="422"/>
      <c r="AL8" s="422"/>
      <c r="AM8" s="422"/>
      <c r="AN8" s="420">
        <f>AB8</f>
        <v>0</v>
      </c>
      <c r="AO8" s="573" t="e">
        <f>AN8/AA8</f>
        <v>#DIV/0!</v>
      </c>
      <c r="AP8" s="249" t="s">
        <v>250</v>
      </c>
      <c r="AQ8" s="249" t="s">
        <v>1222</v>
      </c>
      <c r="AR8" s="398" t="s">
        <v>1223</v>
      </c>
      <c r="AS8" s="249" t="s">
        <v>111</v>
      </c>
      <c r="AT8" s="398" t="s">
        <v>1224</v>
      </c>
    </row>
    <row r="9" spans="1:53" ht="87.75" customHeight="1">
      <c r="A9" s="571" t="s">
        <v>502</v>
      </c>
      <c r="B9" s="1285"/>
      <c r="C9" s="1286"/>
      <c r="D9" s="267" t="s">
        <v>1225</v>
      </c>
      <c r="E9" s="267"/>
      <c r="F9" s="243" t="s">
        <v>1226</v>
      </c>
      <c r="G9" s="138">
        <v>2</v>
      </c>
      <c r="H9" s="243" t="s">
        <v>75</v>
      </c>
      <c r="I9" s="138" t="s">
        <v>259</v>
      </c>
      <c r="J9" s="391" t="s">
        <v>36</v>
      </c>
      <c r="K9" s="391" t="s">
        <v>29</v>
      </c>
      <c r="L9" s="391" t="s">
        <v>30</v>
      </c>
      <c r="M9" s="391" t="s">
        <v>43</v>
      </c>
      <c r="N9" s="418">
        <f t="shared" ref="N9:N10" si="0">SUM(O9:Z9)</f>
        <v>5</v>
      </c>
      <c r="O9" s="419"/>
      <c r="P9" s="419"/>
      <c r="Q9" s="419"/>
      <c r="R9" s="419"/>
      <c r="S9" s="419"/>
      <c r="T9" s="419"/>
      <c r="U9" s="419"/>
      <c r="V9" s="419">
        <v>1</v>
      </c>
      <c r="W9" s="419">
        <v>2</v>
      </c>
      <c r="X9" s="419">
        <v>2</v>
      </c>
      <c r="Y9" s="419"/>
      <c r="Z9" s="419"/>
      <c r="AA9" s="418">
        <f t="shared" ref="AA9:AA53" si="1">O9</f>
        <v>0</v>
      </c>
      <c r="AB9" s="421"/>
      <c r="AC9" s="422"/>
      <c r="AD9" s="422"/>
      <c r="AE9" s="422"/>
      <c r="AF9" s="422"/>
      <c r="AG9" s="422"/>
      <c r="AH9" s="422"/>
      <c r="AI9" s="422"/>
      <c r="AJ9" s="422"/>
      <c r="AK9" s="422"/>
      <c r="AL9" s="422"/>
      <c r="AM9" s="422"/>
      <c r="AN9" s="420">
        <f t="shared" ref="AN9:AN53" si="2">AB9</f>
        <v>0</v>
      </c>
      <c r="AO9" s="573" t="e">
        <f t="shared" ref="AO9:AO53" si="3">AN9/AA9</f>
        <v>#DIV/0!</v>
      </c>
      <c r="AP9" s="249" t="s">
        <v>250</v>
      </c>
      <c r="AQ9" s="249" t="s">
        <v>1222</v>
      </c>
      <c r="AR9" s="398" t="s">
        <v>1223</v>
      </c>
      <c r="AS9" s="249" t="s">
        <v>71</v>
      </c>
      <c r="AT9" s="398" t="s">
        <v>1224</v>
      </c>
    </row>
    <row r="10" spans="1:53" ht="97.5" customHeight="1">
      <c r="A10" s="571" t="s">
        <v>537</v>
      </c>
      <c r="B10" s="1285"/>
      <c r="C10" s="1286"/>
      <c r="D10" s="267" t="s">
        <v>1227</v>
      </c>
      <c r="E10" s="267"/>
      <c r="F10" s="243" t="s">
        <v>1228</v>
      </c>
      <c r="G10" s="138">
        <v>3</v>
      </c>
      <c r="H10" s="243" t="s">
        <v>77</v>
      </c>
      <c r="I10" s="138" t="s">
        <v>290</v>
      </c>
      <c r="J10" s="391" t="s">
        <v>36</v>
      </c>
      <c r="K10" s="391" t="s">
        <v>29</v>
      </c>
      <c r="L10" s="391" t="s">
        <v>30</v>
      </c>
      <c r="M10" s="391" t="s">
        <v>43</v>
      </c>
      <c r="N10" s="418">
        <f t="shared" si="0"/>
        <v>4</v>
      </c>
      <c r="O10" s="419"/>
      <c r="P10" s="419">
        <v>1</v>
      </c>
      <c r="Q10" s="419"/>
      <c r="R10" s="419"/>
      <c r="S10" s="419">
        <v>1</v>
      </c>
      <c r="T10" s="419"/>
      <c r="U10" s="419"/>
      <c r="V10" s="419">
        <v>1</v>
      </c>
      <c r="W10" s="419"/>
      <c r="X10" s="419"/>
      <c r="Y10" s="419">
        <v>1</v>
      </c>
      <c r="Z10" s="419"/>
      <c r="AA10" s="418">
        <f t="shared" si="1"/>
        <v>0</v>
      </c>
      <c r="AB10" s="421"/>
      <c r="AC10" s="422"/>
      <c r="AD10" s="422"/>
      <c r="AE10" s="422"/>
      <c r="AF10" s="422"/>
      <c r="AG10" s="422"/>
      <c r="AH10" s="422"/>
      <c r="AI10" s="422"/>
      <c r="AJ10" s="422"/>
      <c r="AK10" s="422"/>
      <c r="AL10" s="422"/>
      <c r="AM10" s="422"/>
      <c r="AN10" s="420">
        <f t="shared" si="2"/>
        <v>0</v>
      </c>
      <c r="AO10" s="573" t="e">
        <f t="shared" si="3"/>
        <v>#DIV/0!</v>
      </c>
      <c r="AP10" s="249" t="s">
        <v>250</v>
      </c>
      <c r="AQ10" s="249" t="s">
        <v>1222</v>
      </c>
      <c r="AR10" s="398" t="s">
        <v>1223</v>
      </c>
      <c r="AS10" s="249" t="s">
        <v>111</v>
      </c>
      <c r="AT10" s="398" t="s">
        <v>1224</v>
      </c>
    </row>
    <row r="11" spans="1:53" s="583" customFormat="1" ht="69" customHeight="1">
      <c r="A11" s="1287" t="s">
        <v>502</v>
      </c>
      <c r="B11" s="1285"/>
      <c r="C11" s="1288" t="s">
        <v>1229</v>
      </c>
      <c r="D11" s="1288" t="s">
        <v>1230</v>
      </c>
      <c r="E11" s="424" t="s">
        <v>1231</v>
      </c>
      <c r="F11" s="424" t="s">
        <v>1232</v>
      </c>
      <c r="G11" s="576">
        <v>1</v>
      </c>
      <c r="H11" s="403" t="s">
        <v>75</v>
      </c>
      <c r="I11" s="110" t="s">
        <v>249</v>
      </c>
      <c r="J11" s="577" t="s">
        <v>70</v>
      </c>
      <c r="K11" s="391" t="s">
        <v>29</v>
      </c>
      <c r="L11" s="578" t="s">
        <v>30</v>
      </c>
      <c r="M11" s="578" t="s">
        <v>43</v>
      </c>
      <c r="N11" s="579">
        <f>SUM(O11:Z11)</f>
        <v>1</v>
      </c>
      <c r="O11" s="408"/>
      <c r="P11" s="408"/>
      <c r="Q11" s="580"/>
      <c r="R11" s="580"/>
      <c r="S11" s="580"/>
      <c r="T11" s="408"/>
      <c r="U11" s="408"/>
      <c r="V11" s="580">
        <v>0.2</v>
      </c>
      <c r="W11" s="580">
        <v>0.4</v>
      </c>
      <c r="X11" s="580">
        <v>0.4</v>
      </c>
      <c r="Y11" s="408"/>
      <c r="Z11" s="408"/>
      <c r="AA11" s="579">
        <f t="shared" si="1"/>
        <v>0</v>
      </c>
      <c r="AB11" s="410"/>
      <c r="AC11" s="411"/>
      <c r="AD11" s="411"/>
      <c r="AE11" s="411"/>
      <c r="AF11" s="411"/>
      <c r="AG11" s="411"/>
      <c r="AH11" s="411"/>
      <c r="AI11" s="411"/>
      <c r="AJ11" s="411"/>
      <c r="AK11" s="411"/>
      <c r="AL11" s="411"/>
      <c r="AM11" s="411"/>
      <c r="AN11" s="581">
        <f t="shared" si="2"/>
        <v>0</v>
      </c>
      <c r="AO11" s="573" t="e">
        <f t="shared" si="3"/>
        <v>#DIV/0!</v>
      </c>
      <c r="AP11" s="414" t="s">
        <v>250</v>
      </c>
      <c r="AQ11" s="414" t="s">
        <v>1222</v>
      </c>
      <c r="AR11" s="411" t="s">
        <v>1223</v>
      </c>
      <c r="AS11" s="414" t="s">
        <v>108</v>
      </c>
      <c r="AT11" s="411" t="s">
        <v>1224</v>
      </c>
      <c r="AU11" s="582"/>
      <c r="AV11" s="582"/>
      <c r="AW11" s="582"/>
      <c r="AX11" s="582"/>
      <c r="AY11" s="582"/>
      <c r="AZ11" s="582"/>
      <c r="BA11" s="582"/>
    </row>
    <row r="12" spans="1:53" s="585" customFormat="1" ht="65.25" customHeight="1">
      <c r="A12" s="1287"/>
      <c r="B12" s="1285"/>
      <c r="C12" s="1288"/>
      <c r="D12" s="1288"/>
      <c r="E12" s="424" t="s">
        <v>1233</v>
      </c>
      <c r="F12" s="424" t="s">
        <v>1234</v>
      </c>
      <c r="G12" s="576">
        <v>1</v>
      </c>
      <c r="H12" s="403" t="s">
        <v>75</v>
      </c>
      <c r="I12" s="110" t="s">
        <v>249</v>
      </c>
      <c r="J12" s="577" t="s">
        <v>70</v>
      </c>
      <c r="K12" s="391" t="s">
        <v>29</v>
      </c>
      <c r="L12" s="578" t="s">
        <v>30</v>
      </c>
      <c r="M12" s="578" t="s">
        <v>43</v>
      </c>
      <c r="N12" s="579">
        <f t="shared" ref="N12:N53" si="4">SUM(O12:Z12)</f>
        <v>1</v>
      </c>
      <c r="O12" s="408"/>
      <c r="P12" s="408"/>
      <c r="Q12" s="580"/>
      <c r="R12" s="580"/>
      <c r="S12" s="580"/>
      <c r="T12" s="408"/>
      <c r="U12" s="408"/>
      <c r="V12" s="580">
        <v>0.2</v>
      </c>
      <c r="W12" s="580">
        <v>0.4</v>
      </c>
      <c r="X12" s="580">
        <v>0.4</v>
      </c>
      <c r="Y12" s="408"/>
      <c r="Z12" s="408"/>
      <c r="AA12" s="579">
        <f t="shared" si="1"/>
        <v>0</v>
      </c>
      <c r="AB12" s="410"/>
      <c r="AC12" s="411"/>
      <c r="AD12" s="411"/>
      <c r="AE12" s="411"/>
      <c r="AF12" s="411"/>
      <c r="AG12" s="411"/>
      <c r="AH12" s="411"/>
      <c r="AI12" s="411"/>
      <c r="AJ12" s="411"/>
      <c r="AK12" s="411"/>
      <c r="AL12" s="411"/>
      <c r="AM12" s="411"/>
      <c r="AN12" s="581">
        <f t="shared" si="2"/>
        <v>0</v>
      </c>
      <c r="AO12" s="573" t="e">
        <f t="shared" si="3"/>
        <v>#DIV/0!</v>
      </c>
      <c r="AP12" s="414" t="s">
        <v>250</v>
      </c>
      <c r="AQ12" s="414" t="s">
        <v>1222</v>
      </c>
      <c r="AR12" s="411" t="s">
        <v>1223</v>
      </c>
      <c r="AS12" s="414" t="s">
        <v>108</v>
      </c>
      <c r="AT12" s="411" t="s">
        <v>1224</v>
      </c>
      <c r="AU12" s="584"/>
      <c r="AV12" s="584"/>
      <c r="AW12" s="584"/>
      <c r="AX12" s="584"/>
      <c r="AY12" s="584"/>
      <c r="AZ12" s="584"/>
      <c r="BA12" s="584"/>
    </row>
    <row r="13" spans="1:53" s="583" customFormat="1" ht="94.5" customHeight="1">
      <c r="A13" s="1287"/>
      <c r="B13" s="1285"/>
      <c r="C13" s="1288"/>
      <c r="D13" s="279" t="s">
        <v>255</v>
      </c>
      <c r="E13" s="279"/>
      <c r="F13" s="279" t="s">
        <v>1235</v>
      </c>
      <c r="G13" s="576">
        <v>3</v>
      </c>
      <c r="H13" s="403" t="s">
        <v>75</v>
      </c>
      <c r="I13" s="406" t="s">
        <v>249</v>
      </c>
      <c r="J13" s="405" t="s">
        <v>70</v>
      </c>
      <c r="K13" s="391" t="s">
        <v>29</v>
      </c>
      <c r="L13" s="577" t="s">
        <v>30</v>
      </c>
      <c r="M13" s="577" t="s">
        <v>43</v>
      </c>
      <c r="N13" s="579">
        <f t="shared" si="4"/>
        <v>1</v>
      </c>
      <c r="O13" s="408"/>
      <c r="P13" s="408"/>
      <c r="Q13" s="408"/>
      <c r="R13" s="408"/>
      <c r="S13" s="408"/>
      <c r="T13" s="408"/>
      <c r="U13" s="586">
        <v>0.5</v>
      </c>
      <c r="V13" s="586">
        <v>0.5</v>
      </c>
      <c r="W13" s="408"/>
      <c r="X13" s="408"/>
      <c r="Y13" s="408"/>
      <c r="Z13" s="408"/>
      <c r="AA13" s="579">
        <f t="shared" si="1"/>
        <v>0</v>
      </c>
      <c r="AB13" s="410"/>
      <c r="AC13" s="411"/>
      <c r="AD13" s="411"/>
      <c r="AE13" s="411"/>
      <c r="AF13" s="411"/>
      <c r="AG13" s="411"/>
      <c r="AH13" s="411"/>
      <c r="AI13" s="411"/>
      <c r="AJ13" s="411"/>
      <c r="AK13" s="411"/>
      <c r="AL13" s="411"/>
      <c r="AM13" s="411"/>
      <c r="AN13" s="581">
        <f t="shared" si="2"/>
        <v>0</v>
      </c>
      <c r="AO13" s="573" t="e">
        <f t="shared" si="3"/>
        <v>#DIV/0!</v>
      </c>
      <c r="AP13" s="414" t="s">
        <v>250</v>
      </c>
      <c r="AQ13" s="414" t="s">
        <v>1222</v>
      </c>
      <c r="AR13" s="411" t="s">
        <v>1223</v>
      </c>
      <c r="AS13" s="414" t="s">
        <v>108</v>
      </c>
      <c r="AT13" s="411" t="s">
        <v>1224</v>
      </c>
      <c r="AU13" s="582"/>
      <c r="AV13" s="582"/>
      <c r="AW13" s="582"/>
      <c r="AX13" s="582"/>
      <c r="AY13" s="582"/>
      <c r="AZ13" s="582"/>
      <c r="BA13" s="582"/>
    </row>
    <row r="14" spans="1:53" ht="157.5" customHeight="1">
      <c r="A14" s="587" t="s">
        <v>502</v>
      </c>
      <c r="B14" s="1285"/>
      <c r="C14" s="243"/>
      <c r="D14" s="267" t="s">
        <v>1236</v>
      </c>
      <c r="E14" s="267"/>
      <c r="F14" s="243" t="s">
        <v>1237</v>
      </c>
      <c r="G14" s="138">
        <v>2</v>
      </c>
      <c r="H14" s="243" t="s">
        <v>75</v>
      </c>
      <c r="I14" s="138" t="s">
        <v>265</v>
      </c>
      <c r="J14" s="391" t="s">
        <v>36</v>
      </c>
      <c r="K14" s="391" t="s">
        <v>29</v>
      </c>
      <c r="L14" s="391" t="s">
        <v>42</v>
      </c>
      <c r="M14" s="391" t="s">
        <v>43</v>
      </c>
      <c r="N14" s="418">
        <f t="shared" si="4"/>
        <v>11</v>
      </c>
      <c r="O14" s="419"/>
      <c r="P14" s="419">
        <v>1</v>
      </c>
      <c r="Q14" s="419">
        <v>1</v>
      </c>
      <c r="R14" s="419">
        <v>1</v>
      </c>
      <c r="S14" s="419">
        <v>1</v>
      </c>
      <c r="T14" s="419">
        <v>1</v>
      </c>
      <c r="U14" s="419">
        <v>1</v>
      </c>
      <c r="V14" s="419">
        <v>1</v>
      </c>
      <c r="W14" s="419">
        <v>1</v>
      </c>
      <c r="X14" s="419">
        <v>1</v>
      </c>
      <c r="Y14" s="419">
        <v>1</v>
      </c>
      <c r="Z14" s="419">
        <v>1</v>
      </c>
      <c r="AA14" s="418">
        <f t="shared" si="1"/>
        <v>0</v>
      </c>
      <c r="AB14" s="421"/>
      <c r="AC14" s="422"/>
      <c r="AD14" s="422"/>
      <c r="AE14" s="422"/>
      <c r="AF14" s="422"/>
      <c r="AG14" s="422"/>
      <c r="AH14" s="422"/>
      <c r="AI14" s="422"/>
      <c r="AJ14" s="422"/>
      <c r="AK14" s="422"/>
      <c r="AL14" s="422"/>
      <c r="AM14" s="422"/>
      <c r="AN14" s="420">
        <f t="shared" si="2"/>
        <v>0</v>
      </c>
      <c r="AO14" s="573" t="e">
        <f t="shared" si="3"/>
        <v>#DIV/0!</v>
      </c>
      <c r="AP14" s="249" t="s">
        <v>1238</v>
      </c>
      <c r="AQ14" s="249" t="s">
        <v>1222</v>
      </c>
      <c r="AR14" s="398" t="s">
        <v>1223</v>
      </c>
      <c r="AS14" s="249"/>
      <c r="AT14" s="398" t="s">
        <v>1224</v>
      </c>
    </row>
    <row r="15" spans="1:53" ht="133.5" customHeight="1">
      <c r="A15" s="587" t="s">
        <v>502</v>
      </c>
      <c r="B15" s="1285"/>
      <c r="C15" s="243"/>
      <c r="D15" s="267" t="s">
        <v>1239</v>
      </c>
      <c r="E15" s="267"/>
      <c r="F15" s="243" t="s">
        <v>1240</v>
      </c>
      <c r="G15" s="138">
        <v>2</v>
      </c>
      <c r="H15" s="243" t="s">
        <v>75</v>
      </c>
      <c r="I15" s="138" t="s">
        <v>265</v>
      </c>
      <c r="J15" s="391" t="s">
        <v>36</v>
      </c>
      <c r="K15" s="391" t="s">
        <v>29</v>
      </c>
      <c r="L15" s="391" t="s">
        <v>42</v>
      </c>
      <c r="M15" s="391" t="s">
        <v>43</v>
      </c>
      <c r="N15" s="418">
        <f t="shared" si="4"/>
        <v>11</v>
      </c>
      <c r="O15" s="419"/>
      <c r="P15" s="419">
        <v>1</v>
      </c>
      <c r="Q15" s="419">
        <v>1</v>
      </c>
      <c r="R15" s="419">
        <v>1</v>
      </c>
      <c r="S15" s="419">
        <v>1</v>
      </c>
      <c r="T15" s="419">
        <v>1</v>
      </c>
      <c r="U15" s="419">
        <v>1</v>
      </c>
      <c r="V15" s="419">
        <v>1</v>
      </c>
      <c r="W15" s="419">
        <v>1</v>
      </c>
      <c r="X15" s="419">
        <v>1</v>
      </c>
      <c r="Y15" s="419">
        <v>1</v>
      </c>
      <c r="Z15" s="419">
        <v>1</v>
      </c>
      <c r="AA15" s="418">
        <f t="shared" si="1"/>
        <v>0</v>
      </c>
      <c r="AB15" s="421"/>
      <c r="AC15" s="422"/>
      <c r="AD15" s="422"/>
      <c r="AE15" s="422"/>
      <c r="AF15" s="422"/>
      <c r="AG15" s="422"/>
      <c r="AH15" s="422"/>
      <c r="AI15" s="422"/>
      <c r="AJ15" s="422"/>
      <c r="AK15" s="422"/>
      <c r="AL15" s="422"/>
      <c r="AM15" s="422"/>
      <c r="AN15" s="420">
        <f t="shared" si="2"/>
        <v>0</v>
      </c>
      <c r="AO15" s="573" t="e">
        <f t="shared" si="3"/>
        <v>#DIV/0!</v>
      </c>
      <c r="AP15" s="249" t="s">
        <v>1238</v>
      </c>
      <c r="AQ15" s="249" t="s">
        <v>1222</v>
      </c>
      <c r="AR15" s="398" t="s">
        <v>1223</v>
      </c>
      <c r="AS15" s="249"/>
      <c r="AT15" s="398" t="s">
        <v>1224</v>
      </c>
    </row>
    <row r="16" spans="1:53" ht="189" customHeight="1">
      <c r="A16" s="588" t="s">
        <v>643</v>
      </c>
      <c r="B16" s="1279" t="s">
        <v>1241</v>
      </c>
      <c r="C16" s="589"/>
      <c r="D16" s="264" t="s">
        <v>1242</v>
      </c>
      <c r="E16" s="264"/>
      <c r="F16" s="242" t="s">
        <v>1243</v>
      </c>
      <c r="G16" s="254">
        <v>1</v>
      </c>
      <c r="H16" s="242" t="s">
        <v>75</v>
      </c>
      <c r="I16" s="254" t="s">
        <v>265</v>
      </c>
      <c r="J16" s="590" t="s">
        <v>36</v>
      </c>
      <c r="K16" s="590" t="s">
        <v>29</v>
      </c>
      <c r="L16" s="590" t="s">
        <v>42</v>
      </c>
      <c r="M16" s="590" t="s">
        <v>43</v>
      </c>
      <c r="N16" s="591">
        <f t="shared" si="4"/>
        <v>12</v>
      </c>
      <c r="O16" s="592">
        <v>1</v>
      </c>
      <c r="P16" s="592">
        <v>1</v>
      </c>
      <c r="Q16" s="592">
        <v>1</v>
      </c>
      <c r="R16" s="592">
        <v>1</v>
      </c>
      <c r="S16" s="592">
        <v>1</v>
      </c>
      <c r="T16" s="592">
        <v>1</v>
      </c>
      <c r="U16" s="592">
        <v>1</v>
      </c>
      <c r="V16" s="592">
        <v>1</v>
      </c>
      <c r="W16" s="592">
        <v>1</v>
      </c>
      <c r="X16" s="592">
        <v>1</v>
      </c>
      <c r="Y16" s="592">
        <v>1</v>
      </c>
      <c r="Z16" s="592">
        <v>1</v>
      </c>
      <c r="AA16" s="591">
        <f t="shared" si="1"/>
        <v>1</v>
      </c>
      <c r="AB16" s="593"/>
      <c r="AC16" s="594"/>
      <c r="AD16" s="594"/>
      <c r="AE16" s="594"/>
      <c r="AF16" s="594"/>
      <c r="AG16" s="594"/>
      <c r="AH16" s="594"/>
      <c r="AI16" s="594"/>
      <c r="AJ16" s="594"/>
      <c r="AK16" s="594"/>
      <c r="AL16" s="594"/>
      <c r="AM16" s="594"/>
      <c r="AN16" s="595">
        <f t="shared" si="2"/>
        <v>0</v>
      </c>
      <c r="AO16" s="573">
        <f t="shared" si="3"/>
        <v>0</v>
      </c>
      <c r="AP16" s="262" t="s">
        <v>1238</v>
      </c>
      <c r="AQ16" s="262" t="s">
        <v>1222</v>
      </c>
      <c r="AR16" s="596" t="s">
        <v>1223</v>
      </c>
      <c r="AS16" s="249" t="s">
        <v>1224</v>
      </c>
      <c r="AT16" s="398" t="s">
        <v>1224</v>
      </c>
    </row>
    <row r="17" spans="1:53" ht="193.5" customHeight="1">
      <c r="A17" s="588" t="s">
        <v>643</v>
      </c>
      <c r="B17" s="1280"/>
      <c r="C17" s="597"/>
      <c r="D17" s="267" t="s">
        <v>1244</v>
      </c>
      <c r="E17" s="267"/>
      <c r="F17" s="243" t="s">
        <v>1245</v>
      </c>
      <c r="G17" s="254">
        <v>2</v>
      </c>
      <c r="H17" s="242" t="s">
        <v>75</v>
      </c>
      <c r="I17" s="138" t="s">
        <v>265</v>
      </c>
      <c r="J17" s="590" t="s">
        <v>36</v>
      </c>
      <c r="K17" s="590" t="s">
        <v>29</v>
      </c>
      <c r="L17" s="590" t="s">
        <v>42</v>
      </c>
      <c r="M17" s="590" t="s">
        <v>43</v>
      </c>
      <c r="N17" s="591">
        <f t="shared" si="4"/>
        <v>12</v>
      </c>
      <c r="O17" s="419">
        <v>1</v>
      </c>
      <c r="P17" s="419">
        <v>1</v>
      </c>
      <c r="Q17" s="419">
        <v>1</v>
      </c>
      <c r="R17" s="419">
        <v>1</v>
      </c>
      <c r="S17" s="419">
        <v>1</v>
      </c>
      <c r="T17" s="419">
        <v>1</v>
      </c>
      <c r="U17" s="419">
        <v>1</v>
      </c>
      <c r="V17" s="419">
        <v>1</v>
      </c>
      <c r="W17" s="419">
        <v>1</v>
      </c>
      <c r="X17" s="419">
        <v>1</v>
      </c>
      <c r="Y17" s="419">
        <v>1</v>
      </c>
      <c r="Z17" s="419">
        <v>1</v>
      </c>
      <c r="AA17" s="591">
        <f t="shared" si="1"/>
        <v>1</v>
      </c>
      <c r="AB17" s="421"/>
      <c r="AC17" s="422"/>
      <c r="AD17" s="422"/>
      <c r="AE17" s="422"/>
      <c r="AF17" s="422"/>
      <c r="AG17" s="422"/>
      <c r="AH17" s="422"/>
      <c r="AI17" s="422"/>
      <c r="AJ17" s="422"/>
      <c r="AK17" s="422"/>
      <c r="AL17" s="422"/>
      <c r="AM17" s="422"/>
      <c r="AN17" s="595">
        <f t="shared" si="2"/>
        <v>0</v>
      </c>
      <c r="AO17" s="573">
        <f t="shared" si="3"/>
        <v>0</v>
      </c>
      <c r="AP17" s="249" t="s">
        <v>1238</v>
      </c>
      <c r="AQ17" s="249" t="s">
        <v>1222</v>
      </c>
      <c r="AR17" s="398" t="s">
        <v>1223</v>
      </c>
      <c r="AS17" s="249" t="s">
        <v>1224</v>
      </c>
      <c r="AT17" s="398" t="s">
        <v>1224</v>
      </c>
      <c r="AU17" s="157"/>
      <c r="AV17" s="157"/>
      <c r="AW17" s="157"/>
      <c r="AX17" s="157"/>
      <c r="AY17" s="157"/>
      <c r="AZ17" s="157"/>
      <c r="BA17" s="157"/>
    </row>
    <row r="18" spans="1:53" ht="61.5" customHeight="1">
      <c r="A18" s="588" t="s">
        <v>643</v>
      </c>
      <c r="B18" s="1280"/>
      <c r="C18" s="597"/>
      <c r="D18" s="1282" t="s">
        <v>1246</v>
      </c>
      <c r="E18" s="267" t="s">
        <v>1247</v>
      </c>
      <c r="F18" s="243" t="s">
        <v>1248</v>
      </c>
      <c r="G18" s="254">
        <v>3</v>
      </c>
      <c r="H18" s="242" t="s">
        <v>77</v>
      </c>
      <c r="I18" s="120" t="s">
        <v>265</v>
      </c>
      <c r="J18" s="590" t="s">
        <v>36</v>
      </c>
      <c r="K18" s="590" t="s">
        <v>29</v>
      </c>
      <c r="L18" s="590" t="s">
        <v>42</v>
      </c>
      <c r="M18" s="590" t="s">
        <v>43</v>
      </c>
      <c r="N18" s="591">
        <f t="shared" si="4"/>
        <v>12</v>
      </c>
      <c r="O18" s="419">
        <v>1</v>
      </c>
      <c r="P18" s="419">
        <v>1</v>
      </c>
      <c r="Q18" s="419">
        <v>1</v>
      </c>
      <c r="R18" s="419">
        <v>1</v>
      </c>
      <c r="S18" s="419">
        <v>1</v>
      </c>
      <c r="T18" s="419">
        <v>1</v>
      </c>
      <c r="U18" s="419">
        <v>1</v>
      </c>
      <c r="V18" s="419">
        <v>1</v>
      </c>
      <c r="W18" s="419">
        <v>1</v>
      </c>
      <c r="X18" s="419">
        <v>1</v>
      </c>
      <c r="Y18" s="419">
        <v>1</v>
      </c>
      <c r="Z18" s="419">
        <v>1</v>
      </c>
      <c r="AA18" s="591">
        <f t="shared" si="1"/>
        <v>1</v>
      </c>
      <c r="AB18" s="421"/>
      <c r="AC18" s="422"/>
      <c r="AD18" s="422"/>
      <c r="AE18" s="422"/>
      <c r="AF18" s="422"/>
      <c r="AG18" s="422"/>
      <c r="AH18" s="422"/>
      <c r="AI18" s="422"/>
      <c r="AJ18" s="422"/>
      <c r="AK18" s="422"/>
      <c r="AL18" s="422"/>
      <c r="AM18" s="422"/>
      <c r="AN18" s="595">
        <f t="shared" si="2"/>
        <v>0</v>
      </c>
      <c r="AO18" s="573">
        <f t="shared" si="3"/>
        <v>0</v>
      </c>
      <c r="AP18" s="249" t="s">
        <v>1238</v>
      </c>
      <c r="AQ18" s="249" t="s">
        <v>1222</v>
      </c>
      <c r="AR18" s="398" t="s">
        <v>1223</v>
      </c>
      <c r="AS18" s="249" t="s">
        <v>1224</v>
      </c>
      <c r="AT18" s="398" t="s">
        <v>1224</v>
      </c>
      <c r="AU18" s="157"/>
      <c r="AV18" s="157"/>
      <c r="AW18" s="157"/>
      <c r="AX18" s="157"/>
      <c r="AY18" s="157"/>
      <c r="AZ18" s="157"/>
      <c r="BA18" s="157"/>
    </row>
    <row r="19" spans="1:53" ht="87" customHeight="1">
      <c r="A19" s="588" t="s">
        <v>643</v>
      </c>
      <c r="B19" s="1280"/>
      <c r="C19" s="597"/>
      <c r="D19" s="1283"/>
      <c r="E19" s="267" t="s">
        <v>1249</v>
      </c>
      <c r="F19" s="243" t="s">
        <v>1250</v>
      </c>
      <c r="G19" s="254">
        <v>3</v>
      </c>
      <c r="H19" s="242" t="s">
        <v>77</v>
      </c>
      <c r="I19" s="120" t="s">
        <v>265</v>
      </c>
      <c r="J19" s="590" t="s">
        <v>36</v>
      </c>
      <c r="K19" s="590" t="s">
        <v>29</v>
      </c>
      <c r="L19" s="590" t="s">
        <v>42</v>
      </c>
      <c r="M19" s="590" t="s">
        <v>43</v>
      </c>
      <c r="N19" s="591">
        <f t="shared" si="4"/>
        <v>12</v>
      </c>
      <c r="O19" s="419">
        <v>1</v>
      </c>
      <c r="P19" s="419">
        <v>1</v>
      </c>
      <c r="Q19" s="419">
        <v>1</v>
      </c>
      <c r="R19" s="419">
        <v>1</v>
      </c>
      <c r="S19" s="419">
        <v>1</v>
      </c>
      <c r="T19" s="419">
        <v>1</v>
      </c>
      <c r="U19" s="419">
        <v>1</v>
      </c>
      <c r="V19" s="419">
        <v>1</v>
      </c>
      <c r="W19" s="419">
        <v>1</v>
      </c>
      <c r="X19" s="419">
        <v>1</v>
      </c>
      <c r="Y19" s="419">
        <v>1</v>
      </c>
      <c r="Z19" s="419">
        <v>1</v>
      </c>
      <c r="AA19" s="591">
        <f t="shared" si="1"/>
        <v>1</v>
      </c>
      <c r="AB19" s="421"/>
      <c r="AC19" s="422"/>
      <c r="AD19" s="422"/>
      <c r="AE19" s="422"/>
      <c r="AF19" s="422"/>
      <c r="AG19" s="422"/>
      <c r="AH19" s="422"/>
      <c r="AI19" s="422"/>
      <c r="AJ19" s="422"/>
      <c r="AK19" s="422"/>
      <c r="AL19" s="422"/>
      <c r="AM19" s="422"/>
      <c r="AN19" s="595">
        <f t="shared" si="2"/>
        <v>0</v>
      </c>
      <c r="AO19" s="573">
        <f t="shared" si="3"/>
        <v>0</v>
      </c>
      <c r="AP19" s="249" t="s">
        <v>1238</v>
      </c>
      <c r="AQ19" s="249" t="s">
        <v>1222</v>
      </c>
      <c r="AR19" s="398" t="s">
        <v>1223</v>
      </c>
      <c r="AS19" s="249" t="s">
        <v>1224</v>
      </c>
      <c r="AT19" s="398" t="s">
        <v>1224</v>
      </c>
      <c r="AU19" s="157"/>
      <c r="AV19" s="157"/>
      <c r="AW19" s="157"/>
      <c r="AX19" s="157"/>
      <c r="AY19" s="157"/>
      <c r="AZ19" s="157"/>
      <c r="BA19" s="157"/>
    </row>
    <row r="20" spans="1:53" ht="87" customHeight="1">
      <c r="A20" s="588" t="s">
        <v>643</v>
      </c>
      <c r="B20" s="1281"/>
      <c r="C20" s="598"/>
      <c r="D20" s="1284"/>
      <c r="E20" s="267" t="s">
        <v>1251</v>
      </c>
      <c r="F20" s="243" t="s">
        <v>1252</v>
      </c>
      <c r="G20" s="254">
        <v>3</v>
      </c>
      <c r="H20" s="242" t="s">
        <v>77</v>
      </c>
      <c r="I20" s="120" t="s">
        <v>265</v>
      </c>
      <c r="J20" s="590" t="s">
        <v>36</v>
      </c>
      <c r="K20" s="590" t="s">
        <v>29</v>
      </c>
      <c r="L20" s="590" t="s">
        <v>42</v>
      </c>
      <c r="M20" s="590" t="s">
        <v>43</v>
      </c>
      <c r="N20" s="591">
        <f t="shared" si="4"/>
        <v>12</v>
      </c>
      <c r="O20" s="419">
        <v>1</v>
      </c>
      <c r="P20" s="419">
        <v>1</v>
      </c>
      <c r="Q20" s="419">
        <v>1</v>
      </c>
      <c r="R20" s="419">
        <v>1</v>
      </c>
      <c r="S20" s="419">
        <v>1</v>
      </c>
      <c r="T20" s="419">
        <v>1</v>
      </c>
      <c r="U20" s="419">
        <v>1</v>
      </c>
      <c r="V20" s="419">
        <v>1</v>
      </c>
      <c r="W20" s="419">
        <v>1</v>
      </c>
      <c r="X20" s="419">
        <v>1</v>
      </c>
      <c r="Y20" s="419">
        <v>1</v>
      </c>
      <c r="Z20" s="419">
        <v>1</v>
      </c>
      <c r="AA20" s="591">
        <f t="shared" si="1"/>
        <v>1</v>
      </c>
      <c r="AB20" s="421"/>
      <c r="AC20" s="422"/>
      <c r="AD20" s="422"/>
      <c r="AE20" s="422"/>
      <c r="AF20" s="422"/>
      <c r="AG20" s="422"/>
      <c r="AH20" s="422"/>
      <c r="AI20" s="422"/>
      <c r="AJ20" s="422"/>
      <c r="AK20" s="422"/>
      <c r="AL20" s="422"/>
      <c r="AM20" s="422"/>
      <c r="AN20" s="595">
        <f t="shared" si="2"/>
        <v>0</v>
      </c>
      <c r="AO20" s="573">
        <f t="shared" si="3"/>
        <v>0</v>
      </c>
      <c r="AP20" s="249" t="s">
        <v>1238</v>
      </c>
      <c r="AQ20" s="249" t="s">
        <v>1222</v>
      </c>
      <c r="AR20" s="398" t="s">
        <v>1223</v>
      </c>
      <c r="AS20" s="249" t="s">
        <v>1224</v>
      </c>
      <c r="AT20" s="398" t="s">
        <v>1224</v>
      </c>
      <c r="AU20" s="157"/>
      <c r="AV20" s="157"/>
      <c r="AW20" s="157"/>
      <c r="AX20" s="157"/>
      <c r="AY20" s="157"/>
      <c r="AZ20" s="157"/>
      <c r="BA20" s="157"/>
    </row>
    <row r="21" spans="1:53" ht="127.5" customHeight="1">
      <c r="A21" s="588" t="s">
        <v>607</v>
      </c>
      <c r="B21" s="1289" t="s">
        <v>1253</v>
      </c>
      <c r="C21" s="1290"/>
      <c r="D21" s="1293" t="s">
        <v>1254</v>
      </c>
      <c r="E21" s="267" t="s">
        <v>1255</v>
      </c>
      <c r="F21" s="279" t="s">
        <v>1256</v>
      </c>
      <c r="G21" s="391">
        <v>3</v>
      </c>
      <c r="H21" s="279" t="s">
        <v>75</v>
      </c>
      <c r="I21" s="391" t="s">
        <v>660</v>
      </c>
      <c r="J21" s="391" t="s">
        <v>70</v>
      </c>
      <c r="K21" s="391" t="s">
        <v>29</v>
      </c>
      <c r="L21" s="405" t="s">
        <v>30</v>
      </c>
      <c r="M21" s="405" t="s">
        <v>43</v>
      </c>
      <c r="N21" s="601">
        <f t="shared" si="4"/>
        <v>1</v>
      </c>
      <c r="O21" s="602"/>
      <c r="P21" s="602"/>
      <c r="Q21" s="602">
        <v>0.25</v>
      </c>
      <c r="R21" s="602"/>
      <c r="S21" s="602">
        <v>0.25</v>
      </c>
      <c r="T21" s="602"/>
      <c r="U21" s="602">
        <v>0.25</v>
      </c>
      <c r="V21" s="602"/>
      <c r="W21" s="602">
        <v>0.25</v>
      </c>
      <c r="X21" s="602"/>
      <c r="Y21" s="602"/>
      <c r="Z21" s="602"/>
      <c r="AA21" s="601">
        <f t="shared" si="1"/>
        <v>0</v>
      </c>
      <c r="AB21" s="603"/>
      <c r="AC21" s="604"/>
      <c r="AD21" s="604"/>
      <c r="AE21" s="604"/>
      <c r="AF21" s="604"/>
      <c r="AG21" s="604"/>
      <c r="AH21" s="604"/>
      <c r="AI21" s="604"/>
      <c r="AJ21" s="604"/>
      <c r="AK21" s="604"/>
      <c r="AL21" s="604"/>
      <c r="AM21" s="604"/>
      <c r="AN21" s="605">
        <f t="shared" si="2"/>
        <v>0</v>
      </c>
      <c r="AO21" s="573" t="e">
        <f t="shared" si="3"/>
        <v>#DIV/0!</v>
      </c>
      <c r="AP21" s="247" t="s">
        <v>1257</v>
      </c>
      <c r="AQ21" s="249" t="s">
        <v>1258</v>
      </c>
      <c r="AR21" s="398" t="s">
        <v>1259</v>
      </c>
      <c r="AS21" s="249" t="s">
        <v>108</v>
      </c>
      <c r="AT21" s="596" t="s">
        <v>1224</v>
      </c>
      <c r="AU21" s="157"/>
      <c r="AV21" s="157"/>
      <c r="AW21" s="157"/>
      <c r="AX21" s="157"/>
      <c r="AY21" s="157"/>
      <c r="AZ21" s="157"/>
      <c r="BA21" s="157"/>
    </row>
    <row r="22" spans="1:53" ht="106.5" customHeight="1">
      <c r="A22" s="588" t="s">
        <v>607</v>
      </c>
      <c r="B22" s="1289"/>
      <c r="C22" s="1291"/>
      <c r="D22" s="1293"/>
      <c r="E22" s="267" t="s">
        <v>1260</v>
      </c>
      <c r="F22" s="279" t="s">
        <v>1261</v>
      </c>
      <c r="G22" s="391">
        <v>3</v>
      </c>
      <c r="H22" s="279" t="s">
        <v>75</v>
      </c>
      <c r="I22" s="391" t="s">
        <v>660</v>
      </c>
      <c r="J22" s="391" t="s">
        <v>70</v>
      </c>
      <c r="K22" s="391" t="s">
        <v>29</v>
      </c>
      <c r="L22" s="405" t="s">
        <v>30</v>
      </c>
      <c r="M22" s="405" t="s">
        <v>43</v>
      </c>
      <c r="N22" s="601">
        <f t="shared" si="4"/>
        <v>1</v>
      </c>
      <c r="O22" s="602"/>
      <c r="P22" s="602"/>
      <c r="Q22" s="602"/>
      <c r="R22" s="602">
        <v>0.25</v>
      </c>
      <c r="S22" s="602"/>
      <c r="T22" s="602">
        <v>0.25</v>
      </c>
      <c r="U22" s="602"/>
      <c r="V22" s="602">
        <v>0.25</v>
      </c>
      <c r="W22" s="602"/>
      <c r="X22" s="602">
        <v>0.25</v>
      </c>
      <c r="Y22" s="602"/>
      <c r="Z22" s="602"/>
      <c r="AA22" s="601">
        <f t="shared" si="1"/>
        <v>0</v>
      </c>
      <c r="AB22" s="603"/>
      <c r="AC22" s="604"/>
      <c r="AD22" s="604"/>
      <c r="AE22" s="604"/>
      <c r="AF22" s="604"/>
      <c r="AG22" s="604"/>
      <c r="AH22" s="604"/>
      <c r="AI22" s="604"/>
      <c r="AJ22" s="604"/>
      <c r="AK22" s="604"/>
      <c r="AL22" s="604"/>
      <c r="AM22" s="604"/>
      <c r="AN22" s="605">
        <f t="shared" si="2"/>
        <v>0</v>
      </c>
      <c r="AO22" s="573" t="e">
        <f t="shared" si="3"/>
        <v>#DIV/0!</v>
      </c>
      <c r="AP22" s="249" t="s">
        <v>1262</v>
      </c>
      <c r="AQ22" s="249" t="s">
        <v>1258</v>
      </c>
      <c r="AR22" s="398" t="s">
        <v>1259</v>
      </c>
      <c r="AS22" s="249" t="s">
        <v>108</v>
      </c>
      <c r="AT22" s="596" t="s">
        <v>1224</v>
      </c>
      <c r="AU22" s="157"/>
      <c r="AV22" s="157"/>
      <c r="AW22" s="157"/>
      <c r="AX22" s="157"/>
      <c r="AY22" s="157"/>
      <c r="AZ22" s="157"/>
      <c r="BA22" s="157"/>
    </row>
    <row r="23" spans="1:53" ht="113.25" customHeight="1">
      <c r="A23" s="588" t="s">
        <v>506</v>
      </c>
      <c r="B23" s="1289"/>
      <c r="C23" s="1291"/>
      <c r="D23" s="1293" t="s">
        <v>1263</v>
      </c>
      <c r="E23" s="267" t="s">
        <v>1264</v>
      </c>
      <c r="F23" s="401" t="s">
        <v>1265</v>
      </c>
      <c r="G23" s="428">
        <v>3</v>
      </c>
      <c r="H23" s="267" t="s">
        <v>75</v>
      </c>
      <c r="I23" s="428" t="s">
        <v>660</v>
      </c>
      <c r="J23" s="428" t="s">
        <v>70</v>
      </c>
      <c r="K23" s="391" t="s">
        <v>29</v>
      </c>
      <c r="L23" s="428" t="s">
        <v>30</v>
      </c>
      <c r="M23" s="428" t="s">
        <v>43</v>
      </c>
      <c r="N23" s="601">
        <f t="shared" si="4"/>
        <v>1</v>
      </c>
      <c r="O23" s="602"/>
      <c r="P23" s="602"/>
      <c r="Q23" s="602"/>
      <c r="R23" s="602">
        <v>0.5</v>
      </c>
      <c r="S23" s="602"/>
      <c r="T23" s="602"/>
      <c r="U23" s="602">
        <v>0.25</v>
      </c>
      <c r="V23" s="602"/>
      <c r="W23" s="602">
        <v>0.25</v>
      </c>
      <c r="X23" s="602"/>
      <c r="Y23" s="602"/>
      <c r="Z23" s="602"/>
      <c r="AA23" s="601">
        <f t="shared" si="1"/>
        <v>0</v>
      </c>
      <c r="AB23" s="603"/>
      <c r="AC23" s="604"/>
      <c r="AD23" s="604"/>
      <c r="AE23" s="604"/>
      <c r="AF23" s="604"/>
      <c r="AG23" s="604"/>
      <c r="AH23" s="604"/>
      <c r="AI23" s="604"/>
      <c r="AJ23" s="604"/>
      <c r="AK23" s="604"/>
      <c r="AL23" s="604"/>
      <c r="AM23" s="604"/>
      <c r="AN23" s="605">
        <f t="shared" si="2"/>
        <v>0</v>
      </c>
      <c r="AO23" s="573" t="e">
        <f t="shared" si="3"/>
        <v>#DIV/0!</v>
      </c>
      <c r="AP23" s="247" t="s">
        <v>1266</v>
      </c>
      <c r="AQ23" s="249" t="s">
        <v>1258</v>
      </c>
      <c r="AR23" s="422" t="s">
        <v>1267</v>
      </c>
      <c r="AS23" s="249" t="s">
        <v>1224</v>
      </c>
      <c r="AT23" s="596" t="s">
        <v>1224</v>
      </c>
      <c r="AU23" s="157"/>
      <c r="AV23" s="157"/>
      <c r="AW23" s="157"/>
      <c r="AX23" s="157"/>
      <c r="AY23" s="157"/>
      <c r="AZ23" s="157"/>
      <c r="BA23" s="157"/>
    </row>
    <row r="24" spans="1:53" ht="110.25" customHeight="1">
      <c r="A24" s="588" t="s">
        <v>506</v>
      </c>
      <c r="B24" s="1289"/>
      <c r="C24" s="1291"/>
      <c r="D24" s="1293"/>
      <c r="E24" s="267" t="s">
        <v>1268</v>
      </c>
      <c r="F24" s="401" t="s">
        <v>1269</v>
      </c>
      <c r="G24" s="428">
        <v>3</v>
      </c>
      <c r="H24" s="267" t="s">
        <v>75</v>
      </c>
      <c r="I24" s="428" t="s">
        <v>660</v>
      </c>
      <c r="J24" s="428" t="s">
        <v>70</v>
      </c>
      <c r="K24" s="391" t="s">
        <v>29</v>
      </c>
      <c r="L24" s="428" t="s">
        <v>30</v>
      </c>
      <c r="M24" s="428" t="s">
        <v>43</v>
      </c>
      <c r="N24" s="601">
        <f t="shared" si="4"/>
        <v>1</v>
      </c>
      <c r="O24" s="602"/>
      <c r="P24" s="602"/>
      <c r="Q24" s="602"/>
      <c r="R24" s="602"/>
      <c r="S24" s="602">
        <v>0.5</v>
      </c>
      <c r="T24" s="602"/>
      <c r="U24" s="602"/>
      <c r="V24" s="602">
        <v>0.25</v>
      </c>
      <c r="W24" s="602"/>
      <c r="X24" s="602">
        <v>0.25</v>
      </c>
      <c r="Y24" s="602"/>
      <c r="Z24" s="602"/>
      <c r="AA24" s="601">
        <f t="shared" si="1"/>
        <v>0</v>
      </c>
      <c r="AB24" s="603"/>
      <c r="AC24" s="604"/>
      <c r="AD24" s="604"/>
      <c r="AE24" s="604"/>
      <c r="AF24" s="604"/>
      <c r="AG24" s="604"/>
      <c r="AH24" s="604"/>
      <c r="AI24" s="604"/>
      <c r="AJ24" s="604"/>
      <c r="AK24" s="604"/>
      <c r="AL24" s="604"/>
      <c r="AM24" s="604"/>
      <c r="AN24" s="605">
        <f t="shared" si="2"/>
        <v>0</v>
      </c>
      <c r="AO24" s="573" t="e">
        <f t="shared" si="3"/>
        <v>#DIV/0!</v>
      </c>
      <c r="AP24" s="247" t="s">
        <v>215</v>
      </c>
      <c r="AQ24" s="249" t="s">
        <v>1258</v>
      </c>
      <c r="AR24" s="422" t="s">
        <v>1267</v>
      </c>
      <c r="AS24" s="249" t="s">
        <v>1224</v>
      </c>
      <c r="AT24" s="596" t="s">
        <v>1224</v>
      </c>
    </row>
    <row r="25" spans="1:53" ht="148.5" customHeight="1">
      <c r="A25" s="588" t="s">
        <v>607</v>
      </c>
      <c r="B25" s="1289"/>
      <c r="C25" s="1291"/>
      <c r="D25" s="267" t="s">
        <v>1270</v>
      </c>
      <c r="E25" s="267"/>
      <c r="F25" s="403" t="s">
        <v>1271</v>
      </c>
      <c r="G25" s="391">
        <v>3</v>
      </c>
      <c r="H25" s="403" t="s">
        <v>75</v>
      </c>
      <c r="I25" s="428" t="s">
        <v>1272</v>
      </c>
      <c r="J25" s="391" t="s">
        <v>36</v>
      </c>
      <c r="K25" s="391" t="s">
        <v>29</v>
      </c>
      <c r="L25" s="405" t="s">
        <v>30</v>
      </c>
      <c r="M25" s="405" t="s">
        <v>43</v>
      </c>
      <c r="N25" s="591">
        <f t="shared" si="4"/>
        <v>6</v>
      </c>
      <c r="O25" s="419"/>
      <c r="P25" s="419"/>
      <c r="Q25" s="419"/>
      <c r="R25" s="419"/>
      <c r="S25" s="419">
        <v>2</v>
      </c>
      <c r="T25" s="419"/>
      <c r="U25" s="419"/>
      <c r="V25" s="419">
        <v>2</v>
      </c>
      <c r="W25" s="419"/>
      <c r="X25" s="419"/>
      <c r="Y25" s="419">
        <v>2</v>
      </c>
      <c r="Z25" s="419"/>
      <c r="AA25" s="591">
        <f t="shared" si="1"/>
        <v>0</v>
      </c>
      <c r="AB25" s="421"/>
      <c r="AC25" s="422"/>
      <c r="AD25" s="422"/>
      <c r="AE25" s="422"/>
      <c r="AF25" s="422"/>
      <c r="AG25" s="422"/>
      <c r="AH25" s="422"/>
      <c r="AI25" s="422"/>
      <c r="AJ25" s="422"/>
      <c r="AK25" s="422"/>
      <c r="AL25" s="422"/>
      <c r="AM25" s="422"/>
      <c r="AN25" s="595">
        <f t="shared" si="2"/>
        <v>0</v>
      </c>
      <c r="AO25" s="573" t="e">
        <f t="shared" si="3"/>
        <v>#DIV/0!</v>
      </c>
      <c r="AP25" s="249" t="s">
        <v>1273</v>
      </c>
      <c r="AQ25" s="249" t="s">
        <v>1258</v>
      </c>
      <c r="AR25" s="398" t="s">
        <v>1274</v>
      </c>
      <c r="AS25" s="262" t="s">
        <v>108</v>
      </c>
      <c r="AT25" s="596" t="s">
        <v>1224</v>
      </c>
      <c r="AU25" s="157"/>
      <c r="AV25" s="157"/>
      <c r="AW25" s="157"/>
      <c r="AX25" s="157"/>
      <c r="AY25" s="157"/>
      <c r="AZ25" s="157"/>
      <c r="BA25" s="157"/>
    </row>
    <row r="26" spans="1:53" ht="157.5" customHeight="1">
      <c r="A26" s="588" t="s">
        <v>506</v>
      </c>
      <c r="B26" s="1289"/>
      <c r="C26" s="1292"/>
      <c r="D26" s="267" t="s">
        <v>1275</v>
      </c>
      <c r="E26" s="267"/>
      <c r="F26" s="243" t="s">
        <v>1276</v>
      </c>
      <c r="G26" s="391">
        <v>2</v>
      </c>
      <c r="H26" s="243" t="s">
        <v>75</v>
      </c>
      <c r="I26" s="428" t="s">
        <v>1272</v>
      </c>
      <c r="J26" s="391" t="s">
        <v>36</v>
      </c>
      <c r="K26" s="391" t="s">
        <v>29</v>
      </c>
      <c r="L26" s="391" t="s">
        <v>42</v>
      </c>
      <c r="M26" s="391" t="s">
        <v>43</v>
      </c>
      <c r="N26" s="591">
        <f t="shared" si="4"/>
        <v>11</v>
      </c>
      <c r="O26" s="419"/>
      <c r="P26" s="419">
        <v>1</v>
      </c>
      <c r="Q26" s="419">
        <v>1</v>
      </c>
      <c r="R26" s="419">
        <v>1</v>
      </c>
      <c r="S26" s="419">
        <v>1</v>
      </c>
      <c r="T26" s="419">
        <v>1</v>
      </c>
      <c r="U26" s="419">
        <v>1</v>
      </c>
      <c r="V26" s="419">
        <v>1</v>
      </c>
      <c r="W26" s="419">
        <v>1</v>
      </c>
      <c r="X26" s="419">
        <v>1</v>
      </c>
      <c r="Y26" s="419">
        <v>1</v>
      </c>
      <c r="Z26" s="419">
        <v>1</v>
      </c>
      <c r="AA26" s="591">
        <f t="shared" si="1"/>
        <v>0</v>
      </c>
      <c r="AB26" s="421"/>
      <c r="AC26" s="422"/>
      <c r="AD26" s="422"/>
      <c r="AE26" s="422"/>
      <c r="AF26" s="422"/>
      <c r="AG26" s="422"/>
      <c r="AH26" s="422"/>
      <c r="AI26" s="422"/>
      <c r="AJ26" s="422"/>
      <c r="AK26" s="422"/>
      <c r="AL26" s="422"/>
      <c r="AM26" s="422"/>
      <c r="AN26" s="595">
        <f t="shared" si="2"/>
        <v>0</v>
      </c>
      <c r="AO26" s="573" t="e">
        <f t="shared" si="3"/>
        <v>#DIV/0!</v>
      </c>
      <c r="AP26" s="249" t="s">
        <v>1273</v>
      </c>
      <c r="AQ26" s="249" t="s">
        <v>1258</v>
      </c>
      <c r="AR26" s="249" t="s">
        <v>1277</v>
      </c>
      <c r="AS26" s="249" t="s">
        <v>74</v>
      </c>
      <c r="AT26" s="596" t="s">
        <v>1224</v>
      </c>
      <c r="AU26" s="157"/>
      <c r="AV26" s="157"/>
      <c r="AW26" s="157"/>
      <c r="AX26" s="157"/>
      <c r="AY26" s="157"/>
      <c r="AZ26" s="157"/>
      <c r="BA26" s="157"/>
    </row>
    <row r="27" spans="1:53" ht="112.5" customHeight="1">
      <c r="A27" s="588" t="s">
        <v>506</v>
      </c>
      <c r="B27" s="1289" t="s">
        <v>1278</v>
      </c>
      <c r="C27" s="1290"/>
      <c r="D27" s="1293" t="s">
        <v>1279</v>
      </c>
      <c r="E27" s="267" t="s">
        <v>1280</v>
      </c>
      <c r="F27" s="267" t="s">
        <v>1281</v>
      </c>
      <c r="G27" s="391">
        <v>3</v>
      </c>
      <c r="H27" s="267" t="s">
        <v>75</v>
      </c>
      <c r="I27" s="428" t="s">
        <v>1272</v>
      </c>
      <c r="J27" s="428" t="s">
        <v>36</v>
      </c>
      <c r="K27" s="391" t="s">
        <v>29</v>
      </c>
      <c r="L27" s="391" t="s">
        <v>42</v>
      </c>
      <c r="M27" s="391" t="s">
        <v>43</v>
      </c>
      <c r="N27" s="591">
        <f t="shared" si="4"/>
        <v>11</v>
      </c>
      <c r="O27" s="419"/>
      <c r="P27" s="419">
        <v>1</v>
      </c>
      <c r="Q27" s="419">
        <v>1</v>
      </c>
      <c r="R27" s="419">
        <v>1</v>
      </c>
      <c r="S27" s="419">
        <v>1</v>
      </c>
      <c r="T27" s="419">
        <v>1</v>
      </c>
      <c r="U27" s="419">
        <v>1</v>
      </c>
      <c r="V27" s="419">
        <v>1</v>
      </c>
      <c r="W27" s="419">
        <v>1</v>
      </c>
      <c r="X27" s="419">
        <v>1</v>
      </c>
      <c r="Y27" s="419">
        <v>1</v>
      </c>
      <c r="Z27" s="419">
        <v>1</v>
      </c>
      <c r="AA27" s="591">
        <f t="shared" si="1"/>
        <v>0</v>
      </c>
      <c r="AB27" s="421"/>
      <c r="AC27" s="422"/>
      <c r="AD27" s="422"/>
      <c r="AE27" s="422"/>
      <c r="AF27" s="422"/>
      <c r="AG27" s="422"/>
      <c r="AH27" s="422"/>
      <c r="AI27" s="422"/>
      <c r="AJ27" s="422"/>
      <c r="AK27" s="422"/>
      <c r="AL27" s="422"/>
      <c r="AM27" s="422"/>
      <c r="AN27" s="595">
        <f t="shared" si="2"/>
        <v>0</v>
      </c>
      <c r="AO27" s="573" t="e">
        <f t="shared" si="3"/>
        <v>#DIV/0!</v>
      </c>
      <c r="AP27" s="249" t="s">
        <v>1282</v>
      </c>
      <c r="AQ27" s="249" t="s">
        <v>1258</v>
      </c>
      <c r="AR27" s="398" t="s">
        <v>1259</v>
      </c>
      <c r="AS27" s="249" t="s">
        <v>1224</v>
      </c>
      <c r="AT27" s="596" t="s">
        <v>1224</v>
      </c>
      <c r="AU27" s="157"/>
      <c r="AV27" s="157"/>
      <c r="AW27" s="157"/>
      <c r="AX27" s="157"/>
      <c r="AY27" s="157"/>
      <c r="AZ27" s="157"/>
      <c r="BA27" s="157"/>
    </row>
    <row r="28" spans="1:53" ht="129" customHeight="1">
      <c r="A28" s="588" t="s">
        <v>506</v>
      </c>
      <c r="B28" s="1289"/>
      <c r="C28" s="1291"/>
      <c r="D28" s="1293"/>
      <c r="E28" s="267" t="s">
        <v>1283</v>
      </c>
      <c r="F28" s="401" t="s">
        <v>1284</v>
      </c>
      <c r="G28" s="428">
        <v>2</v>
      </c>
      <c r="H28" s="267" t="s">
        <v>75</v>
      </c>
      <c r="I28" s="428" t="s">
        <v>1272</v>
      </c>
      <c r="J28" s="428" t="s">
        <v>36</v>
      </c>
      <c r="K28" s="428" t="s">
        <v>29</v>
      </c>
      <c r="L28" s="391" t="s">
        <v>42</v>
      </c>
      <c r="M28" s="428" t="s">
        <v>43</v>
      </c>
      <c r="N28" s="591">
        <f t="shared" si="4"/>
        <v>11</v>
      </c>
      <c r="O28" s="419"/>
      <c r="P28" s="419">
        <v>1</v>
      </c>
      <c r="Q28" s="419">
        <v>1</v>
      </c>
      <c r="R28" s="419">
        <v>1</v>
      </c>
      <c r="S28" s="419">
        <v>1</v>
      </c>
      <c r="T28" s="419">
        <v>1</v>
      </c>
      <c r="U28" s="419">
        <v>1</v>
      </c>
      <c r="V28" s="419">
        <v>1</v>
      </c>
      <c r="W28" s="419">
        <v>1</v>
      </c>
      <c r="X28" s="419">
        <v>1</v>
      </c>
      <c r="Y28" s="419">
        <v>1</v>
      </c>
      <c r="Z28" s="419">
        <v>1</v>
      </c>
      <c r="AA28" s="591">
        <f t="shared" si="1"/>
        <v>0</v>
      </c>
      <c r="AB28" s="421"/>
      <c r="AC28" s="422"/>
      <c r="AD28" s="422"/>
      <c r="AE28" s="422"/>
      <c r="AF28" s="422"/>
      <c r="AG28" s="422"/>
      <c r="AH28" s="422"/>
      <c r="AI28" s="422"/>
      <c r="AJ28" s="422"/>
      <c r="AK28" s="422"/>
      <c r="AL28" s="422"/>
      <c r="AM28" s="422"/>
      <c r="AN28" s="595">
        <f t="shared" si="2"/>
        <v>0</v>
      </c>
      <c r="AO28" s="573" t="e">
        <f t="shared" si="3"/>
        <v>#DIV/0!</v>
      </c>
      <c r="AP28" s="249" t="s">
        <v>1285</v>
      </c>
      <c r="AQ28" s="249" t="s">
        <v>1258</v>
      </c>
      <c r="AR28" s="249" t="s">
        <v>1286</v>
      </c>
      <c r="AS28" s="249" t="s">
        <v>1224</v>
      </c>
      <c r="AT28" s="596" t="s">
        <v>1224</v>
      </c>
      <c r="AU28" s="157"/>
      <c r="AV28" s="157"/>
      <c r="AW28" s="157"/>
      <c r="AX28" s="157"/>
      <c r="AY28" s="157"/>
      <c r="AZ28" s="157"/>
      <c r="BA28" s="157"/>
    </row>
    <row r="29" spans="1:53" ht="146.25" customHeight="1">
      <c r="A29" s="588" t="s">
        <v>506</v>
      </c>
      <c r="B29" s="1289"/>
      <c r="C29" s="1291"/>
      <c r="D29" s="1293"/>
      <c r="E29" s="267" t="s">
        <v>1287</v>
      </c>
      <c r="F29" s="401" t="s">
        <v>1288</v>
      </c>
      <c r="G29" s="428">
        <v>3</v>
      </c>
      <c r="H29" s="267" t="s">
        <v>75</v>
      </c>
      <c r="I29" s="428" t="s">
        <v>1289</v>
      </c>
      <c r="J29" s="428" t="s">
        <v>36</v>
      </c>
      <c r="K29" s="428" t="s">
        <v>29</v>
      </c>
      <c r="L29" s="428" t="s">
        <v>30</v>
      </c>
      <c r="M29" s="428" t="s">
        <v>43</v>
      </c>
      <c r="N29" s="591">
        <f t="shared" si="4"/>
        <v>3</v>
      </c>
      <c r="O29" s="602"/>
      <c r="P29" s="602"/>
      <c r="Q29" s="419">
        <v>1</v>
      </c>
      <c r="R29" s="419"/>
      <c r="S29" s="419"/>
      <c r="T29" s="419">
        <v>1</v>
      </c>
      <c r="U29" s="419"/>
      <c r="V29" s="419"/>
      <c r="W29" s="419">
        <v>1</v>
      </c>
      <c r="X29" s="419"/>
      <c r="Y29" s="419"/>
      <c r="Z29" s="602"/>
      <c r="AA29" s="591">
        <f t="shared" si="1"/>
        <v>0</v>
      </c>
      <c r="AB29" s="603"/>
      <c r="AC29" s="604"/>
      <c r="AD29" s="604"/>
      <c r="AE29" s="604"/>
      <c r="AF29" s="604"/>
      <c r="AG29" s="604"/>
      <c r="AH29" s="604"/>
      <c r="AI29" s="604"/>
      <c r="AJ29" s="604"/>
      <c r="AK29" s="604"/>
      <c r="AL29" s="604"/>
      <c r="AM29" s="604"/>
      <c r="AN29" s="595">
        <f t="shared" si="2"/>
        <v>0</v>
      </c>
      <c r="AO29" s="573" t="e">
        <f t="shared" si="3"/>
        <v>#DIV/0!</v>
      </c>
      <c r="AP29" s="249" t="s">
        <v>1290</v>
      </c>
      <c r="AQ29" s="249" t="s">
        <v>1258</v>
      </c>
      <c r="AR29" s="249" t="s">
        <v>1286</v>
      </c>
      <c r="AS29" s="249" t="s">
        <v>1224</v>
      </c>
      <c r="AT29" s="596" t="s">
        <v>1224</v>
      </c>
    </row>
    <row r="30" spans="1:53" ht="127.5" customHeight="1">
      <c r="A30" s="588" t="s">
        <v>506</v>
      </c>
      <c r="B30" s="1289"/>
      <c r="C30" s="1291"/>
      <c r="D30" s="1293"/>
      <c r="E30" s="267" t="s">
        <v>1291</v>
      </c>
      <c r="F30" s="401" t="s">
        <v>1292</v>
      </c>
      <c r="G30" s="428">
        <v>2</v>
      </c>
      <c r="H30" s="267" t="s">
        <v>75</v>
      </c>
      <c r="I30" s="428" t="s">
        <v>1272</v>
      </c>
      <c r="J30" s="428" t="s">
        <v>36</v>
      </c>
      <c r="K30" s="428" t="s">
        <v>29</v>
      </c>
      <c r="L30" s="391" t="s">
        <v>42</v>
      </c>
      <c r="M30" s="428" t="s">
        <v>43</v>
      </c>
      <c r="N30" s="591">
        <f t="shared" si="4"/>
        <v>11</v>
      </c>
      <c r="O30" s="419"/>
      <c r="P30" s="419">
        <v>1</v>
      </c>
      <c r="Q30" s="419">
        <v>1</v>
      </c>
      <c r="R30" s="419">
        <v>1</v>
      </c>
      <c r="S30" s="419">
        <v>1</v>
      </c>
      <c r="T30" s="419">
        <v>1</v>
      </c>
      <c r="U30" s="419">
        <v>1</v>
      </c>
      <c r="V30" s="419">
        <v>1</v>
      </c>
      <c r="W30" s="419">
        <v>1</v>
      </c>
      <c r="X30" s="419">
        <v>1</v>
      </c>
      <c r="Y30" s="419">
        <v>1</v>
      </c>
      <c r="Z30" s="419">
        <v>1</v>
      </c>
      <c r="AA30" s="591">
        <f t="shared" si="1"/>
        <v>0</v>
      </c>
      <c r="AB30" s="421"/>
      <c r="AC30" s="422"/>
      <c r="AD30" s="422"/>
      <c r="AE30" s="422"/>
      <c r="AF30" s="422"/>
      <c r="AG30" s="422"/>
      <c r="AH30" s="422"/>
      <c r="AI30" s="422"/>
      <c r="AJ30" s="422"/>
      <c r="AK30" s="422"/>
      <c r="AL30" s="422"/>
      <c r="AM30" s="422"/>
      <c r="AN30" s="595">
        <f t="shared" si="2"/>
        <v>0</v>
      </c>
      <c r="AO30" s="573" t="e">
        <f t="shared" si="3"/>
        <v>#DIV/0!</v>
      </c>
      <c r="AP30" s="249" t="s">
        <v>1293</v>
      </c>
      <c r="AQ30" s="249" t="s">
        <v>1258</v>
      </c>
      <c r="AR30" s="249" t="s">
        <v>1294</v>
      </c>
      <c r="AS30" s="249" t="s">
        <v>1224</v>
      </c>
      <c r="AT30" s="596" t="s">
        <v>1224</v>
      </c>
    </row>
    <row r="31" spans="1:53" ht="81">
      <c r="A31" s="588" t="s">
        <v>506</v>
      </c>
      <c r="B31" s="1289"/>
      <c r="C31" s="1291"/>
      <c r="D31" s="1282" t="s">
        <v>1295</v>
      </c>
      <c r="E31" s="267" t="s">
        <v>1296</v>
      </c>
      <c r="F31" s="400" t="s">
        <v>1297</v>
      </c>
      <c r="G31" s="391">
        <v>2</v>
      </c>
      <c r="H31" s="243" t="s">
        <v>57</v>
      </c>
      <c r="I31" s="428" t="s">
        <v>1272</v>
      </c>
      <c r="J31" s="428" t="s">
        <v>36</v>
      </c>
      <c r="K31" s="391" t="s">
        <v>29</v>
      </c>
      <c r="L31" s="391" t="s">
        <v>30</v>
      </c>
      <c r="M31" s="391" t="s">
        <v>43</v>
      </c>
      <c r="N31" s="591">
        <f t="shared" si="4"/>
        <v>10</v>
      </c>
      <c r="O31" s="419"/>
      <c r="P31" s="419"/>
      <c r="Q31" s="419">
        <v>1</v>
      </c>
      <c r="R31" s="419">
        <v>1</v>
      </c>
      <c r="S31" s="419">
        <v>1</v>
      </c>
      <c r="T31" s="419">
        <v>1</v>
      </c>
      <c r="U31" s="419">
        <v>1</v>
      </c>
      <c r="V31" s="419">
        <v>1</v>
      </c>
      <c r="W31" s="419">
        <v>1</v>
      </c>
      <c r="X31" s="419">
        <v>1</v>
      </c>
      <c r="Y31" s="419">
        <v>1</v>
      </c>
      <c r="Z31" s="419">
        <v>1</v>
      </c>
      <c r="AA31" s="591">
        <f t="shared" si="1"/>
        <v>0</v>
      </c>
      <c r="AB31" s="421"/>
      <c r="AC31" s="422"/>
      <c r="AD31" s="422"/>
      <c r="AE31" s="422"/>
      <c r="AF31" s="422"/>
      <c r="AG31" s="422"/>
      <c r="AH31" s="422"/>
      <c r="AI31" s="422"/>
      <c r="AJ31" s="422"/>
      <c r="AK31" s="422"/>
      <c r="AL31" s="422"/>
      <c r="AM31" s="422"/>
      <c r="AN31" s="595">
        <f t="shared" si="2"/>
        <v>0</v>
      </c>
      <c r="AO31" s="573" t="e">
        <f t="shared" si="3"/>
        <v>#DIV/0!</v>
      </c>
      <c r="AP31" s="249" t="s">
        <v>1273</v>
      </c>
      <c r="AQ31" s="249" t="s">
        <v>1258</v>
      </c>
      <c r="AR31" s="398" t="s">
        <v>1298</v>
      </c>
      <c r="AS31" s="249" t="s">
        <v>1224</v>
      </c>
      <c r="AT31" s="596" t="s">
        <v>1224</v>
      </c>
    </row>
    <row r="32" spans="1:53" ht="97.5" customHeight="1">
      <c r="A32" s="588" t="s">
        <v>506</v>
      </c>
      <c r="B32" s="1289"/>
      <c r="C32" s="1291"/>
      <c r="D32" s="1284"/>
      <c r="E32" s="267" t="s">
        <v>1299</v>
      </c>
      <c r="F32" s="400" t="s">
        <v>1300</v>
      </c>
      <c r="G32" s="391">
        <v>3</v>
      </c>
      <c r="H32" s="243" t="s">
        <v>57</v>
      </c>
      <c r="I32" s="428" t="s">
        <v>1301</v>
      </c>
      <c r="J32" s="391" t="s">
        <v>36</v>
      </c>
      <c r="K32" s="391" t="s">
        <v>29</v>
      </c>
      <c r="L32" s="391" t="s">
        <v>42</v>
      </c>
      <c r="M32" s="391" t="s">
        <v>43</v>
      </c>
      <c r="N32" s="591">
        <f t="shared" si="4"/>
        <v>48</v>
      </c>
      <c r="O32" s="419">
        <v>4</v>
      </c>
      <c r="P32" s="419">
        <v>4</v>
      </c>
      <c r="Q32" s="419">
        <v>4</v>
      </c>
      <c r="R32" s="419">
        <v>4</v>
      </c>
      <c r="S32" s="419">
        <v>4</v>
      </c>
      <c r="T32" s="419">
        <v>4</v>
      </c>
      <c r="U32" s="419">
        <v>4</v>
      </c>
      <c r="V32" s="419">
        <v>4</v>
      </c>
      <c r="W32" s="419">
        <v>4</v>
      </c>
      <c r="X32" s="419">
        <v>4</v>
      </c>
      <c r="Y32" s="419">
        <v>4</v>
      </c>
      <c r="Z32" s="419">
        <v>4</v>
      </c>
      <c r="AA32" s="591">
        <f t="shared" si="1"/>
        <v>4</v>
      </c>
      <c r="AB32" s="421"/>
      <c r="AC32" s="422"/>
      <c r="AD32" s="422"/>
      <c r="AE32" s="422"/>
      <c r="AF32" s="422"/>
      <c r="AG32" s="422"/>
      <c r="AH32" s="422"/>
      <c r="AI32" s="422"/>
      <c r="AJ32" s="422"/>
      <c r="AK32" s="422"/>
      <c r="AL32" s="422"/>
      <c r="AM32" s="422"/>
      <c r="AN32" s="595">
        <f t="shared" si="2"/>
        <v>0</v>
      </c>
      <c r="AO32" s="573">
        <f t="shared" si="3"/>
        <v>0</v>
      </c>
      <c r="AP32" s="247" t="s">
        <v>1302</v>
      </c>
      <c r="AQ32" s="249" t="s">
        <v>1258</v>
      </c>
      <c r="AR32" s="398" t="s">
        <v>1298</v>
      </c>
      <c r="AS32" s="249" t="s">
        <v>1224</v>
      </c>
      <c r="AT32" s="596" t="s">
        <v>1224</v>
      </c>
    </row>
    <row r="33" spans="1:53" ht="81">
      <c r="A33" s="588" t="s">
        <v>506</v>
      </c>
      <c r="B33" s="1289"/>
      <c r="C33" s="1291"/>
      <c r="D33" s="1282" t="s">
        <v>1303</v>
      </c>
      <c r="E33" s="267" t="s">
        <v>1304</v>
      </c>
      <c r="F33" s="401" t="s">
        <v>1305</v>
      </c>
      <c r="G33" s="391">
        <v>2</v>
      </c>
      <c r="H33" s="243" t="s">
        <v>75</v>
      </c>
      <c r="I33" s="391" t="s">
        <v>1306</v>
      </c>
      <c r="J33" s="391" t="s">
        <v>36</v>
      </c>
      <c r="K33" s="391" t="s">
        <v>1307</v>
      </c>
      <c r="L33" s="391" t="s">
        <v>30</v>
      </c>
      <c r="M33" s="391" t="s">
        <v>43</v>
      </c>
      <c r="N33" s="591">
        <f t="shared" si="4"/>
        <v>4</v>
      </c>
      <c r="O33" s="419"/>
      <c r="P33" s="419"/>
      <c r="Q33" s="419">
        <v>1</v>
      </c>
      <c r="R33" s="419"/>
      <c r="S33" s="419"/>
      <c r="T33" s="419">
        <v>1</v>
      </c>
      <c r="U33" s="419"/>
      <c r="V33" s="419"/>
      <c r="W33" s="419">
        <v>1</v>
      </c>
      <c r="X33" s="419"/>
      <c r="Y33" s="419"/>
      <c r="Z33" s="419">
        <v>1</v>
      </c>
      <c r="AA33" s="591">
        <f t="shared" si="1"/>
        <v>0</v>
      </c>
      <c r="AB33" s="421"/>
      <c r="AC33" s="422"/>
      <c r="AD33" s="422"/>
      <c r="AE33" s="422"/>
      <c r="AF33" s="422"/>
      <c r="AG33" s="422"/>
      <c r="AH33" s="422"/>
      <c r="AI33" s="422"/>
      <c r="AJ33" s="422"/>
      <c r="AK33" s="422"/>
      <c r="AL33" s="422"/>
      <c r="AM33" s="422"/>
      <c r="AN33" s="595">
        <f t="shared" si="2"/>
        <v>0</v>
      </c>
      <c r="AO33" s="573" t="e">
        <f t="shared" si="3"/>
        <v>#DIV/0!</v>
      </c>
      <c r="AP33" s="249" t="s">
        <v>1273</v>
      </c>
      <c r="AQ33" s="249" t="s">
        <v>1258</v>
      </c>
      <c r="AR33" s="398" t="s">
        <v>1308</v>
      </c>
      <c r="AS33" s="249" t="s">
        <v>1224</v>
      </c>
      <c r="AT33" s="596" t="s">
        <v>1224</v>
      </c>
    </row>
    <row r="34" spans="1:53" ht="93" customHeight="1">
      <c r="A34" s="588" t="s">
        <v>506</v>
      </c>
      <c r="B34" s="1289"/>
      <c r="C34" s="1291"/>
      <c r="D34" s="1283"/>
      <c r="E34" s="267" t="s">
        <v>1309</v>
      </c>
      <c r="F34" s="401" t="s">
        <v>1310</v>
      </c>
      <c r="G34" s="391">
        <v>2</v>
      </c>
      <c r="H34" s="243" t="s">
        <v>75</v>
      </c>
      <c r="I34" s="391" t="s">
        <v>1306</v>
      </c>
      <c r="J34" s="391" t="s">
        <v>36</v>
      </c>
      <c r="K34" s="391" t="s">
        <v>1307</v>
      </c>
      <c r="L34" s="391" t="s">
        <v>30</v>
      </c>
      <c r="M34" s="391" t="s">
        <v>43</v>
      </c>
      <c r="N34" s="591">
        <f t="shared" si="4"/>
        <v>12</v>
      </c>
      <c r="O34" s="419">
        <v>1</v>
      </c>
      <c r="P34" s="419">
        <v>1</v>
      </c>
      <c r="Q34" s="419">
        <v>1</v>
      </c>
      <c r="R34" s="419">
        <v>1</v>
      </c>
      <c r="S34" s="419">
        <v>1</v>
      </c>
      <c r="T34" s="419">
        <v>1</v>
      </c>
      <c r="U34" s="419">
        <v>1</v>
      </c>
      <c r="V34" s="419">
        <v>1</v>
      </c>
      <c r="W34" s="419">
        <v>1</v>
      </c>
      <c r="X34" s="419">
        <v>1</v>
      </c>
      <c r="Y34" s="419">
        <v>1</v>
      </c>
      <c r="Z34" s="419">
        <v>1</v>
      </c>
      <c r="AA34" s="591">
        <f t="shared" si="1"/>
        <v>1</v>
      </c>
      <c r="AB34" s="421"/>
      <c r="AC34" s="422"/>
      <c r="AD34" s="422"/>
      <c r="AE34" s="422"/>
      <c r="AF34" s="422"/>
      <c r="AG34" s="422"/>
      <c r="AH34" s="422"/>
      <c r="AI34" s="422"/>
      <c r="AJ34" s="422"/>
      <c r="AK34" s="422"/>
      <c r="AL34" s="422"/>
      <c r="AM34" s="422"/>
      <c r="AN34" s="595">
        <f t="shared" si="2"/>
        <v>0</v>
      </c>
      <c r="AO34" s="573">
        <f t="shared" si="3"/>
        <v>0</v>
      </c>
      <c r="AP34" s="249" t="s">
        <v>1273</v>
      </c>
      <c r="AQ34" s="249" t="s">
        <v>1258</v>
      </c>
      <c r="AR34" s="398" t="s">
        <v>1308</v>
      </c>
      <c r="AS34" s="249" t="s">
        <v>1224</v>
      </c>
      <c r="AT34" s="596" t="s">
        <v>1224</v>
      </c>
    </row>
    <row r="35" spans="1:53" ht="81">
      <c r="A35" s="588" t="s">
        <v>506</v>
      </c>
      <c r="B35" s="1289"/>
      <c r="C35" s="1291"/>
      <c r="D35" s="1283"/>
      <c r="E35" s="267" t="s">
        <v>1311</v>
      </c>
      <c r="F35" s="401" t="s">
        <v>1312</v>
      </c>
      <c r="G35" s="391">
        <v>2</v>
      </c>
      <c r="H35" s="243" t="s">
        <v>75</v>
      </c>
      <c r="I35" s="391" t="s">
        <v>1313</v>
      </c>
      <c r="J35" s="391" t="s">
        <v>36</v>
      </c>
      <c r="K35" s="391" t="s">
        <v>1307</v>
      </c>
      <c r="L35" s="391" t="s">
        <v>30</v>
      </c>
      <c r="M35" s="391" t="s">
        <v>43</v>
      </c>
      <c r="N35" s="591">
        <f t="shared" si="4"/>
        <v>6</v>
      </c>
      <c r="O35" s="419"/>
      <c r="P35" s="419">
        <v>1</v>
      </c>
      <c r="Q35" s="419"/>
      <c r="R35" s="419">
        <v>1</v>
      </c>
      <c r="S35" s="419"/>
      <c r="T35" s="419">
        <v>1</v>
      </c>
      <c r="U35" s="419"/>
      <c r="V35" s="419">
        <v>1</v>
      </c>
      <c r="W35" s="419"/>
      <c r="X35" s="419">
        <v>1</v>
      </c>
      <c r="Y35" s="419"/>
      <c r="Z35" s="419">
        <v>1</v>
      </c>
      <c r="AA35" s="591">
        <f t="shared" si="1"/>
        <v>0</v>
      </c>
      <c r="AB35" s="421"/>
      <c r="AC35" s="422"/>
      <c r="AD35" s="422"/>
      <c r="AE35" s="422"/>
      <c r="AF35" s="422"/>
      <c r="AG35" s="422"/>
      <c r="AH35" s="422"/>
      <c r="AI35" s="422"/>
      <c r="AJ35" s="422"/>
      <c r="AK35" s="422"/>
      <c r="AL35" s="422"/>
      <c r="AM35" s="422"/>
      <c r="AN35" s="595">
        <f t="shared" si="2"/>
        <v>0</v>
      </c>
      <c r="AO35" s="573" t="e">
        <f t="shared" si="3"/>
        <v>#DIV/0!</v>
      </c>
      <c r="AP35" s="249" t="s">
        <v>1273</v>
      </c>
      <c r="AQ35" s="249" t="s">
        <v>1258</v>
      </c>
      <c r="AR35" s="249" t="s">
        <v>1314</v>
      </c>
      <c r="AS35" s="249" t="s">
        <v>84</v>
      </c>
      <c r="AT35" s="596" t="s">
        <v>1224</v>
      </c>
    </row>
    <row r="36" spans="1:53" ht="63" customHeight="1">
      <c r="A36" s="588" t="s">
        <v>506</v>
      </c>
      <c r="B36" s="1289"/>
      <c r="C36" s="1291"/>
      <c r="D36" s="1284"/>
      <c r="E36" s="267" t="s">
        <v>1315</v>
      </c>
      <c r="F36" s="243" t="s">
        <v>1316</v>
      </c>
      <c r="G36" s="391">
        <v>3</v>
      </c>
      <c r="H36" s="243" t="s">
        <v>75</v>
      </c>
      <c r="I36" s="428" t="s">
        <v>1306</v>
      </c>
      <c r="J36" s="391" t="s">
        <v>1317</v>
      </c>
      <c r="K36" s="391" t="s">
        <v>29</v>
      </c>
      <c r="L36" s="391" t="s">
        <v>42</v>
      </c>
      <c r="M36" s="391" t="s">
        <v>43</v>
      </c>
      <c r="N36" s="591">
        <f t="shared" si="4"/>
        <v>12</v>
      </c>
      <c r="O36" s="419">
        <v>1</v>
      </c>
      <c r="P36" s="419">
        <v>1</v>
      </c>
      <c r="Q36" s="419">
        <v>1</v>
      </c>
      <c r="R36" s="419">
        <v>1</v>
      </c>
      <c r="S36" s="419">
        <v>1</v>
      </c>
      <c r="T36" s="419">
        <v>1</v>
      </c>
      <c r="U36" s="419">
        <v>1</v>
      </c>
      <c r="V36" s="419">
        <v>1</v>
      </c>
      <c r="W36" s="419">
        <v>1</v>
      </c>
      <c r="X36" s="419">
        <v>1</v>
      </c>
      <c r="Y36" s="419">
        <v>1</v>
      </c>
      <c r="Z36" s="419">
        <v>1</v>
      </c>
      <c r="AA36" s="591">
        <f t="shared" si="1"/>
        <v>1</v>
      </c>
      <c r="AB36" s="421"/>
      <c r="AC36" s="422"/>
      <c r="AD36" s="422"/>
      <c r="AE36" s="422"/>
      <c r="AF36" s="422"/>
      <c r="AG36" s="422"/>
      <c r="AH36" s="422"/>
      <c r="AI36" s="422"/>
      <c r="AJ36" s="422"/>
      <c r="AK36" s="422"/>
      <c r="AL36" s="422"/>
      <c r="AM36" s="422"/>
      <c r="AN36" s="595">
        <f t="shared" si="2"/>
        <v>0</v>
      </c>
      <c r="AO36" s="573">
        <f t="shared" si="3"/>
        <v>0</v>
      </c>
      <c r="AP36" s="249" t="s">
        <v>1273</v>
      </c>
      <c r="AQ36" s="249" t="s">
        <v>1258</v>
      </c>
      <c r="AR36" s="398" t="s">
        <v>1318</v>
      </c>
      <c r="AS36" s="249" t="s">
        <v>1224</v>
      </c>
      <c r="AT36" s="596" t="s">
        <v>1224</v>
      </c>
      <c r="AU36" s="157"/>
      <c r="AV36" s="157"/>
      <c r="AW36" s="157"/>
      <c r="AX36" s="157"/>
      <c r="AY36" s="157"/>
      <c r="AZ36" s="157"/>
      <c r="BA36" s="157"/>
    </row>
    <row r="37" spans="1:53" ht="127.5" customHeight="1">
      <c r="A37" s="588" t="s">
        <v>506</v>
      </c>
      <c r="B37" s="1289"/>
      <c r="C37" s="1292"/>
      <c r="D37" s="267" t="s">
        <v>1319</v>
      </c>
      <c r="E37" s="267"/>
      <c r="F37" s="243" t="s">
        <v>1320</v>
      </c>
      <c r="G37" s="391">
        <v>2</v>
      </c>
      <c r="H37" s="243" t="s">
        <v>75</v>
      </c>
      <c r="I37" s="428" t="s">
        <v>1321</v>
      </c>
      <c r="J37" s="391" t="s">
        <v>1317</v>
      </c>
      <c r="K37" s="391" t="s">
        <v>29</v>
      </c>
      <c r="L37" s="391" t="s">
        <v>42</v>
      </c>
      <c r="M37" s="391" t="s">
        <v>43</v>
      </c>
      <c r="N37" s="601">
        <f>+AVERAGE(O37:Z37)</f>
        <v>1</v>
      </c>
      <c r="O37" s="393">
        <v>1</v>
      </c>
      <c r="P37" s="393">
        <v>1</v>
      </c>
      <c r="Q37" s="393">
        <v>1</v>
      </c>
      <c r="R37" s="393">
        <v>1</v>
      </c>
      <c r="S37" s="393">
        <v>1</v>
      </c>
      <c r="T37" s="393">
        <v>1</v>
      </c>
      <c r="U37" s="393">
        <v>1</v>
      </c>
      <c r="V37" s="393">
        <v>1</v>
      </c>
      <c r="W37" s="393">
        <v>1</v>
      </c>
      <c r="X37" s="393">
        <v>1</v>
      </c>
      <c r="Y37" s="393">
        <v>1</v>
      </c>
      <c r="Z37" s="393">
        <v>1</v>
      </c>
      <c r="AA37" s="601">
        <f t="shared" si="1"/>
        <v>1</v>
      </c>
      <c r="AB37" s="395"/>
      <c r="AC37" s="396"/>
      <c r="AD37" s="396"/>
      <c r="AE37" s="396"/>
      <c r="AF37" s="396"/>
      <c r="AG37" s="396"/>
      <c r="AH37" s="396"/>
      <c r="AI37" s="396"/>
      <c r="AJ37" s="396"/>
      <c r="AK37" s="396"/>
      <c r="AL37" s="396"/>
      <c r="AM37" s="396"/>
      <c r="AN37" s="605">
        <f t="shared" si="2"/>
        <v>0</v>
      </c>
      <c r="AO37" s="573">
        <f t="shared" si="3"/>
        <v>0</v>
      </c>
      <c r="AP37" s="249" t="s">
        <v>1322</v>
      </c>
      <c r="AQ37" s="249" t="s">
        <v>1258</v>
      </c>
      <c r="AR37" s="398" t="s">
        <v>1318</v>
      </c>
      <c r="AS37" s="249" t="s">
        <v>1224</v>
      </c>
      <c r="AT37" s="596" t="s">
        <v>1224</v>
      </c>
    </row>
    <row r="38" spans="1:53" ht="127.5" customHeight="1">
      <c r="A38" s="606" t="s">
        <v>502</v>
      </c>
      <c r="B38" s="607"/>
      <c r="C38" s="390"/>
      <c r="D38" s="267" t="s">
        <v>1323</v>
      </c>
      <c r="E38" s="267"/>
      <c r="F38" s="267" t="s">
        <v>1324</v>
      </c>
      <c r="G38" s="608">
        <v>1</v>
      </c>
      <c r="H38" s="609"/>
      <c r="I38" s="423" t="s">
        <v>1325</v>
      </c>
      <c r="J38" s="391" t="s">
        <v>36</v>
      </c>
      <c r="K38" s="391" t="s">
        <v>29</v>
      </c>
      <c r="L38" s="391" t="s">
        <v>42</v>
      </c>
      <c r="M38" s="391" t="s">
        <v>43</v>
      </c>
      <c r="N38" s="418">
        <f t="shared" ref="N38" si="5">SUM(O38:Z38)</f>
        <v>11</v>
      </c>
      <c r="O38" s="419"/>
      <c r="P38" s="419">
        <v>1</v>
      </c>
      <c r="Q38" s="419">
        <v>1</v>
      </c>
      <c r="R38" s="419">
        <v>1</v>
      </c>
      <c r="S38" s="419">
        <v>1</v>
      </c>
      <c r="T38" s="419">
        <v>1</v>
      </c>
      <c r="U38" s="419">
        <v>1</v>
      </c>
      <c r="V38" s="419">
        <v>1</v>
      </c>
      <c r="W38" s="419">
        <v>1</v>
      </c>
      <c r="X38" s="419">
        <v>1</v>
      </c>
      <c r="Y38" s="419">
        <v>1</v>
      </c>
      <c r="Z38" s="419">
        <v>1</v>
      </c>
      <c r="AA38" s="418">
        <f t="shared" si="1"/>
        <v>0</v>
      </c>
      <c r="AB38" s="421"/>
      <c r="AC38" s="422"/>
      <c r="AD38" s="422"/>
      <c r="AE38" s="422"/>
      <c r="AF38" s="422"/>
      <c r="AG38" s="422"/>
      <c r="AH38" s="422"/>
      <c r="AI38" s="422"/>
      <c r="AJ38" s="422"/>
      <c r="AK38" s="422"/>
      <c r="AL38" s="422"/>
      <c r="AM38" s="422"/>
      <c r="AN38" s="420">
        <f t="shared" si="2"/>
        <v>0</v>
      </c>
      <c r="AO38" s="573" t="e">
        <f t="shared" si="3"/>
        <v>#DIV/0!</v>
      </c>
      <c r="AP38" s="249" t="s">
        <v>1326</v>
      </c>
      <c r="AQ38" s="247" t="s">
        <v>1258</v>
      </c>
      <c r="AR38" s="247" t="s">
        <v>1318</v>
      </c>
      <c r="AS38" s="249"/>
      <c r="AT38" s="398"/>
    </row>
    <row r="39" spans="1:53" s="585" customFormat="1" ht="76.5" customHeight="1">
      <c r="A39" s="587" t="s">
        <v>502</v>
      </c>
      <c r="B39" s="610"/>
      <c r="C39" s="611"/>
      <c r="D39" s="267" t="s">
        <v>1327</v>
      </c>
      <c r="E39" s="267"/>
      <c r="F39" s="267"/>
      <c r="G39" s="391">
        <v>2</v>
      </c>
      <c r="H39" s="612"/>
      <c r="I39" s="120" t="s">
        <v>249</v>
      </c>
      <c r="J39" s="613" t="s">
        <v>70</v>
      </c>
      <c r="K39" s="391" t="s">
        <v>29</v>
      </c>
      <c r="L39" s="428" t="s">
        <v>30</v>
      </c>
      <c r="M39" s="428" t="s">
        <v>43</v>
      </c>
      <c r="N39" s="601">
        <v>1</v>
      </c>
      <c r="O39" s="419"/>
      <c r="P39" s="419"/>
      <c r="Q39" s="419"/>
      <c r="R39" s="419"/>
      <c r="S39" s="419"/>
      <c r="T39" s="419"/>
      <c r="U39" s="393">
        <v>1</v>
      </c>
      <c r="V39" s="419"/>
      <c r="W39" s="419"/>
      <c r="X39" s="419"/>
      <c r="Y39" s="419"/>
      <c r="Z39" s="419"/>
      <c r="AA39" s="601">
        <f t="shared" si="1"/>
        <v>0</v>
      </c>
      <c r="AB39" s="421"/>
      <c r="AC39" s="594"/>
      <c r="AD39" s="594"/>
      <c r="AE39" s="594"/>
      <c r="AF39" s="594"/>
      <c r="AG39" s="594"/>
      <c r="AH39" s="594"/>
      <c r="AI39" s="594"/>
      <c r="AJ39" s="594"/>
      <c r="AK39" s="594"/>
      <c r="AL39" s="594"/>
      <c r="AM39" s="594"/>
      <c r="AN39" s="605">
        <f t="shared" si="2"/>
        <v>0</v>
      </c>
      <c r="AO39" s="573" t="e">
        <f t="shared" si="3"/>
        <v>#DIV/0!</v>
      </c>
      <c r="AP39" s="260" t="s">
        <v>1328</v>
      </c>
      <c r="AQ39" s="247" t="s">
        <v>1258</v>
      </c>
      <c r="AR39" s="247" t="s">
        <v>1318</v>
      </c>
      <c r="AS39" s="247"/>
      <c r="AT39" s="594"/>
      <c r="AU39" s="584"/>
      <c r="AV39" s="584"/>
      <c r="AW39" s="584"/>
      <c r="AX39" s="584"/>
      <c r="AY39" s="584"/>
      <c r="AZ39" s="584"/>
      <c r="BA39" s="584"/>
    </row>
    <row r="40" spans="1:53" s="585" customFormat="1" ht="76.5" customHeight="1">
      <c r="A40" s="587" t="s">
        <v>502</v>
      </c>
      <c r="B40" s="614"/>
      <c r="C40" s="611"/>
      <c r="D40" s="267" t="s">
        <v>1329</v>
      </c>
      <c r="E40" s="267"/>
      <c r="F40" s="267"/>
      <c r="G40" s="391">
        <v>2</v>
      </c>
      <c r="H40" s="264"/>
      <c r="I40" s="120" t="s">
        <v>249</v>
      </c>
      <c r="J40" s="613" t="s">
        <v>70</v>
      </c>
      <c r="K40" s="391" t="s">
        <v>29</v>
      </c>
      <c r="L40" s="428" t="s">
        <v>30</v>
      </c>
      <c r="M40" s="428" t="s">
        <v>43</v>
      </c>
      <c r="N40" s="601">
        <f>+AVERAGE(O40:Z40)</f>
        <v>1</v>
      </c>
      <c r="O40" s="393"/>
      <c r="P40" s="393"/>
      <c r="Q40" s="393"/>
      <c r="R40" s="393"/>
      <c r="S40" s="393"/>
      <c r="T40" s="393"/>
      <c r="U40" s="393"/>
      <c r="V40" s="393">
        <v>1</v>
      </c>
      <c r="W40" s="393"/>
      <c r="X40" s="393"/>
      <c r="Y40" s="393"/>
      <c r="Z40" s="393"/>
      <c r="AA40" s="601">
        <f t="shared" si="1"/>
        <v>0</v>
      </c>
      <c r="AB40" s="395"/>
      <c r="AC40" s="604"/>
      <c r="AD40" s="604"/>
      <c r="AE40" s="604"/>
      <c r="AF40" s="604"/>
      <c r="AG40" s="604"/>
      <c r="AH40" s="604"/>
      <c r="AI40" s="604"/>
      <c r="AJ40" s="604"/>
      <c r="AK40" s="604"/>
      <c r="AL40" s="604"/>
      <c r="AM40" s="604"/>
      <c r="AN40" s="605">
        <f t="shared" si="2"/>
        <v>0</v>
      </c>
      <c r="AO40" s="573" t="e">
        <f t="shared" si="3"/>
        <v>#DIV/0!</v>
      </c>
      <c r="AP40" s="260" t="s">
        <v>1328</v>
      </c>
      <c r="AQ40" s="247" t="s">
        <v>1258</v>
      </c>
      <c r="AR40" s="247" t="s">
        <v>1318</v>
      </c>
      <c r="AS40" s="247"/>
      <c r="AT40" s="594"/>
      <c r="AU40" s="584"/>
      <c r="AV40" s="584"/>
      <c r="AW40" s="584"/>
      <c r="AX40" s="584"/>
      <c r="AY40" s="584"/>
      <c r="AZ40" s="584"/>
      <c r="BA40" s="584"/>
    </row>
    <row r="41" spans="1:53" ht="81">
      <c r="A41" s="606" t="s">
        <v>643</v>
      </c>
      <c r="B41" s="1294" t="s">
        <v>1330</v>
      </c>
      <c r="C41" s="1295"/>
      <c r="D41" s="267" t="s">
        <v>1331</v>
      </c>
      <c r="E41" s="267"/>
      <c r="F41" s="425" t="s">
        <v>1332</v>
      </c>
      <c r="G41" s="590">
        <v>1</v>
      </c>
      <c r="H41" s="265" t="s">
        <v>75</v>
      </c>
      <c r="I41" s="423" t="s">
        <v>1333</v>
      </c>
      <c r="J41" s="590" t="s">
        <v>36</v>
      </c>
      <c r="K41" s="590" t="s">
        <v>29</v>
      </c>
      <c r="L41" s="590" t="s">
        <v>42</v>
      </c>
      <c r="M41" s="590" t="s">
        <v>43</v>
      </c>
      <c r="N41" s="591">
        <f t="shared" si="4"/>
        <v>12</v>
      </c>
      <c r="O41" s="419">
        <v>1</v>
      </c>
      <c r="P41" s="419">
        <v>1</v>
      </c>
      <c r="Q41" s="419">
        <v>1</v>
      </c>
      <c r="R41" s="419">
        <v>1</v>
      </c>
      <c r="S41" s="419">
        <v>1</v>
      </c>
      <c r="T41" s="419">
        <v>1</v>
      </c>
      <c r="U41" s="419">
        <v>1</v>
      </c>
      <c r="V41" s="419">
        <v>1</v>
      </c>
      <c r="W41" s="419">
        <v>1</v>
      </c>
      <c r="X41" s="419">
        <v>1</v>
      </c>
      <c r="Y41" s="419">
        <v>1</v>
      </c>
      <c r="Z41" s="419">
        <v>1</v>
      </c>
      <c r="AA41" s="591">
        <f t="shared" si="1"/>
        <v>1</v>
      </c>
      <c r="AB41" s="421"/>
      <c r="AC41" s="594"/>
      <c r="AD41" s="594"/>
      <c r="AE41" s="594"/>
      <c r="AF41" s="594"/>
      <c r="AG41" s="594"/>
      <c r="AH41" s="594"/>
      <c r="AI41" s="594"/>
      <c r="AJ41" s="594"/>
      <c r="AK41" s="594"/>
      <c r="AL41" s="594"/>
      <c r="AM41" s="594"/>
      <c r="AN41" s="595">
        <f t="shared" si="2"/>
        <v>0</v>
      </c>
      <c r="AO41" s="573">
        <f t="shared" si="3"/>
        <v>0</v>
      </c>
      <c r="AP41" s="262" t="s">
        <v>1266</v>
      </c>
      <c r="AQ41" s="616" t="s">
        <v>1334</v>
      </c>
      <c r="AR41" s="249" t="s">
        <v>1335</v>
      </c>
      <c r="AS41" s="249" t="s">
        <v>1224</v>
      </c>
      <c r="AT41" s="596" t="s">
        <v>1224</v>
      </c>
    </row>
    <row r="42" spans="1:53" ht="81">
      <c r="A42" s="606" t="s">
        <v>502</v>
      </c>
      <c r="B42" s="1294"/>
      <c r="C42" s="1295"/>
      <c r="D42" s="1282" t="s">
        <v>1336</v>
      </c>
      <c r="E42" s="267" t="s">
        <v>1337</v>
      </c>
      <c r="F42" s="268" t="s">
        <v>1338</v>
      </c>
      <c r="G42" s="590">
        <v>3</v>
      </c>
      <c r="H42" s="265" t="s">
        <v>75</v>
      </c>
      <c r="I42" s="423" t="s">
        <v>1339</v>
      </c>
      <c r="J42" s="590" t="s">
        <v>36</v>
      </c>
      <c r="K42" s="590" t="s">
        <v>29</v>
      </c>
      <c r="L42" s="590" t="s">
        <v>42</v>
      </c>
      <c r="M42" s="590" t="s">
        <v>43</v>
      </c>
      <c r="N42" s="591">
        <f t="shared" si="4"/>
        <v>12</v>
      </c>
      <c r="O42" s="419">
        <v>1</v>
      </c>
      <c r="P42" s="419">
        <v>1</v>
      </c>
      <c r="Q42" s="419">
        <v>1</v>
      </c>
      <c r="R42" s="419">
        <v>1</v>
      </c>
      <c r="S42" s="419">
        <v>1</v>
      </c>
      <c r="T42" s="419">
        <v>1</v>
      </c>
      <c r="U42" s="419">
        <v>1</v>
      </c>
      <c r="V42" s="419">
        <v>1</v>
      </c>
      <c r="W42" s="419">
        <v>1</v>
      </c>
      <c r="X42" s="419">
        <v>1</v>
      </c>
      <c r="Y42" s="419">
        <v>1</v>
      </c>
      <c r="Z42" s="419">
        <v>1</v>
      </c>
      <c r="AA42" s="591">
        <f t="shared" si="1"/>
        <v>1</v>
      </c>
      <c r="AB42" s="421"/>
      <c r="AC42" s="594"/>
      <c r="AD42" s="594"/>
      <c r="AE42" s="594"/>
      <c r="AF42" s="594"/>
      <c r="AG42" s="594"/>
      <c r="AH42" s="594"/>
      <c r="AI42" s="594"/>
      <c r="AJ42" s="594"/>
      <c r="AK42" s="594"/>
      <c r="AL42" s="594"/>
      <c r="AM42" s="594"/>
      <c r="AN42" s="595">
        <f t="shared" si="2"/>
        <v>0</v>
      </c>
      <c r="AO42" s="573">
        <f t="shared" si="3"/>
        <v>0</v>
      </c>
      <c r="AP42" s="262" t="s">
        <v>1266</v>
      </c>
      <c r="AQ42" s="616" t="s">
        <v>1334</v>
      </c>
      <c r="AR42" s="249" t="s">
        <v>1335</v>
      </c>
      <c r="AS42" s="249" t="s">
        <v>1224</v>
      </c>
      <c r="AT42" s="596" t="s">
        <v>1224</v>
      </c>
    </row>
    <row r="43" spans="1:53" ht="60.75">
      <c r="A43" s="606" t="s">
        <v>502</v>
      </c>
      <c r="B43" s="1294"/>
      <c r="C43" s="1295"/>
      <c r="D43" s="1283"/>
      <c r="E43" s="267" t="s">
        <v>1340</v>
      </c>
      <c r="F43" s="268" t="s">
        <v>1341</v>
      </c>
      <c r="G43" s="590">
        <v>3</v>
      </c>
      <c r="H43" s="265" t="s">
        <v>75</v>
      </c>
      <c r="I43" s="423" t="s">
        <v>1339</v>
      </c>
      <c r="J43" s="590" t="s">
        <v>36</v>
      </c>
      <c r="K43" s="590" t="s">
        <v>29</v>
      </c>
      <c r="L43" s="590" t="s">
        <v>42</v>
      </c>
      <c r="M43" s="590" t="s">
        <v>43</v>
      </c>
      <c r="N43" s="591">
        <f t="shared" si="4"/>
        <v>12</v>
      </c>
      <c r="O43" s="419">
        <v>1</v>
      </c>
      <c r="P43" s="419">
        <v>1</v>
      </c>
      <c r="Q43" s="419">
        <v>1</v>
      </c>
      <c r="R43" s="419">
        <v>1</v>
      </c>
      <c r="S43" s="419">
        <v>1</v>
      </c>
      <c r="T43" s="419">
        <v>1</v>
      </c>
      <c r="U43" s="419">
        <v>1</v>
      </c>
      <c r="V43" s="419">
        <v>1</v>
      </c>
      <c r="W43" s="419">
        <v>1</v>
      </c>
      <c r="X43" s="419">
        <v>1</v>
      </c>
      <c r="Y43" s="419">
        <v>1</v>
      </c>
      <c r="Z43" s="419">
        <v>1</v>
      </c>
      <c r="AA43" s="591">
        <f t="shared" si="1"/>
        <v>1</v>
      </c>
      <c r="AB43" s="421"/>
      <c r="AC43" s="594"/>
      <c r="AD43" s="594"/>
      <c r="AE43" s="594"/>
      <c r="AF43" s="594"/>
      <c r="AG43" s="594"/>
      <c r="AH43" s="594"/>
      <c r="AI43" s="594"/>
      <c r="AJ43" s="594"/>
      <c r="AK43" s="594"/>
      <c r="AL43" s="594"/>
      <c r="AM43" s="594"/>
      <c r="AN43" s="595">
        <f t="shared" si="2"/>
        <v>0</v>
      </c>
      <c r="AO43" s="573">
        <f t="shared" si="3"/>
        <v>0</v>
      </c>
      <c r="AP43" s="262" t="s">
        <v>1266</v>
      </c>
      <c r="AQ43" s="616" t="s">
        <v>1334</v>
      </c>
      <c r="AR43" s="249" t="s">
        <v>1335</v>
      </c>
      <c r="AS43" s="249" t="s">
        <v>1224</v>
      </c>
      <c r="AT43" s="596" t="s">
        <v>1224</v>
      </c>
    </row>
    <row r="44" spans="1:53" ht="81">
      <c r="A44" s="606" t="s">
        <v>502</v>
      </c>
      <c r="B44" s="1294"/>
      <c r="C44" s="1295"/>
      <c r="D44" s="1283"/>
      <c r="E44" s="267" t="s">
        <v>1342</v>
      </c>
      <c r="F44" s="268" t="s">
        <v>1343</v>
      </c>
      <c r="G44" s="590">
        <v>2</v>
      </c>
      <c r="H44" s="265" t="s">
        <v>75</v>
      </c>
      <c r="I44" s="423" t="s">
        <v>1344</v>
      </c>
      <c r="J44" s="590" t="s">
        <v>36</v>
      </c>
      <c r="K44" s="590" t="s">
        <v>29</v>
      </c>
      <c r="L44" s="590" t="s">
        <v>30</v>
      </c>
      <c r="M44" s="590" t="s">
        <v>43</v>
      </c>
      <c r="N44" s="591">
        <f t="shared" si="4"/>
        <v>2</v>
      </c>
      <c r="O44" s="419">
        <v>1</v>
      </c>
      <c r="P44" s="419"/>
      <c r="Q44" s="419"/>
      <c r="R44" s="419"/>
      <c r="S44" s="419"/>
      <c r="T44" s="419"/>
      <c r="U44" s="419">
        <v>1</v>
      </c>
      <c r="V44" s="419"/>
      <c r="W44" s="419"/>
      <c r="X44" s="419"/>
      <c r="Y44" s="419"/>
      <c r="Z44" s="419"/>
      <c r="AA44" s="591">
        <f t="shared" si="1"/>
        <v>1</v>
      </c>
      <c r="AB44" s="421"/>
      <c r="AC44" s="594"/>
      <c r="AD44" s="594"/>
      <c r="AE44" s="594"/>
      <c r="AF44" s="594"/>
      <c r="AG44" s="594"/>
      <c r="AH44" s="594"/>
      <c r="AI44" s="594"/>
      <c r="AJ44" s="594"/>
      <c r="AK44" s="594"/>
      <c r="AL44" s="594"/>
      <c r="AM44" s="594"/>
      <c r="AN44" s="595">
        <f t="shared" si="2"/>
        <v>0</v>
      </c>
      <c r="AO44" s="573">
        <f t="shared" si="3"/>
        <v>0</v>
      </c>
      <c r="AP44" s="262" t="s">
        <v>1266</v>
      </c>
      <c r="AQ44" s="616" t="s">
        <v>1334</v>
      </c>
      <c r="AR44" s="249" t="s">
        <v>1335</v>
      </c>
      <c r="AS44" s="262" t="s">
        <v>98</v>
      </c>
      <c r="AT44" s="596" t="s">
        <v>1224</v>
      </c>
    </row>
    <row r="45" spans="1:53" ht="97.5" customHeight="1">
      <c r="A45" s="606" t="s">
        <v>502</v>
      </c>
      <c r="B45" s="1294"/>
      <c r="C45" s="1295"/>
      <c r="D45" s="1284"/>
      <c r="E45" s="267" t="s">
        <v>1345</v>
      </c>
      <c r="F45" s="267" t="s">
        <v>1346</v>
      </c>
      <c r="G45" s="590">
        <v>3</v>
      </c>
      <c r="H45" s="265" t="s">
        <v>75</v>
      </c>
      <c r="I45" s="423" t="s">
        <v>1347</v>
      </c>
      <c r="J45" s="590" t="s">
        <v>36</v>
      </c>
      <c r="K45" s="590" t="s">
        <v>29</v>
      </c>
      <c r="L45" s="590" t="s">
        <v>42</v>
      </c>
      <c r="M45" s="590" t="s">
        <v>43</v>
      </c>
      <c r="N45" s="591">
        <f t="shared" si="4"/>
        <v>240</v>
      </c>
      <c r="O45" s="419">
        <v>20</v>
      </c>
      <c r="P45" s="419">
        <v>20</v>
      </c>
      <c r="Q45" s="419">
        <v>20</v>
      </c>
      <c r="R45" s="419">
        <v>20</v>
      </c>
      <c r="S45" s="419">
        <v>20</v>
      </c>
      <c r="T45" s="419">
        <v>20</v>
      </c>
      <c r="U45" s="419">
        <v>20</v>
      </c>
      <c r="V45" s="419">
        <v>20</v>
      </c>
      <c r="W45" s="419">
        <v>20</v>
      </c>
      <c r="X45" s="419">
        <v>20</v>
      </c>
      <c r="Y45" s="419">
        <v>20</v>
      </c>
      <c r="Z45" s="419">
        <v>20</v>
      </c>
      <c r="AA45" s="591">
        <f t="shared" si="1"/>
        <v>20</v>
      </c>
      <c r="AB45" s="421"/>
      <c r="AC45" s="594"/>
      <c r="AD45" s="594"/>
      <c r="AE45" s="594"/>
      <c r="AF45" s="594"/>
      <c r="AG45" s="594"/>
      <c r="AH45" s="594"/>
      <c r="AI45" s="594"/>
      <c r="AJ45" s="594"/>
      <c r="AK45" s="594"/>
      <c r="AL45" s="594"/>
      <c r="AM45" s="594"/>
      <c r="AN45" s="595">
        <f t="shared" si="2"/>
        <v>0</v>
      </c>
      <c r="AO45" s="573">
        <f t="shared" si="3"/>
        <v>0</v>
      </c>
      <c r="AP45" s="262" t="s">
        <v>222</v>
      </c>
      <c r="AQ45" s="616" t="s">
        <v>1334</v>
      </c>
      <c r="AR45" s="616" t="s">
        <v>1348</v>
      </c>
      <c r="AS45" s="249" t="s">
        <v>1224</v>
      </c>
      <c r="AT45" s="596" t="s">
        <v>1224</v>
      </c>
    </row>
    <row r="46" spans="1:53" ht="129.75" customHeight="1">
      <c r="A46" s="606" t="s">
        <v>506</v>
      </c>
      <c r="B46" s="1294"/>
      <c r="C46" s="1295"/>
      <c r="D46" s="267" t="s">
        <v>1349</v>
      </c>
      <c r="E46" s="267"/>
      <c r="F46" s="267" t="s">
        <v>1350</v>
      </c>
      <c r="G46" s="590">
        <v>3</v>
      </c>
      <c r="H46" s="265" t="s">
        <v>75</v>
      </c>
      <c r="I46" s="423" t="s">
        <v>1333</v>
      </c>
      <c r="J46" s="590" t="s">
        <v>36</v>
      </c>
      <c r="K46" s="590" t="s">
        <v>29</v>
      </c>
      <c r="L46" s="590" t="s">
        <v>42</v>
      </c>
      <c r="M46" s="590" t="s">
        <v>43</v>
      </c>
      <c r="N46" s="591">
        <f t="shared" si="4"/>
        <v>12</v>
      </c>
      <c r="O46" s="419">
        <v>1</v>
      </c>
      <c r="P46" s="419">
        <v>1</v>
      </c>
      <c r="Q46" s="419">
        <v>1</v>
      </c>
      <c r="R46" s="419">
        <v>1</v>
      </c>
      <c r="S46" s="419">
        <v>1</v>
      </c>
      <c r="T46" s="419">
        <v>1</v>
      </c>
      <c r="U46" s="419">
        <v>1</v>
      </c>
      <c r="V46" s="419">
        <v>1</v>
      </c>
      <c r="W46" s="419">
        <v>1</v>
      </c>
      <c r="X46" s="419">
        <v>1</v>
      </c>
      <c r="Y46" s="419">
        <v>1</v>
      </c>
      <c r="Z46" s="419">
        <v>1</v>
      </c>
      <c r="AA46" s="591">
        <f t="shared" si="1"/>
        <v>1</v>
      </c>
      <c r="AB46" s="421"/>
      <c r="AC46" s="594"/>
      <c r="AD46" s="594"/>
      <c r="AE46" s="594"/>
      <c r="AF46" s="594"/>
      <c r="AG46" s="594"/>
      <c r="AH46" s="594"/>
      <c r="AI46" s="594"/>
      <c r="AJ46" s="594"/>
      <c r="AK46" s="594"/>
      <c r="AL46" s="594"/>
      <c r="AM46" s="594"/>
      <c r="AN46" s="595">
        <f t="shared" si="2"/>
        <v>0</v>
      </c>
      <c r="AO46" s="573">
        <f t="shared" si="3"/>
        <v>0</v>
      </c>
      <c r="AP46" s="262" t="s">
        <v>1266</v>
      </c>
      <c r="AQ46" s="616" t="s">
        <v>1334</v>
      </c>
      <c r="AR46" s="616" t="s">
        <v>1348</v>
      </c>
      <c r="AS46" s="262" t="s">
        <v>84</v>
      </c>
      <c r="AT46" s="596" t="s">
        <v>1224</v>
      </c>
    </row>
    <row r="47" spans="1:53" ht="162">
      <c r="A47" s="588" t="s">
        <v>506</v>
      </c>
      <c r="B47" s="1294"/>
      <c r="C47" s="1295"/>
      <c r="D47" s="617" t="s">
        <v>1351</v>
      </c>
      <c r="E47" s="400"/>
      <c r="F47" s="400" t="s">
        <v>1352</v>
      </c>
      <c r="G47" s="590">
        <v>2</v>
      </c>
      <c r="H47" s="265" t="s">
        <v>75</v>
      </c>
      <c r="I47" s="423" t="s">
        <v>1333</v>
      </c>
      <c r="J47" s="590" t="s">
        <v>36</v>
      </c>
      <c r="K47" s="590" t="s">
        <v>29</v>
      </c>
      <c r="L47" s="590" t="s">
        <v>42</v>
      </c>
      <c r="M47" s="590" t="s">
        <v>43</v>
      </c>
      <c r="N47" s="591">
        <f t="shared" si="4"/>
        <v>12</v>
      </c>
      <c r="O47" s="419">
        <v>1</v>
      </c>
      <c r="P47" s="419">
        <v>1</v>
      </c>
      <c r="Q47" s="419">
        <v>1</v>
      </c>
      <c r="R47" s="419">
        <v>1</v>
      </c>
      <c r="S47" s="419">
        <v>1</v>
      </c>
      <c r="T47" s="419">
        <v>1</v>
      </c>
      <c r="U47" s="419">
        <v>1</v>
      </c>
      <c r="V47" s="419">
        <v>1</v>
      </c>
      <c r="W47" s="419">
        <v>1</v>
      </c>
      <c r="X47" s="419">
        <v>1</v>
      </c>
      <c r="Y47" s="419">
        <v>1</v>
      </c>
      <c r="Z47" s="419">
        <v>1</v>
      </c>
      <c r="AA47" s="591">
        <f t="shared" si="1"/>
        <v>1</v>
      </c>
      <c r="AB47" s="421"/>
      <c r="AC47" s="594"/>
      <c r="AD47" s="594"/>
      <c r="AE47" s="594"/>
      <c r="AF47" s="594"/>
      <c r="AG47" s="594"/>
      <c r="AH47" s="594"/>
      <c r="AI47" s="594"/>
      <c r="AJ47" s="594"/>
      <c r="AK47" s="594"/>
      <c r="AL47" s="594"/>
      <c r="AM47" s="594"/>
      <c r="AN47" s="595">
        <f t="shared" si="2"/>
        <v>0</v>
      </c>
      <c r="AO47" s="573">
        <f t="shared" si="3"/>
        <v>0</v>
      </c>
      <c r="AP47" s="262" t="s">
        <v>1266</v>
      </c>
      <c r="AQ47" s="247" t="s">
        <v>1334</v>
      </c>
      <c r="AR47" s="247" t="s">
        <v>1353</v>
      </c>
      <c r="AS47" s="249" t="s">
        <v>1224</v>
      </c>
      <c r="AT47" s="596" t="s">
        <v>1224</v>
      </c>
    </row>
    <row r="48" spans="1:53" ht="101.25">
      <c r="A48" s="588" t="s">
        <v>506</v>
      </c>
      <c r="B48" s="1294"/>
      <c r="C48" s="1295"/>
      <c r="D48" s="617" t="s">
        <v>1354</v>
      </c>
      <c r="E48" s="400"/>
      <c r="F48" s="425" t="s">
        <v>1355</v>
      </c>
      <c r="G48" s="590">
        <v>3</v>
      </c>
      <c r="H48" s="265" t="s">
        <v>75</v>
      </c>
      <c r="I48" s="423" t="s">
        <v>1333</v>
      </c>
      <c r="J48" s="590" t="s">
        <v>36</v>
      </c>
      <c r="K48" s="590" t="s">
        <v>29</v>
      </c>
      <c r="L48" s="590" t="s">
        <v>42</v>
      </c>
      <c r="M48" s="590" t="s">
        <v>43</v>
      </c>
      <c r="N48" s="591">
        <f t="shared" si="4"/>
        <v>12</v>
      </c>
      <c r="O48" s="419">
        <v>1</v>
      </c>
      <c r="P48" s="419">
        <v>1</v>
      </c>
      <c r="Q48" s="419">
        <v>1</v>
      </c>
      <c r="R48" s="419">
        <v>1</v>
      </c>
      <c r="S48" s="419">
        <v>1</v>
      </c>
      <c r="T48" s="419">
        <v>1</v>
      </c>
      <c r="U48" s="419">
        <v>1</v>
      </c>
      <c r="V48" s="419">
        <v>1</v>
      </c>
      <c r="W48" s="419">
        <v>1</v>
      </c>
      <c r="X48" s="419">
        <v>1</v>
      </c>
      <c r="Y48" s="419">
        <v>1</v>
      </c>
      <c r="Z48" s="419">
        <v>1</v>
      </c>
      <c r="AA48" s="591">
        <f t="shared" si="1"/>
        <v>1</v>
      </c>
      <c r="AB48" s="421"/>
      <c r="AC48" s="594"/>
      <c r="AD48" s="594"/>
      <c r="AE48" s="594"/>
      <c r="AF48" s="594"/>
      <c r="AG48" s="594"/>
      <c r="AH48" s="594"/>
      <c r="AI48" s="594"/>
      <c r="AJ48" s="594"/>
      <c r="AK48" s="594"/>
      <c r="AL48" s="594"/>
      <c r="AM48" s="594"/>
      <c r="AN48" s="595">
        <f t="shared" si="2"/>
        <v>0</v>
      </c>
      <c r="AO48" s="573">
        <f t="shared" si="3"/>
        <v>0</v>
      </c>
      <c r="AP48" s="262" t="s">
        <v>1266</v>
      </c>
      <c r="AQ48" s="616" t="s">
        <v>1334</v>
      </c>
      <c r="AR48" s="616" t="s">
        <v>1353</v>
      </c>
      <c r="AS48" s="249" t="s">
        <v>1224</v>
      </c>
      <c r="AT48" s="596" t="s">
        <v>1224</v>
      </c>
    </row>
    <row r="49" spans="1:53" ht="55.5" customHeight="1">
      <c r="A49" s="588" t="s">
        <v>506</v>
      </c>
      <c r="B49" s="1294"/>
      <c r="C49" s="1295"/>
      <c r="D49" s="617" t="s">
        <v>1356</v>
      </c>
      <c r="E49" s="400"/>
      <c r="F49" s="425" t="s">
        <v>1357</v>
      </c>
      <c r="G49" s="590">
        <v>3</v>
      </c>
      <c r="H49" s="265" t="s">
        <v>75</v>
      </c>
      <c r="I49" s="423" t="s">
        <v>1333</v>
      </c>
      <c r="J49" s="590" t="s">
        <v>36</v>
      </c>
      <c r="K49" s="590" t="s">
        <v>29</v>
      </c>
      <c r="L49" s="590" t="s">
        <v>42</v>
      </c>
      <c r="M49" s="590" t="s">
        <v>43</v>
      </c>
      <c r="N49" s="591">
        <f t="shared" si="4"/>
        <v>24</v>
      </c>
      <c r="O49" s="419">
        <v>2</v>
      </c>
      <c r="P49" s="419">
        <v>2</v>
      </c>
      <c r="Q49" s="419">
        <v>2</v>
      </c>
      <c r="R49" s="419">
        <v>2</v>
      </c>
      <c r="S49" s="419">
        <v>2</v>
      </c>
      <c r="T49" s="419">
        <v>2</v>
      </c>
      <c r="U49" s="419">
        <v>2</v>
      </c>
      <c r="V49" s="419">
        <v>2</v>
      </c>
      <c r="W49" s="419">
        <v>2</v>
      </c>
      <c r="X49" s="419">
        <v>2</v>
      </c>
      <c r="Y49" s="419">
        <v>2</v>
      </c>
      <c r="Z49" s="419">
        <v>2</v>
      </c>
      <c r="AA49" s="591">
        <f t="shared" si="1"/>
        <v>2</v>
      </c>
      <c r="AB49" s="421"/>
      <c r="AC49" s="594"/>
      <c r="AD49" s="594"/>
      <c r="AE49" s="594"/>
      <c r="AF49" s="594"/>
      <c r="AG49" s="594"/>
      <c r="AH49" s="594"/>
      <c r="AI49" s="594"/>
      <c r="AJ49" s="594"/>
      <c r="AK49" s="594"/>
      <c r="AL49" s="594"/>
      <c r="AM49" s="594"/>
      <c r="AN49" s="595">
        <f t="shared" si="2"/>
        <v>0</v>
      </c>
      <c r="AO49" s="573">
        <f t="shared" si="3"/>
        <v>0</v>
      </c>
      <c r="AP49" s="262" t="s">
        <v>1266</v>
      </c>
      <c r="AQ49" s="616" t="s">
        <v>1334</v>
      </c>
      <c r="AR49" s="616" t="s">
        <v>1358</v>
      </c>
      <c r="AS49" s="249" t="s">
        <v>1224</v>
      </c>
      <c r="AT49" s="596" t="s">
        <v>1224</v>
      </c>
    </row>
    <row r="50" spans="1:53" s="585" customFormat="1" ht="141.75">
      <c r="A50" s="618" t="s">
        <v>607</v>
      </c>
      <c r="B50" s="1294"/>
      <c r="C50" s="619"/>
      <c r="D50" s="267" t="s">
        <v>1359</v>
      </c>
      <c r="E50" s="267"/>
      <c r="F50" s="267" t="s">
        <v>1360</v>
      </c>
      <c r="G50" s="613">
        <v>2</v>
      </c>
      <c r="H50" s="264" t="s">
        <v>75</v>
      </c>
      <c r="I50" s="120" t="s">
        <v>1361</v>
      </c>
      <c r="J50" s="613" t="s">
        <v>70</v>
      </c>
      <c r="K50" s="613" t="s">
        <v>29</v>
      </c>
      <c r="L50" s="613" t="s">
        <v>30</v>
      </c>
      <c r="M50" s="613" t="s">
        <v>43</v>
      </c>
      <c r="N50" s="620">
        <f t="shared" si="4"/>
        <v>1</v>
      </c>
      <c r="O50" s="408"/>
      <c r="P50" s="408"/>
      <c r="Q50" s="408"/>
      <c r="R50" s="408"/>
      <c r="S50" s="408"/>
      <c r="T50" s="408"/>
      <c r="U50" s="408"/>
      <c r="V50" s="408"/>
      <c r="W50" s="408"/>
      <c r="X50" s="408"/>
      <c r="Y50" s="586">
        <v>1</v>
      </c>
      <c r="Z50" s="408"/>
      <c r="AA50" s="620">
        <f t="shared" si="1"/>
        <v>0</v>
      </c>
      <c r="AB50" s="410"/>
      <c r="AC50" s="621"/>
      <c r="AD50" s="621"/>
      <c r="AE50" s="621"/>
      <c r="AF50" s="621"/>
      <c r="AG50" s="621"/>
      <c r="AH50" s="621"/>
      <c r="AI50" s="621"/>
      <c r="AJ50" s="621"/>
      <c r="AK50" s="621"/>
      <c r="AL50" s="621"/>
      <c r="AM50" s="621"/>
      <c r="AN50" s="622">
        <f t="shared" si="2"/>
        <v>0</v>
      </c>
      <c r="AO50" s="573" t="e">
        <f t="shared" si="3"/>
        <v>#DIV/0!</v>
      </c>
      <c r="AP50" s="623" t="s">
        <v>222</v>
      </c>
      <c r="AQ50" s="414" t="s">
        <v>1334</v>
      </c>
      <c r="AR50" s="414" t="s">
        <v>1348</v>
      </c>
      <c r="AS50" s="623" t="s">
        <v>108</v>
      </c>
      <c r="AT50" s="621" t="s">
        <v>1224</v>
      </c>
      <c r="AU50" s="584"/>
      <c r="AV50" s="584"/>
      <c r="AW50" s="584"/>
      <c r="AX50" s="584"/>
      <c r="AY50" s="584"/>
      <c r="AZ50" s="584"/>
      <c r="BA50" s="584"/>
    </row>
    <row r="51" spans="1:53" ht="76.5" customHeight="1">
      <c r="A51" s="588" t="s">
        <v>506</v>
      </c>
      <c r="B51" s="1289" t="s">
        <v>1362</v>
      </c>
      <c r="C51" s="1295"/>
      <c r="D51" s="1293" t="s">
        <v>1363</v>
      </c>
      <c r="E51" s="267" t="s">
        <v>1364</v>
      </c>
      <c r="F51" s="267" t="s">
        <v>1365</v>
      </c>
      <c r="G51" s="391">
        <v>3</v>
      </c>
      <c r="H51" s="268" t="s">
        <v>75</v>
      </c>
      <c r="I51" s="428" t="s">
        <v>1366</v>
      </c>
      <c r="J51" s="391" t="s">
        <v>36</v>
      </c>
      <c r="K51" s="391" t="s">
        <v>29</v>
      </c>
      <c r="L51" s="391" t="s">
        <v>42</v>
      </c>
      <c r="M51" s="391" t="s">
        <v>43</v>
      </c>
      <c r="N51" s="418">
        <f t="shared" si="4"/>
        <v>24</v>
      </c>
      <c r="O51" s="419">
        <v>2</v>
      </c>
      <c r="P51" s="419">
        <v>2</v>
      </c>
      <c r="Q51" s="419">
        <v>2</v>
      </c>
      <c r="R51" s="419">
        <v>2</v>
      </c>
      <c r="S51" s="419">
        <v>2</v>
      </c>
      <c r="T51" s="419">
        <v>2</v>
      </c>
      <c r="U51" s="419">
        <v>2</v>
      </c>
      <c r="V51" s="419">
        <v>2</v>
      </c>
      <c r="W51" s="419">
        <v>2</v>
      </c>
      <c r="X51" s="419">
        <v>2</v>
      </c>
      <c r="Y51" s="419">
        <v>2</v>
      </c>
      <c r="Z51" s="419">
        <v>2</v>
      </c>
      <c r="AA51" s="418">
        <f t="shared" si="1"/>
        <v>2</v>
      </c>
      <c r="AB51" s="421"/>
      <c r="AC51" s="422"/>
      <c r="AD51" s="422"/>
      <c r="AE51" s="422"/>
      <c r="AF51" s="422"/>
      <c r="AG51" s="422"/>
      <c r="AH51" s="422"/>
      <c r="AI51" s="422"/>
      <c r="AJ51" s="422"/>
      <c r="AK51" s="422"/>
      <c r="AL51" s="422"/>
      <c r="AM51" s="422"/>
      <c r="AN51" s="420">
        <f t="shared" si="2"/>
        <v>0</v>
      </c>
      <c r="AO51" s="573">
        <f t="shared" si="3"/>
        <v>0</v>
      </c>
      <c r="AP51" s="249" t="s">
        <v>1266</v>
      </c>
      <c r="AQ51" s="247" t="s">
        <v>1334</v>
      </c>
      <c r="AR51" s="247" t="s">
        <v>1367</v>
      </c>
      <c r="AS51" s="249" t="s">
        <v>1224</v>
      </c>
      <c r="AT51" s="398" t="s">
        <v>1224</v>
      </c>
    </row>
    <row r="52" spans="1:53" ht="76.5" customHeight="1">
      <c r="A52" s="588" t="s">
        <v>506</v>
      </c>
      <c r="B52" s="1289"/>
      <c r="C52" s="1295"/>
      <c r="D52" s="1293"/>
      <c r="E52" s="267" t="s">
        <v>1368</v>
      </c>
      <c r="F52" s="267" t="s">
        <v>1369</v>
      </c>
      <c r="G52" s="391">
        <v>2</v>
      </c>
      <c r="H52" s="268" t="s">
        <v>75</v>
      </c>
      <c r="I52" s="428" t="s">
        <v>1366</v>
      </c>
      <c r="J52" s="391" t="s">
        <v>36</v>
      </c>
      <c r="K52" s="391" t="s">
        <v>29</v>
      </c>
      <c r="L52" s="391" t="s">
        <v>42</v>
      </c>
      <c r="M52" s="391" t="s">
        <v>43</v>
      </c>
      <c r="N52" s="418">
        <f t="shared" si="4"/>
        <v>6</v>
      </c>
      <c r="O52" s="419"/>
      <c r="P52" s="419">
        <v>1</v>
      </c>
      <c r="Q52" s="419"/>
      <c r="R52" s="419">
        <v>1</v>
      </c>
      <c r="S52" s="419"/>
      <c r="T52" s="419">
        <v>1</v>
      </c>
      <c r="U52" s="419"/>
      <c r="V52" s="419">
        <v>1</v>
      </c>
      <c r="W52" s="419"/>
      <c r="X52" s="419">
        <v>1</v>
      </c>
      <c r="Y52" s="419"/>
      <c r="Z52" s="419">
        <v>1</v>
      </c>
      <c r="AA52" s="418">
        <f t="shared" si="1"/>
        <v>0</v>
      </c>
      <c r="AB52" s="421"/>
      <c r="AC52" s="422"/>
      <c r="AD52" s="422"/>
      <c r="AE52" s="422"/>
      <c r="AF52" s="422"/>
      <c r="AG52" s="422"/>
      <c r="AH52" s="422"/>
      <c r="AI52" s="422"/>
      <c r="AJ52" s="422"/>
      <c r="AK52" s="422"/>
      <c r="AL52" s="422"/>
      <c r="AM52" s="422"/>
      <c r="AN52" s="420">
        <f t="shared" si="2"/>
        <v>0</v>
      </c>
      <c r="AO52" s="573" t="e">
        <f t="shared" si="3"/>
        <v>#DIV/0!</v>
      </c>
      <c r="AP52" s="249" t="s">
        <v>1266</v>
      </c>
      <c r="AQ52" s="247" t="s">
        <v>1334</v>
      </c>
      <c r="AR52" s="247" t="s">
        <v>1335</v>
      </c>
      <c r="AS52" s="249" t="s">
        <v>1224</v>
      </c>
      <c r="AT52" s="398" t="s">
        <v>1224</v>
      </c>
    </row>
    <row r="53" spans="1:53" ht="60" customHeight="1">
      <c r="A53" s="588" t="s">
        <v>506</v>
      </c>
      <c r="B53" s="624" t="s">
        <v>1370</v>
      </c>
      <c r="C53" s="1295"/>
      <c r="D53" s="267" t="s">
        <v>1371</v>
      </c>
      <c r="E53" s="267"/>
      <c r="F53" s="267" t="s">
        <v>1372</v>
      </c>
      <c r="G53" s="391">
        <v>3</v>
      </c>
      <c r="H53" s="268" t="s">
        <v>75</v>
      </c>
      <c r="I53" s="423" t="s">
        <v>1333</v>
      </c>
      <c r="J53" s="391" t="s">
        <v>36</v>
      </c>
      <c r="K53" s="391" t="s">
        <v>29</v>
      </c>
      <c r="L53" s="391" t="s">
        <v>42</v>
      </c>
      <c r="M53" s="391" t="s">
        <v>43</v>
      </c>
      <c r="N53" s="418">
        <f t="shared" si="4"/>
        <v>48</v>
      </c>
      <c r="O53" s="419">
        <v>4</v>
      </c>
      <c r="P53" s="419">
        <v>4</v>
      </c>
      <c r="Q53" s="419">
        <v>4</v>
      </c>
      <c r="R53" s="419">
        <v>4</v>
      </c>
      <c r="S53" s="419">
        <v>4</v>
      </c>
      <c r="T53" s="419">
        <v>4</v>
      </c>
      <c r="U53" s="419">
        <v>4</v>
      </c>
      <c r="V53" s="419">
        <v>4</v>
      </c>
      <c r="W53" s="419">
        <v>4</v>
      </c>
      <c r="X53" s="419">
        <v>4</v>
      </c>
      <c r="Y53" s="419">
        <v>4</v>
      </c>
      <c r="Z53" s="419">
        <v>4</v>
      </c>
      <c r="AA53" s="418">
        <f t="shared" si="1"/>
        <v>4</v>
      </c>
      <c r="AB53" s="421"/>
      <c r="AC53" s="422"/>
      <c r="AD53" s="422"/>
      <c r="AE53" s="422"/>
      <c r="AF53" s="422"/>
      <c r="AG53" s="422"/>
      <c r="AH53" s="422"/>
      <c r="AI53" s="422"/>
      <c r="AJ53" s="422"/>
      <c r="AK53" s="422"/>
      <c r="AL53" s="422"/>
      <c r="AM53" s="422"/>
      <c r="AN53" s="420">
        <f t="shared" si="2"/>
        <v>0</v>
      </c>
      <c r="AO53" s="573">
        <f t="shared" si="3"/>
        <v>0</v>
      </c>
      <c r="AP53" s="249" t="s">
        <v>222</v>
      </c>
      <c r="AQ53" s="247" t="s">
        <v>1334</v>
      </c>
      <c r="AR53" s="247" t="s">
        <v>1335</v>
      </c>
      <c r="AS53" s="249" t="s">
        <v>1224</v>
      </c>
      <c r="AT53" s="398" t="s">
        <v>1224</v>
      </c>
    </row>
  </sheetData>
  <sheetProtection algorithmName="SHA-512" hashValue="Gf9OPIfXLwcK1JVBnMlLCS1r64DHPDYRx+piQmfdftaXdVqTuW8hNUXPOVzw/qe4dSsbmRulrHS8qH6ePdEafw==" saltValue="De00qHpXqBJPB8KZWwDJ9w==" spinCount="100000" sheet="1" objects="1" scenarios="1" autoFilter="0"/>
  <autoFilter ref="A7:BB53"/>
  <mergeCells count="46">
    <mergeCell ref="B41:B50"/>
    <mergeCell ref="C41:C49"/>
    <mergeCell ref="D42:D45"/>
    <mergeCell ref="B51:B52"/>
    <mergeCell ref="C51:C53"/>
    <mergeCell ref="D51:D52"/>
    <mergeCell ref="B27:B37"/>
    <mergeCell ref="C27:C37"/>
    <mergeCell ref="D27:D30"/>
    <mergeCell ref="D31:D32"/>
    <mergeCell ref="D33:D36"/>
    <mergeCell ref="A11:A13"/>
    <mergeCell ref="C11:C13"/>
    <mergeCell ref="D11:D12"/>
    <mergeCell ref="B21:B26"/>
    <mergeCell ref="C21:C26"/>
    <mergeCell ref="D21:D22"/>
    <mergeCell ref="D23:D24"/>
    <mergeCell ref="B16:B20"/>
    <mergeCell ref="D18:D20"/>
    <mergeCell ref="AO6:AO7"/>
    <mergeCell ref="AP6:AP7"/>
    <mergeCell ref="AQ6:AQ7"/>
    <mergeCell ref="G6:G7"/>
    <mergeCell ref="H6:H7"/>
    <mergeCell ref="I6:I7"/>
    <mergeCell ref="J6:J7"/>
    <mergeCell ref="K6:K7"/>
    <mergeCell ref="L6:L7"/>
    <mergeCell ref="F6:F7"/>
    <mergeCell ref="B8:B15"/>
    <mergeCell ref="C8:C10"/>
    <mergeCell ref="AR6:AR7"/>
    <mergeCell ref="AS6:AS7"/>
    <mergeCell ref="AT6:AT7"/>
    <mergeCell ref="M6:M7"/>
    <mergeCell ref="N6:N7"/>
    <mergeCell ref="O6:Z6"/>
    <mergeCell ref="AA6:AA7"/>
    <mergeCell ref="AB6:AM6"/>
    <mergeCell ref="AN6:AN7"/>
    <mergeCell ref="A6:A7"/>
    <mergeCell ref="B6:B7"/>
    <mergeCell ref="C6:C7"/>
    <mergeCell ref="D6:D7"/>
    <mergeCell ref="E6:E7"/>
  </mergeCells>
  <pageMargins left="0.19685039370078741" right="0.19685039370078741" top="0.19685039370078741" bottom="0.19685039370078741" header="0.31496062992125984" footer="0.31496062992125984"/>
  <pageSetup scale="16" orientation="landscape" r:id="rId1"/>
  <drawing r:id="rId2"/>
  <legacyDrawing r:id="rId3"/>
  <extLst>
    <ext xmlns:x14="http://schemas.microsoft.com/office/spreadsheetml/2009/9/main" uri="{CCE6A557-97BC-4b89-ADB6-D9C93CAAB3DF}">
      <x14:dataValidations xmlns:xm="http://schemas.microsoft.com/office/excel/2006/main" count="18">
        <x14:dataValidation type="list" allowBlank="1" showInputMessage="1" showErrorMessage="1">
          <x14:formula1>
            <xm:f>'C:\Users\msanchezs\AppData\Local\Microsoft\Windows\Temporary Internet Files\Content.Outlook\SXKWXW20\[POA 2019 Vol  2 (2).xlsx]Hoja1'!#REF!</xm:f>
          </x14:formula1>
          <xm:sqref>AS38:AS39 J38:K38 K39:K40 M38:M40 H38:H39 G38</xm:sqref>
        </x14:dataValidation>
        <x14:dataValidation type="list" allowBlank="1" showInputMessage="1" showErrorMessage="1">
          <x14:formula1>
            <xm:f>'P:\2-Gerencia de Planificacion y Presupuesto\3- GERENCIA PLANIFICACION Y PRESUPUESTOS\PLANES OPERATIVOS 2020 - EDENORTE\DF\[Plan Operativo Anual 2020 - DF.xlsx]Hoja1'!#REF!</xm:f>
          </x14:formula1>
          <xm:sqref>J8:J20</xm:sqref>
        </x14:dataValidation>
        <x14:dataValidation type="list" allowBlank="1" showInputMessage="1" showErrorMessage="1">
          <x14:formula1>
            <xm:f>'P:\2-Gerencia de Planificacion y Presupuesto\3- GERENCIA PLANIFICACION Y PRESUPUESTOS\PLANES OPERATIVOS 2020 - EDENORTE\DF\[Plan Operativo Anual 2020 - DF.xlsx]Hoja1'!#REF!</xm:f>
          </x14:formula1>
          <xm:sqref>M8:M20</xm:sqref>
        </x14:dataValidation>
        <x14:dataValidation type="list" allowBlank="1" showInputMessage="1" showErrorMessage="1">
          <x14:formula1>
            <xm:f>'P:\2-Gerencia de Planificacion y Presupuesto\3- GERENCIA PLANIFICACION Y PRESUPUESTOS\PLANES OPERATIVOS 2020 - EDENORTE\DF\[Plan Operativo Anual 2020 - DF.xlsx]Hoja1'!#REF!</xm:f>
          </x14:formula1>
          <xm:sqref>L8:L20</xm:sqref>
        </x14:dataValidation>
        <x14:dataValidation type="list" allowBlank="1" showInputMessage="1" showErrorMessage="1">
          <x14:formula1>
            <xm:f>'P:\2-Gerencia de Planificacion y Presupuesto\3- GERENCIA PLANIFICACION Y PRESUPUESTOS\PLANES OPERATIVOS 2020 - EDENORTE\DF\[Plan Operativo Anual 2020 - DF.xlsx]Hoja1'!#REF!</xm:f>
          </x14:formula1>
          <xm:sqref>K8:K20</xm:sqref>
        </x14:dataValidation>
        <x14:dataValidation type="list" allowBlank="1" showInputMessage="1" showErrorMessage="1">
          <x14:formula1>
            <xm:f>'P:\2-Gerencia de Planificacion y Presupuesto\3- GERENCIA PLANIFICACION Y PRESUPUESTOS\PLANES OPERATIVOS 2020 - EDENORTE\DF\[Plan Operativo Anual 2020 - DF.xlsx]Hoja1'!#REF!</xm:f>
          </x14:formula1>
          <xm:sqref>H8:H20</xm:sqref>
        </x14:dataValidation>
        <x14:dataValidation type="list" allowBlank="1" showInputMessage="1" showErrorMessage="1">
          <x14:formula1>
            <xm:f>'P:\2-Gerencia de Planificacion y Presupuesto\3- GERENCIA PLANIFICACION Y PRESUPUESTOS\PLANES OPERATIVOS 2020 - EDENORTE\DF\[Plan Operativo Anual 2020 - DF.xlsx]Hoja1'!#REF!</xm:f>
          </x14:formula1>
          <xm:sqref>G8:G20</xm:sqref>
        </x14:dataValidation>
        <x14:dataValidation type="list" allowBlank="1" showInputMessage="1" showErrorMessage="1">
          <x14:formula1>
            <xm:f>'[Planilla Plan Operativo Anual 2019 - GC.xlsx]Hoja1'!#REF!</xm:f>
          </x14:formula1>
          <xm:sqref>L44</xm:sqref>
        </x14:dataValidation>
        <x14:dataValidation type="list" allowBlank="1" showInputMessage="1" showErrorMessage="1">
          <x14:formula1>
            <xm:f>'\\ENSQBO\Planificacion y Control de Gestion (500GB)\Users\msanchezs\AppData\Local\Microsoft\Windows\Temporary Internet Files\Content.Outlook\SXKWXW20\[Planilla Plan Operativo Anual 2019 - GT.xlsx]Hoja1'!#REF!</xm:f>
          </x14:formula1>
          <xm:sqref>M44 G44:H44 J44:K44 G50 J50:L50 K45:M45 H45 G47:H49 J47:M49 L38 J39:J40</xm:sqref>
        </x14:dataValidation>
        <x14:dataValidation type="list" allowBlank="1" showInputMessage="1" showErrorMessage="1">
          <x14:formula1>
            <xm:f>'C:\EDN 20180526\Informes Comerciales\Plan Estrategico Operativo Anual\Plan DC 2019\Recibidos de Gerencias\Servicios\[Planilla Plan Operativo Anual 2019 - DC -  final.XLSX]Hoja1'!#REF!</xm:f>
          </x14:formula1>
          <xm:sqref>I50 J45</xm:sqref>
        </x14:dataValidation>
        <x14:dataValidation type="list" allowBlank="1" showInputMessage="1" showErrorMessage="1">
          <x14:formula1>
            <xm:f>'C:\Users\Msanchezs\AppData\Local\Microsoft\Windows\INetCache\Content.Outlook\Q011MLB1\[B. Planilla Plan Operativo Anual 2020 -GT (00000002).xlsx]Hoja1'!#REF!</xm:f>
          </x14:formula1>
          <xm:sqref>AS44 AS46 G41:H43 J51:M53 G46:H46 J41:M43 J46:M46 G51:H53</xm:sqref>
        </x14:dataValidation>
        <x14:dataValidation type="list" allowBlank="1" showInputMessage="1" showErrorMessage="1">
          <x14:formula1>
            <xm:f>'C:\Users\asantanap\AppData\Local\Microsoft\Windows\INetCache\Content.Outlook\CCVBWS3P\[Copia de B. Planilla Plan Operativo Anual 2020 - DF (002).XLSX]Hoja1'!#REF!</xm:f>
          </x14:formula1>
          <xm:sqref>G31 H31:H32 L31 M31:M32 K31:K32 J32 L33:L35 L39:L40</xm:sqref>
        </x14:dataValidation>
        <x14:dataValidation type="list" allowBlank="1" showInputMessage="1" showErrorMessage="1">
          <x14:formula1>
            <xm:f>'C:\Users\ysalcedor\AppData\Local\Microsoft\Windows\INetCache\Content.Outlook\1NZT46X1\[Planilla Plan Operativo Anual 2020 - G.Contabilidad.XLSX]Hoja1'!#REF!</xm:f>
          </x14:formula1>
          <xm:sqref>M33:M35 AS35 G33:G35 J33:K35 H33:H37 H40</xm:sqref>
        </x14:dataValidation>
        <x14:dataValidation type="list" allowBlank="1" showInputMessage="1" showErrorMessage="1">
          <x14:formula1>
            <xm:f>'C:\Users\ysalcedor\AppData\Local\Microsoft\Windows\INetCache\Content.Outlook\1NZT46X1\[B. Planilla Plan Operativo Anual 2020 - DF (002).xlsx]Hoja1'!#REF!</xm:f>
          </x14:formula1>
          <xm:sqref>H24 G23:G24 J23:J24 L23:M24</xm:sqref>
        </x14:dataValidation>
        <x14:dataValidation type="list" allowBlank="1" showInputMessage="1" showErrorMessage="1">
          <x14:formula1>
            <xm:f>'C:\Users\ysalcedor\AppData\Local\Microsoft\Windows\INetCache\Content.Outlook\1NZT46X1\[Planilla Plan Operativo Anual 2020 - DF.XLSX]Hoja1'!#REF!</xm:f>
          </x14:formula1>
          <xm:sqref>H25:H26 J25:K26 M25:M26 L25 AS26</xm:sqref>
        </x14:dataValidation>
        <x14:dataValidation type="list" allowBlank="1" showInputMessage="1" showErrorMessage="1">
          <x14:formula1>
            <xm:f>'C:\Users\Msanchezs\AppData\Local\Microsoft\Windows\INetCache\Content.Outlook\Q011MLB1\[POA 2020 CONTABILIDAD (00000005).xlsx]Hoja1'!#REF!</xm:f>
          </x14:formula1>
          <xm:sqref>J21:J22 AS21:AS22 G21:G22 G25:G27 G32 G36:G37 L21:M22 J27:M27 L26 K21:K24 L28 L30 L32 J36:M37 G39:G40</xm:sqref>
        </x14:dataValidation>
        <x14:dataValidation type="list" allowBlank="1" showInputMessage="1" showErrorMessage="1">
          <x14:formula1>
            <xm:f>'C:\Users\ysalcedor\AppData\Local\Microsoft\Windows\INetCache\Content.Outlook\1NZT46X1\[B. Planilla Plan Operativo Anual 2020 - DF (003).xlsx]Hoja1'!#REF!</xm:f>
          </x14:formula1>
          <xm:sqref>G28:H30 H27 J31 M28:M30 L29 H21:H23 J28:K30</xm:sqref>
        </x14:dataValidation>
        <x14:dataValidation type="list" allowBlank="1" showInputMessage="1" showErrorMessage="1">
          <x14:formula1>
            <xm:f>'P:\2-Gerencia de Planificacion y Presupuesto\3- GERENCIA PLANIFICACION Y PRESUPUESTOS\PLANES OPERATIVOS 2020 - EDENORTE\DF\[Plan Operativo Anual 2020 - DF.xlsx]Hoja1'!#REF!</xm:f>
          </x14:formula1>
          <xm:sqref>AS50 AS25 AS8:AS15</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BA71"/>
  <sheetViews>
    <sheetView showGridLines="0" zoomScale="50" zoomScaleNormal="50" zoomScaleSheetLayoutView="50" workbookViewId="0">
      <selection activeCell="D10" sqref="D10"/>
    </sheetView>
  </sheetViews>
  <sheetFormatPr baseColWidth="10" defaultColWidth="11.42578125" defaultRowHeight="16.5"/>
  <cols>
    <col min="1" max="1" width="37.28515625" style="157" customWidth="1"/>
    <col min="2" max="2" width="31" style="157" customWidth="1"/>
    <col min="3" max="3" width="32.5703125" style="157" customWidth="1"/>
    <col min="4" max="4" width="42" style="626" customWidth="1"/>
    <col min="5" max="5" width="63.140625" style="626" customWidth="1"/>
    <col min="6" max="6" width="60.5703125" style="626" customWidth="1"/>
    <col min="7" max="7" width="16.28515625" style="157" customWidth="1"/>
    <col min="8" max="8" width="40.7109375" style="157" customWidth="1"/>
    <col min="9" max="9" width="34.28515625" style="157" customWidth="1"/>
    <col min="10" max="10" width="18.7109375" style="157" customWidth="1"/>
    <col min="11" max="11" width="22.28515625" style="157" customWidth="1"/>
    <col min="12" max="12" width="17.140625" style="157" customWidth="1"/>
    <col min="13" max="13" width="18.5703125" style="157" customWidth="1"/>
    <col min="14" max="14" width="13.42578125" style="157" customWidth="1"/>
    <col min="15" max="26" width="13.140625" style="157" customWidth="1"/>
    <col min="27" max="27" width="14.5703125" style="157" customWidth="1"/>
    <col min="28" max="39" width="13.140625" style="157" hidden="1" customWidth="1"/>
    <col min="40" max="40" width="16" style="157" hidden="1" customWidth="1"/>
    <col min="41" max="41" width="15.140625" style="157" hidden="1" customWidth="1"/>
    <col min="42" max="42" width="31" style="157" customWidth="1"/>
    <col min="43" max="43" width="22.42578125" style="157" customWidth="1"/>
    <col min="44" max="44" width="28.5703125" style="161" customWidth="1"/>
    <col min="45" max="45" width="28.5703125" style="157" customWidth="1"/>
    <col min="46" max="46" width="22.7109375" style="160" customWidth="1"/>
    <col min="47" max="53" width="11.42578125" style="160"/>
    <col min="54" max="54" width="5" style="157" customWidth="1"/>
    <col min="55" max="16384" width="11.42578125" style="157"/>
  </cols>
  <sheetData>
    <row r="2" spans="1:53" ht="45.75">
      <c r="C2" s="386" t="s">
        <v>121</v>
      </c>
      <c r="D2" s="625"/>
      <c r="E2" s="625"/>
      <c r="F2" s="625"/>
      <c r="G2" s="158"/>
      <c r="H2" s="158"/>
      <c r="I2" s="158"/>
      <c r="J2" s="158"/>
      <c r="K2" s="158"/>
      <c r="L2" s="158"/>
      <c r="M2" s="158"/>
      <c r="N2" s="158"/>
      <c r="O2" s="158"/>
      <c r="P2" s="158"/>
      <c r="Q2" s="158"/>
      <c r="R2" s="158"/>
      <c r="S2" s="158"/>
      <c r="T2" s="158"/>
      <c r="U2" s="158"/>
      <c r="V2" s="158"/>
      <c r="W2" s="158"/>
      <c r="X2" s="158"/>
      <c r="Y2" s="158"/>
      <c r="Z2" s="158"/>
      <c r="AA2" s="158"/>
      <c r="AB2" s="158"/>
      <c r="AC2" s="158"/>
      <c r="AD2" s="158"/>
      <c r="AE2" s="158"/>
      <c r="AF2" s="158"/>
      <c r="AG2" s="158"/>
      <c r="AH2" s="158"/>
      <c r="AI2" s="158"/>
      <c r="AJ2" s="158"/>
      <c r="AK2" s="158"/>
      <c r="AL2" s="158"/>
      <c r="AM2" s="158"/>
      <c r="AN2" s="158"/>
      <c r="AO2" s="158"/>
      <c r="AP2" s="158"/>
      <c r="AQ2" s="158"/>
    </row>
    <row r="3" spans="1:53" ht="23.25">
      <c r="C3" s="387" t="s">
        <v>3366</v>
      </c>
    </row>
    <row r="5" spans="1:53" ht="21.75" customHeight="1"/>
    <row r="6" spans="1:53" s="165" customFormat="1" ht="23.25">
      <c r="A6" s="1227" t="s">
        <v>631</v>
      </c>
      <c r="B6" s="1226" t="s">
        <v>120</v>
      </c>
      <c r="C6" s="1226" t="s">
        <v>0</v>
      </c>
      <c r="D6" s="1226" t="s">
        <v>1</v>
      </c>
      <c r="E6" s="1226" t="s">
        <v>2</v>
      </c>
      <c r="F6" s="1226" t="s">
        <v>3</v>
      </c>
      <c r="G6" s="1226" t="s">
        <v>4</v>
      </c>
      <c r="H6" s="1226" t="s">
        <v>5</v>
      </c>
      <c r="I6" s="1226" t="s">
        <v>6</v>
      </c>
      <c r="J6" s="1226" t="s">
        <v>7</v>
      </c>
      <c r="K6" s="1226" t="s">
        <v>8</v>
      </c>
      <c r="L6" s="1226" t="s">
        <v>9</v>
      </c>
      <c r="M6" s="1226" t="s">
        <v>10</v>
      </c>
      <c r="N6" s="1226" t="s">
        <v>119</v>
      </c>
      <c r="O6" s="1226" t="s">
        <v>11</v>
      </c>
      <c r="P6" s="1226"/>
      <c r="Q6" s="1226"/>
      <c r="R6" s="1226"/>
      <c r="S6" s="1226"/>
      <c r="T6" s="1226"/>
      <c r="U6" s="1226"/>
      <c r="V6" s="1226"/>
      <c r="W6" s="1226"/>
      <c r="X6" s="1226"/>
      <c r="Y6" s="1226"/>
      <c r="Z6" s="1226"/>
      <c r="AA6" s="1227" t="s">
        <v>628</v>
      </c>
      <c r="AB6" s="1226" t="s">
        <v>618</v>
      </c>
      <c r="AC6" s="1226"/>
      <c r="AD6" s="1226"/>
      <c r="AE6" s="1226"/>
      <c r="AF6" s="1226"/>
      <c r="AG6" s="1226"/>
      <c r="AH6" s="1226"/>
      <c r="AI6" s="1226"/>
      <c r="AJ6" s="1226"/>
      <c r="AK6" s="1226"/>
      <c r="AL6" s="1226"/>
      <c r="AM6" s="1226"/>
      <c r="AN6" s="1227" t="s">
        <v>630</v>
      </c>
      <c r="AO6" s="1227" t="s">
        <v>629</v>
      </c>
      <c r="AP6" s="1226" t="s">
        <v>12</v>
      </c>
      <c r="AQ6" s="1226" t="s">
        <v>13</v>
      </c>
      <c r="AR6" s="1226" t="s">
        <v>14</v>
      </c>
      <c r="AS6" s="1226" t="s">
        <v>964</v>
      </c>
      <c r="AT6" s="1226" t="s">
        <v>16</v>
      </c>
      <c r="AU6" s="300"/>
      <c r="AV6" s="300"/>
      <c r="AW6" s="300"/>
      <c r="AX6" s="300"/>
      <c r="AY6" s="300"/>
      <c r="AZ6" s="300"/>
      <c r="BA6" s="300"/>
    </row>
    <row r="7" spans="1:53" s="165" customFormat="1" ht="52.5" customHeight="1">
      <c r="A7" s="1228"/>
      <c r="B7" s="1226"/>
      <c r="C7" s="1226"/>
      <c r="D7" s="1226"/>
      <c r="E7" s="1226"/>
      <c r="F7" s="1226"/>
      <c r="G7" s="1226"/>
      <c r="H7" s="1226"/>
      <c r="I7" s="1226"/>
      <c r="J7" s="1226"/>
      <c r="K7" s="1226"/>
      <c r="L7" s="1226"/>
      <c r="M7" s="1226"/>
      <c r="N7" s="1226"/>
      <c r="O7" s="230" t="s">
        <v>17</v>
      </c>
      <c r="P7" s="230" t="s">
        <v>18</v>
      </c>
      <c r="Q7" s="230" t="s">
        <v>19</v>
      </c>
      <c r="R7" s="230" t="s">
        <v>20</v>
      </c>
      <c r="S7" s="230" t="s">
        <v>21</v>
      </c>
      <c r="T7" s="230" t="s">
        <v>22</v>
      </c>
      <c r="U7" s="230" t="s">
        <v>23</v>
      </c>
      <c r="V7" s="230" t="s">
        <v>24</v>
      </c>
      <c r="W7" s="230" t="s">
        <v>633</v>
      </c>
      <c r="X7" s="230" t="s">
        <v>26</v>
      </c>
      <c r="Y7" s="230" t="s">
        <v>27</v>
      </c>
      <c r="Z7" s="230" t="s">
        <v>28</v>
      </c>
      <c r="AA7" s="1228"/>
      <c r="AB7" s="230" t="s">
        <v>17</v>
      </c>
      <c r="AC7" s="230" t="s">
        <v>18</v>
      </c>
      <c r="AD7" s="230" t="s">
        <v>19</v>
      </c>
      <c r="AE7" s="230" t="s">
        <v>20</v>
      </c>
      <c r="AF7" s="230" t="s">
        <v>21</v>
      </c>
      <c r="AG7" s="230" t="s">
        <v>22</v>
      </c>
      <c r="AH7" s="230" t="s">
        <v>23</v>
      </c>
      <c r="AI7" s="230" t="s">
        <v>24</v>
      </c>
      <c r="AJ7" s="230" t="s">
        <v>633</v>
      </c>
      <c r="AK7" s="230" t="s">
        <v>26</v>
      </c>
      <c r="AL7" s="230" t="s">
        <v>27</v>
      </c>
      <c r="AM7" s="230" t="s">
        <v>28</v>
      </c>
      <c r="AN7" s="1228"/>
      <c r="AO7" s="1228"/>
      <c r="AP7" s="1226"/>
      <c r="AQ7" s="1226"/>
      <c r="AR7" s="1226"/>
      <c r="AS7" s="1226"/>
      <c r="AT7" s="1226"/>
      <c r="AU7" s="300"/>
      <c r="AV7" s="300"/>
      <c r="AW7" s="300"/>
      <c r="AX7" s="300"/>
      <c r="AY7" s="300"/>
      <c r="AZ7" s="300"/>
      <c r="BA7" s="300"/>
    </row>
    <row r="8" spans="1:53" ht="126.75" customHeight="1">
      <c r="A8" s="400" t="s">
        <v>502</v>
      </c>
      <c r="B8" s="1297" t="s">
        <v>1373</v>
      </c>
      <c r="C8" s="1302"/>
      <c r="D8" s="627" t="s">
        <v>1374</v>
      </c>
      <c r="E8" s="628" t="s">
        <v>1375</v>
      </c>
      <c r="F8" s="1304" t="s">
        <v>1376</v>
      </c>
      <c r="G8" s="629">
        <v>2</v>
      </c>
      <c r="H8" s="630" t="s">
        <v>75</v>
      </c>
      <c r="I8" s="630" t="s">
        <v>1377</v>
      </c>
      <c r="J8" s="630" t="s">
        <v>70</v>
      </c>
      <c r="K8" s="630" t="s">
        <v>29</v>
      </c>
      <c r="L8" s="630" t="s">
        <v>42</v>
      </c>
      <c r="M8" s="630" t="s">
        <v>43</v>
      </c>
      <c r="N8" s="631">
        <v>0.7</v>
      </c>
      <c r="O8" s="632">
        <v>0.7</v>
      </c>
      <c r="P8" s="632">
        <v>0.7</v>
      </c>
      <c r="Q8" s="632">
        <v>0.7</v>
      </c>
      <c r="R8" s="632">
        <v>0.7</v>
      </c>
      <c r="S8" s="632">
        <v>0.7</v>
      </c>
      <c r="T8" s="632">
        <v>0.7</v>
      </c>
      <c r="U8" s="632">
        <v>0.7</v>
      </c>
      <c r="V8" s="632">
        <v>0.7</v>
      </c>
      <c r="W8" s="632">
        <v>0.7</v>
      </c>
      <c r="X8" s="632">
        <v>0.7</v>
      </c>
      <c r="Y8" s="632">
        <v>0.7</v>
      </c>
      <c r="Z8" s="632">
        <v>0.7</v>
      </c>
      <c r="AA8" s="633">
        <f>O8</f>
        <v>0.7</v>
      </c>
      <c r="AB8" s="634"/>
      <c r="AC8" s="635"/>
      <c r="AD8" s="635"/>
      <c r="AE8" s="635"/>
      <c r="AF8" s="635"/>
      <c r="AG8" s="635"/>
      <c r="AH8" s="635"/>
      <c r="AI8" s="635"/>
      <c r="AJ8" s="635"/>
      <c r="AK8" s="635"/>
      <c r="AL8" s="635"/>
      <c r="AM8" s="635"/>
      <c r="AN8" s="633">
        <f>AB8</f>
        <v>0</v>
      </c>
      <c r="AO8" s="636">
        <f>AN8/AA8</f>
        <v>0</v>
      </c>
      <c r="AP8" s="637" t="s">
        <v>1378</v>
      </c>
      <c r="AQ8" s="637" t="s">
        <v>1379</v>
      </c>
      <c r="AR8" s="637" t="s">
        <v>1380</v>
      </c>
      <c r="AS8" s="637"/>
      <c r="AT8" s="638"/>
    </row>
    <row r="9" spans="1:53" ht="151.5" customHeight="1">
      <c r="A9" s="400" t="s">
        <v>1381</v>
      </c>
      <c r="B9" s="1301"/>
      <c r="C9" s="1303"/>
      <c r="D9" s="639" t="s">
        <v>1382</v>
      </c>
      <c r="E9" s="640" t="s">
        <v>1383</v>
      </c>
      <c r="F9" s="1305"/>
      <c r="G9" s="629">
        <v>2</v>
      </c>
      <c r="H9" s="630" t="s">
        <v>75</v>
      </c>
      <c r="I9" s="630" t="s">
        <v>1384</v>
      </c>
      <c r="J9" s="630" t="s">
        <v>70</v>
      </c>
      <c r="K9" s="630" t="s">
        <v>1307</v>
      </c>
      <c r="L9" s="630" t="s">
        <v>42</v>
      </c>
      <c r="M9" s="630" t="s">
        <v>43</v>
      </c>
      <c r="N9" s="631">
        <v>1</v>
      </c>
      <c r="O9" s="632">
        <v>1</v>
      </c>
      <c r="P9" s="632">
        <v>1</v>
      </c>
      <c r="Q9" s="632">
        <v>1</v>
      </c>
      <c r="R9" s="632">
        <v>1</v>
      </c>
      <c r="S9" s="632">
        <v>1</v>
      </c>
      <c r="T9" s="632">
        <v>1</v>
      </c>
      <c r="U9" s="632">
        <v>1</v>
      </c>
      <c r="V9" s="632">
        <v>1</v>
      </c>
      <c r="W9" s="632">
        <v>1</v>
      </c>
      <c r="X9" s="632">
        <v>1</v>
      </c>
      <c r="Y9" s="632">
        <v>1</v>
      </c>
      <c r="Z9" s="632">
        <v>1</v>
      </c>
      <c r="AA9" s="633">
        <f t="shared" ref="AA9:AA71" si="0">O9</f>
        <v>1</v>
      </c>
      <c r="AB9" s="634"/>
      <c r="AC9" s="635"/>
      <c r="AD9" s="635"/>
      <c r="AE9" s="635"/>
      <c r="AF9" s="635"/>
      <c r="AG9" s="635"/>
      <c r="AH9" s="635"/>
      <c r="AI9" s="635"/>
      <c r="AJ9" s="635"/>
      <c r="AK9" s="635"/>
      <c r="AL9" s="635"/>
      <c r="AM9" s="635"/>
      <c r="AN9" s="633">
        <f t="shared" ref="AN9:AN71" si="1">AB9</f>
        <v>0</v>
      </c>
      <c r="AO9" s="636">
        <f t="shared" ref="AO9:AO71" si="2">AN9/AA9</f>
        <v>0</v>
      </c>
      <c r="AP9" s="637" t="s">
        <v>1385</v>
      </c>
      <c r="AQ9" s="637" t="s">
        <v>1379</v>
      </c>
      <c r="AR9" s="637" t="s">
        <v>1380</v>
      </c>
      <c r="AS9" s="637"/>
      <c r="AT9" s="638"/>
    </row>
    <row r="10" spans="1:53" ht="298.5" customHeight="1">
      <c r="A10" s="400" t="s">
        <v>1381</v>
      </c>
      <c r="B10" s="1301"/>
      <c r="C10" s="1303"/>
      <c r="D10" s="639" t="s">
        <v>1386</v>
      </c>
      <c r="E10" s="641" t="s">
        <v>1387</v>
      </c>
      <c r="F10" s="1305"/>
      <c r="G10" s="629">
        <v>2</v>
      </c>
      <c r="H10" s="630" t="s">
        <v>75</v>
      </c>
      <c r="I10" s="630" t="s">
        <v>1388</v>
      </c>
      <c r="J10" s="630" t="s">
        <v>70</v>
      </c>
      <c r="K10" s="630" t="s">
        <v>29</v>
      </c>
      <c r="L10" s="630" t="s">
        <v>42</v>
      </c>
      <c r="M10" s="630" t="s">
        <v>43</v>
      </c>
      <c r="N10" s="631">
        <v>1</v>
      </c>
      <c r="O10" s="632">
        <v>1</v>
      </c>
      <c r="P10" s="632">
        <v>1</v>
      </c>
      <c r="Q10" s="632">
        <v>1</v>
      </c>
      <c r="R10" s="632">
        <v>1</v>
      </c>
      <c r="S10" s="632">
        <v>1</v>
      </c>
      <c r="T10" s="632">
        <v>1</v>
      </c>
      <c r="U10" s="632">
        <v>1</v>
      </c>
      <c r="V10" s="632">
        <v>1</v>
      </c>
      <c r="W10" s="632">
        <v>1</v>
      </c>
      <c r="X10" s="632">
        <v>1</v>
      </c>
      <c r="Y10" s="632">
        <v>1</v>
      </c>
      <c r="Z10" s="632">
        <v>1</v>
      </c>
      <c r="AA10" s="633">
        <f t="shared" si="0"/>
        <v>1</v>
      </c>
      <c r="AB10" s="634"/>
      <c r="AC10" s="635"/>
      <c r="AD10" s="635"/>
      <c r="AE10" s="635"/>
      <c r="AF10" s="635"/>
      <c r="AG10" s="635"/>
      <c r="AH10" s="635"/>
      <c r="AI10" s="635"/>
      <c r="AJ10" s="635"/>
      <c r="AK10" s="635"/>
      <c r="AL10" s="635"/>
      <c r="AM10" s="635"/>
      <c r="AN10" s="633">
        <f t="shared" si="1"/>
        <v>0</v>
      </c>
      <c r="AO10" s="636">
        <f t="shared" si="2"/>
        <v>0</v>
      </c>
      <c r="AP10" s="637" t="s">
        <v>1389</v>
      </c>
      <c r="AQ10" s="637" t="s">
        <v>1379</v>
      </c>
      <c r="AR10" s="637" t="s">
        <v>1380</v>
      </c>
      <c r="AS10" s="637"/>
      <c r="AT10" s="638"/>
    </row>
    <row r="11" spans="1:53" ht="137.25" customHeight="1">
      <c r="A11" s="400" t="s">
        <v>1381</v>
      </c>
      <c r="B11" s="642" t="s">
        <v>1390</v>
      </c>
      <c r="C11" s="202"/>
      <c r="D11" s="643" t="s">
        <v>1391</v>
      </c>
      <c r="E11" s="644"/>
      <c r="F11" s="641" t="s">
        <v>1392</v>
      </c>
      <c r="G11" s="641">
        <v>2</v>
      </c>
      <c r="H11" s="641" t="s">
        <v>75</v>
      </c>
      <c r="I11" s="641" t="s">
        <v>1390</v>
      </c>
      <c r="J11" s="641" t="s">
        <v>70</v>
      </c>
      <c r="K11" s="641" t="s">
        <v>29</v>
      </c>
      <c r="L11" s="641" t="s">
        <v>42</v>
      </c>
      <c r="M11" s="641" t="s">
        <v>43</v>
      </c>
      <c r="N11" s="645">
        <v>0.95</v>
      </c>
      <c r="O11" s="646">
        <v>0.95</v>
      </c>
      <c r="P11" s="646">
        <v>0.95</v>
      </c>
      <c r="Q11" s="646">
        <v>0.95</v>
      </c>
      <c r="R11" s="646">
        <v>0.95</v>
      </c>
      <c r="S11" s="646">
        <v>0.95</v>
      </c>
      <c r="T11" s="646">
        <v>0.95</v>
      </c>
      <c r="U11" s="646">
        <v>0.95</v>
      </c>
      <c r="V11" s="646">
        <v>0.95</v>
      </c>
      <c r="W11" s="646">
        <v>0.95</v>
      </c>
      <c r="X11" s="646">
        <v>0.95</v>
      </c>
      <c r="Y11" s="646">
        <v>0.95</v>
      </c>
      <c r="Z11" s="646">
        <v>0.95</v>
      </c>
      <c r="AA11" s="633">
        <f t="shared" si="0"/>
        <v>0.95</v>
      </c>
      <c r="AB11" s="647"/>
      <c r="AC11" s="648"/>
      <c r="AD11" s="648"/>
      <c r="AE11" s="648"/>
      <c r="AF11" s="648"/>
      <c r="AG11" s="648"/>
      <c r="AH11" s="648"/>
      <c r="AI11" s="648"/>
      <c r="AJ11" s="648"/>
      <c r="AK11" s="648"/>
      <c r="AL11" s="648"/>
      <c r="AM11" s="648"/>
      <c r="AN11" s="633">
        <f t="shared" si="1"/>
        <v>0</v>
      </c>
      <c r="AO11" s="636">
        <f t="shared" si="2"/>
        <v>0</v>
      </c>
      <c r="AP11" s="649" t="s">
        <v>1393</v>
      </c>
      <c r="AQ11" s="649" t="s">
        <v>1379</v>
      </c>
      <c r="AR11" s="649" t="s">
        <v>1380</v>
      </c>
      <c r="AS11" s="649"/>
      <c r="AT11" s="638"/>
    </row>
    <row r="12" spans="1:53" ht="137.25" customHeight="1">
      <c r="A12" s="400" t="s">
        <v>1394</v>
      </c>
      <c r="B12" s="1302" t="s">
        <v>1395</v>
      </c>
      <c r="C12" s="202"/>
      <c r="D12" s="650" t="s">
        <v>1396</v>
      </c>
      <c r="E12" s="651"/>
      <c r="F12" s="628" t="s">
        <v>1397</v>
      </c>
      <c r="G12" s="652">
        <v>2</v>
      </c>
      <c r="H12" s="641" t="s">
        <v>75</v>
      </c>
      <c r="I12" s="641" t="s">
        <v>1398</v>
      </c>
      <c r="J12" s="641" t="s">
        <v>36</v>
      </c>
      <c r="K12" s="641" t="s">
        <v>29</v>
      </c>
      <c r="L12" s="641" t="s">
        <v>30</v>
      </c>
      <c r="M12" s="641" t="s">
        <v>37</v>
      </c>
      <c r="N12" s="653">
        <v>350</v>
      </c>
      <c r="O12" s="654">
        <v>35</v>
      </c>
      <c r="P12" s="654">
        <v>35</v>
      </c>
      <c r="Q12" s="654">
        <v>35</v>
      </c>
      <c r="R12" s="654">
        <v>35</v>
      </c>
      <c r="S12" s="654">
        <v>35</v>
      </c>
      <c r="T12" s="654">
        <v>35</v>
      </c>
      <c r="U12" s="654"/>
      <c r="V12" s="654">
        <v>35</v>
      </c>
      <c r="W12" s="654">
        <v>35</v>
      </c>
      <c r="X12" s="654">
        <v>35</v>
      </c>
      <c r="Y12" s="654">
        <v>35</v>
      </c>
      <c r="Z12" s="654"/>
      <c r="AA12" s="633">
        <f t="shared" si="0"/>
        <v>35</v>
      </c>
      <c r="AB12" s="655"/>
      <c r="AC12" s="656"/>
      <c r="AD12" s="656"/>
      <c r="AE12" s="656"/>
      <c r="AF12" s="656"/>
      <c r="AG12" s="656"/>
      <c r="AH12" s="656"/>
      <c r="AI12" s="656"/>
      <c r="AJ12" s="656"/>
      <c r="AK12" s="656"/>
      <c r="AL12" s="656"/>
      <c r="AM12" s="656"/>
      <c r="AN12" s="633">
        <f t="shared" si="1"/>
        <v>0</v>
      </c>
      <c r="AO12" s="636">
        <f t="shared" si="2"/>
        <v>0</v>
      </c>
      <c r="AP12" s="649" t="s">
        <v>215</v>
      </c>
      <c r="AQ12" s="649" t="s">
        <v>1399</v>
      </c>
      <c r="AR12" s="657" t="s">
        <v>1400</v>
      </c>
      <c r="AS12" s="649" t="s">
        <v>78</v>
      </c>
      <c r="AT12" s="658">
        <v>5770466.9800000004</v>
      </c>
    </row>
    <row r="13" spans="1:53" ht="137.25" customHeight="1">
      <c r="A13" s="400" t="s">
        <v>1394</v>
      </c>
      <c r="B13" s="1306"/>
      <c r="C13" s="659"/>
      <c r="D13" s="639" t="s">
        <v>1401</v>
      </c>
      <c r="E13" s="639"/>
      <c r="F13" s="660" t="s">
        <v>1402</v>
      </c>
      <c r="G13" s="629">
        <v>2</v>
      </c>
      <c r="H13" s="630" t="s">
        <v>75</v>
      </c>
      <c r="I13" s="630" t="s">
        <v>1403</v>
      </c>
      <c r="J13" s="630" t="s">
        <v>36</v>
      </c>
      <c r="K13" s="630" t="s">
        <v>29</v>
      </c>
      <c r="L13" s="630" t="s">
        <v>30</v>
      </c>
      <c r="M13" s="630" t="s">
        <v>43</v>
      </c>
      <c r="N13" s="661">
        <v>12</v>
      </c>
      <c r="O13" s="662"/>
      <c r="P13" s="662"/>
      <c r="Q13" s="662"/>
      <c r="R13" s="662"/>
      <c r="S13" s="662">
        <v>6</v>
      </c>
      <c r="T13" s="662"/>
      <c r="U13" s="662"/>
      <c r="V13" s="662"/>
      <c r="W13" s="662"/>
      <c r="X13" s="662">
        <v>6</v>
      </c>
      <c r="Y13" s="662"/>
      <c r="Z13" s="662"/>
      <c r="AA13" s="633">
        <f t="shared" si="0"/>
        <v>0</v>
      </c>
      <c r="AB13" s="663"/>
      <c r="AC13" s="664"/>
      <c r="AD13" s="664"/>
      <c r="AE13" s="664"/>
      <c r="AF13" s="664"/>
      <c r="AG13" s="664"/>
      <c r="AH13" s="664"/>
      <c r="AI13" s="664"/>
      <c r="AJ13" s="664"/>
      <c r="AK13" s="664"/>
      <c r="AL13" s="664"/>
      <c r="AM13" s="664"/>
      <c r="AN13" s="633">
        <f t="shared" si="1"/>
        <v>0</v>
      </c>
      <c r="AO13" s="636" t="e">
        <f t="shared" si="2"/>
        <v>#DIV/0!</v>
      </c>
      <c r="AP13" s="637" t="s">
        <v>348</v>
      </c>
      <c r="AQ13" s="637" t="s">
        <v>1399</v>
      </c>
      <c r="AR13" s="665" t="s">
        <v>1400</v>
      </c>
      <c r="AS13" s="637"/>
      <c r="AT13" s="658"/>
    </row>
    <row r="14" spans="1:53" ht="137.25" customHeight="1">
      <c r="A14" s="400" t="s">
        <v>1394</v>
      </c>
      <c r="B14" s="666" t="s">
        <v>1404</v>
      </c>
      <c r="C14" s="202"/>
      <c r="D14" s="650" t="s">
        <v>1405</v>
      </c>
      <c r="E14" s="650"/>
      <c r="F14" s="628" t="s">
        <v>1406</v>
      </c>
      <c r="G14" s="629">
        <v>2</v>
      </c>
      <c r="H14" s="630" t="s">
        <v>75</v>
      </c>
      <c r="I14" s="641" t="s">
        <v>1407</v>
      </c>
      <c r="J14" s="630" t="s">
        <v>36</v>
      </c>
      <c r="K14" s="630" t="s">
        <v>29</v>
      </c>
      <c r="L14" s="630" t="s">
        <v>30</v>
      </c>
      <c r="M14" s="630" t="s">
        <v>43</v>
      </c>
      <c r="N14" s="661">
        <v>50</v>
      </c>
      <c r="O14" s="654">
        <v>5</v>
      </c>
      <c r="P14" s="654">
        <v>5</v>
      </c>
      <c r="Q14" s="654">
        <v>5</v>
      </c>
      <c r="R14" s="654">
        <v>5</v>
      </c>
      <c r="S14" s="654">
        <v>5</v>
      </c>
      <c r="T14" s="654">
        <v>5</v>
      </c>
      <c r="U14" s="654"/>
      <c r="V14" s="654">
        <v>5</v>
      </c>
      <c r="W14" s="654">
        <v>5</v>
      </c>
      <c r="X14" s="654">
        <v>5</v>
      </c>
      <c r="Y14" s="654">
        <v>5</v>
      </c>
      <c r="Z14" s="654"/>
      <c r="AA14" s="633">
        <f t="shared" si="0"/>
        <v>5</v>
      </c>
      <c r="AB14" s="655"/>
      <c r="AC14" s="656"/>
      <c r="AD14" s="656"/>
      <c r="AE14" s="656"/>
      <c r="AF14" s="656"/>
      <c r="AG14" s="656"/>
      <c r="AH14" s="656"/>
      <c r="AI14" s="656"/>
      <c r="AJ14" s="656"/>
      <c r="AK14" s="656"/>
      <c r="AL14" s="656"/>
      <c r="AM14" s="656"/>
      <c r="AN14" s="633">
        <f t="shared" si="1"/>
        <v>0</v>
      </c>
      <c r="AO14" s="636">
        <f t="shared" si="2"/>
        <v>0</v>
      </c>
      <c r="AP14" s="649" t="s">
        <v>1408</v>
      </c>
      <c r="AQ14" s="649" t="s">
        <v>1399</v>
      </c>
      <c r="AR14" s="657" t="s">
        <v>1400</v>
      </c>
      <c r="AS14" s="637"/>
      <c r="AT14" s="667"/>
      <c r="AU14" s="157"/>
      <c r="AV14" s="157"/>
      <c r="AW14" s="157"/>
      <c r="AX14" s="157"/>
      <c r="AY14" s="157"/>
      <c r="AZ14" s="157"/>
      <c r="BA14" s="157"/>
    </row>
    <row r="15" spans="1:53" ht="137.25" customHeight="1">
      <c r="A15" s="400" t="s">
        <v>1394</v>
      </c>
      <c r="B15" s="1297" t="s">
        <v>1409</v>
      </c>
      <c r="C15" s="668"/>
      <c r="D15" s="650" t="s">
        <v>1410</v>
      </c>
      <c r="E15" s="650"/>
      <c r="F15" s="650" t="s">
        <v>1411</v>
      </c>
      <c r="G15" s="629">
        <v>1</v>
      </c>
      <c r="H15" s="630" t="s">
        <v>75</v>
      </c>
      <c r="I15" s="641" t="s">
        <v>1412</v>
      </c>
      <c r="J15" s="630" t="s">
        <v>36</v>
      </c>
      <c r="K15" s="630" t="s">
        <v>29</v>
      </c>
      <c r="L15" s="630" t="s">
        <v>30</v>
      </c>
      <c r="M15" s="630" t="s">
        <v>43</v>
      </c>
      <c r="N15" s="661">
        <v>10</v>
      </c>
      <c r="O15" s="654">
        <v>1</v>
      </c>
      <c r="P15" s="654">
        <v>1</v>
      </c>
      <c r="Q15" s="654">
        <v>1</v>
      </c>
      <c r="R15" s="654">
        <v>1</v>
      </c>
      <c r="S15" s="654">
        <v>1</v>
      </c>
      <c r="T15" s="654">
        <v>1</v>
      </c>
      <c r="U15" s="654"/>
      <c r="V15" s="654">
        <v>1</v>
      </c>
      <c r="W15" s="654">
        <v>1</v>
      </c>
      <c r="X15" s="654">
        <v>1</v>
      </c>
      <c r="Y15" s="654">
        <v>1</v>
      </c>
      <c r="Z15" s="654"/>
      <c r="AA15" s="633">
        <f t="shared" si="0"/>
        <v>1</v>
      </c>
      <c r="AB15" s="655"/>
      <c r="AC15" s="656"/>
      <c r="AD15" s="656"/>
      <c r="AE15" s="656"/>
      <c r="AF15" s="656"/>
      <c r="AG15" s="656"/>
      <c r="AH15" s="656"/>
      <c r="AI15" s="656"/>
      <c r="AJ15" s="656"/>
      <c r="AK15" s="656"/>
      <c r="AL15" s="656"/>
      <c r="AM15" s="656"/>
      <c r="AN15" s="633">
        <f t="shared" si="1"/>
        <v>0</v>
      </c>
      <c r="AO15" s="636">
        <f t="shared" si="2"/>
        <v>0</v>
      </c>
      <c r="AP15" s="649" t="s">
        <v>1413</v>
      </c>
      <c r="AQ15" s="649" t="s">
        <v>1399</v>
      </c>
      <c r="AR15" s="657" t="s">
        <v>1400</v>
      </c>
      <c r="AS15" s="637"/>
      <c r="AT15" s="667"/>
      <c r="AU15" s="157"/>
      <c r="AV15" s="157"/>
      <c r="AW15" s="157"/>
      <c r="AX15" s="157"/>
      <c r="AY15" s="157"/>
      <c r="AZ15" s="157"/>
      <c r="BA15" s="157"/>
    </row>
    <row r="16" spans="1:53" ht="137.25" customHeight="1">
      <c r="A16" s="400" t="s">
        <v>1394</v>
      </c>
      <c r="B16" s="1298"/>
      <c r="C16" s="668"/>
      <c r="D16" s="650" t="s">
        <v>1414</v>
      </c>
      <c r="E16" s="650"/>
      <c r="F16" s="650" t="s">
        <v>1415</v>
      </c>
      <c r="G16" s="629">
        <v>2</v>
      </c>
      <c r="H16" s="630" t="s">
        <v>75</v>
      </c>
      <c r="I16" s="643" t="s">
        <v>1416</v>
      </c>
      <c r="J16" s="630" t="s">
        <v>36</v>
      </c>
      <c r="K16" s="669" t="s">
        <v>29</v>
      </c>
      <c r="L16" s="630" t="s">
        <v>30</v>
      </c>
      <c r="M16" s="630" t="s">
        <v>43</v>
      </c>
      <c r="N16" s="661">
        <v>4</v>
      </c>
      <c r="O16" s="654"/>
      <c r="P16" s="654"/>
      <c r="Q16" s="654">
        <v>1</v>
      </c>
      <c r="R16" s="654"/>
      <c r="S16" s="654"/>
      <c r="T16" s="654">
        <v>1</v>
      </c>
      <c r="U16" s="654"/>
      <c r="V16" s="654"/>
      <c r="W16" s="654">
        <v>1</v>
      </c>
      <c r="X16" s="654"/>
      <c r="Y16" s="654"/>
      <c r="Z16" s="654">
        <v>1</v>
      </c>
      <c r="AA16" s="633">
        <f t="shared" si="0"/>
        <v>0</v>
      </c>
      <c r="AB16" s="655"/>
      <c r="AC16" s="656"/>
      <c r="AD16" s="656"/>
      <c r="AE16" s="656"/>
      <c r="AF16" s="656"/>
      <c r="AG16" s="656"/>
      <c r="AH16" s="656"/>
      <c r="AI16" s="656"/>
      <c r="AJ16" s="656"/>
      <c r="AK16" s="656"/>
      <c r="AL16" s="656"/>
      <c r="AM16" s="656"/>
      <c r="AN16" s="633">
        <f t="shared" si="1"/>
        <v>0</v>
      </c>
      <c r="AO16" s="636" t="e">
        <f t="shared" si="2"/>
        <v>#DIV/0!</v>
      </c>
      <c r="AP16" s="649" t="s">
        <v>262</v>
      </c>
      <c r="AQ16" s="649" t="s">
        <v>1399</v>
      </c>
      <c r="AR16" s="657" t="s">
        <v>1400</v>
      </c>
      <c r="AS16" s="637"/>
      <c r="AT16" s="667"/>
      <c r="AU16" s="157"/>
      <c r="AV16" s="157"/>
      <c r="AW16" s="157"/>
      <c r="AX16" s="157"/>
      <c r="AY16" s="157"/>
      <c r="AZ16" s="157"/>
      <c r="BA16" s="157"/>
    </row>
    <row r="17" spans="1:53" ht="137.25" customHeight="1">
      <c r="A17" s="400" t="s">
        <v>1394</v>
      </c>
      <c r="B17" s="1296" t="s">
        <v>1417</v>
      </c>
      <c r="C17" s="1297"/>
      <c r="D17" s="650" t="s">
        <v>1418</v>
      </c>
      <c r="E17" s="1299"/>
      <c r="F17" s="650" t="s">
        <v>1419</v>
      </c>
      <c r="G17" s="629">
        <v>2</v>
      </c>
      <c r="H17" s="630" t="s">
        <v>75</v>
      </c>
      <c r="I17" s="643" t="s">
        <v>1416</v>
      </c>
      <c r="J17" s="630" t="s">
        <v>36</v>
      </c>
      <c r="K17" s="630" t="s">
        <v>29</v>
      </c>
      <c r="L17" s="630" t="s">
        <v>30</v>
      </c>
      <c r="M17" s="630" t="s">
        <v>43</v>
      </c>
      <c r="N17" s="661">
        <v>4</v>
      </c>
      <c r="O17" s="654"/>
      <c r="P17" s="654"/>
      <c r="Q17" s="654">
        <v>1</v>
      </c>
      <c r="R17" s="654"/>
      <c r="S17" s="654"/>
      <c r="T17" s="654">
        <v>1</v>
      </c>
      <c r="U17" s="654"/>
      <c r="V17" s="654"/>
      <c r="W17" s="654">
        <v>1</v>
      </c>
      <c r="X17" s="654"/>
      <c r="Y17" s="654"/>
      <c r="Z17" s="654">
        <v>1</v>
      </c>
      <c r="AA17" s="633">
        <f t="shared" si="0"/>
        <v>0</v>
      </c>
      <c r="AB17" s="655"/>
      <c r="AC17" s="656"/>
      <c r="AD17" s="656"/>
      <c r="AE17" s="656"/>
      <c r="AF17" s="656"/>
      <c r="AG17" s="656"/>
      <c r="AH17" s="656"/>
      <c r="AI17" s="656"/>
      <c r="AJ17" s="656"/>
      <c r="AK17" s="656"/>
      <c r="AL17" s="656"/>
      <c r="AM17" s="656"/>
      <c r="AN17" s="633">
        <f t="shared" si="1"/>
        <v>0</v>
      </c>
      <c r="AO17" s="636" t="e">
        <f t="shared" si="2"/>
        <v>#DIV/0!</v>
      </c>
      <c r="AP17" s="649" t="s">
        <v>262</v>
      </c>
      <c r="AQ17" s="649" t="s">
        <v>1399</v>
      </c>
      <c r="AR17" s="657" t="s">
        <v>1400</v>
      </c>
      <c r="AS17" s="637"/>
      <c r="AT17" s="667">
        <v>900000</v>
      </c>
      <c r="AU17" s="157"/>
      <c r="AV17" s="157"/>
      <c r="AW17" s="157"/>
      <c r="AX17" s="157"/>
      <c r="AY17" s="157"/>
      <c r="AZ17" s="157"/>
      <c r="BA17" s="157"/>
    </row>
    <row r="18" spans="1:53" ht="137.25" customHeight="1">
      <c r="A18" s="400" t="s">
        <v>1394</v>
      </c>
      <c r="B18" s="1296"/>
      <c r="C18" s="1298"/>
      <c r="D18" s="650" t="s">
        <v>1420</v>
      </c>
      <c r="E18" s="1300"/>
      <c r="F18" s="650" t="s">
        <v>1421</v>
      </c>
      <c r="G18" s="629">
        <v>1</v>
      </c>
      <c r="H18" s="630" t="s">
        <v>75</v>
      </c>
      <c r="I18" s="641" t="s">
        <v>1422</v>
      </c>
      <c r="J18" s="630" t="s">
        <v>36</v>
      </c>
      <c r="K18" s="630" t="s">
        <v>29</v>
      </c>
      <c r="L18" s="630" t="s">
        <v>30</v>
      </c>
      <c r="M18" s="630" t="s">
        <v>43</v>
      </c>
      <c r="N18" s="661">
        <v>3</v>
      </c>
      <c r="O18" s="654"/>
      <c r="P18" s="654">
        <v>1</v>
      </c>
      <c r="Q18" s="654">
        <v>1</v>
      </c>
      <c r="R18" s="654">
        <v>1</v>
      </c>
      <c r="S18" s="654"/>
      <c r="T18" s="654"/>
      <c r="U18" s="654"/>
      <c r="V18" s="654"/>
      <c r="W18" s="654"/>
      <c r="X18" s="654"/>
      <c r="Y18" s="654"/>
      <c r="Z18" s="654"/>
      <c r="AA18" s="633">
        <f t="shared" si="0"/>
        <v>0</v>
      </c>
      <c r="AB18" s="655"/>
      <c r="AC18" s="656"/>
      <c r="AD18" s="656"/>
      <c r="AE18" s="656"/>
      <c r="AF18" s="656"/>
      <c r="AG18" s="656"/>
      <c r="AH18" s="656"/>
      <c r="AI18" s="656"/>
      <c r="AJ18" s="656"/>
      <c r="AK18" s="656"/>
      <c r="AL18" s="656"/>
      <c r="AM18" s="656"/>
      <c r="AN18" s="633">
        <f t="shared" si="1"/>
        <v>0</v>
      </c>
      <c r="AO18" s="636" t="e">
        <f t="shared" si="2"/>
        <v>#DIV/0!</v>
      </c>
      <c r="AP18" s="649" t="s">
        <v>1423</v>
      </c>
      <c r="AQ18" s="649" t="s">
        <v>1399</v>
      </c>
      <c r="AR18" s="657" t="s">
        <v>1400</v>
      </c>
      <c r="AS18" s="637"/>
      <c r="AT18" s="667"/>
      <c r="AU18" s="157"/>
      <c r="AV18" s="157"/>
      <c r="AW18" s="157"/>
      <c r="AX18" s="157"/>
      <c r="AY18" s="157"/>
      <c r="AZ18" s="157"/>
      <c r="BA18" s="157"/>
    </row>
    <row r="19" spans="1:53" s="527" customFormat="1" ht="137.25" customHeight="1">
      <c r="A19" s="400" t="s">
        <v>1394</v>
      </c>
      <c r="B19" s="670" t="s">
        <v>1404</v>
      </c>
      <c r="C19" s="670"/>
      <c r="D19" s="671" t="s">
        <v>1424</v>
      </c>
      <c r="E19" s="671"/>
      <c r="F19" s="671" t="s">
        <v>1425</v>
      </c>
      <c r="G19" s="672">
        <v>1</v>
      </c>
      <c r="H19" s="673" t="s">
        <v>75</v>
      </c>
      <c r="I19" s="644" t="s">
        <v>1426</v>
      </c>
      <c r="J19" s="673" t="s">
        <v>70</v>
      </c>
      <c r="K19" s="673" t="s">
        <v>29</v>
      </c>
      <c r="L19" s="674" t="s">
        <v>42</v>
      </c>
      <c r="M19" s="673" t="s">
        <v>37</v>
      </c>
      <c r="N19" s="675">
        <v>1</v>
      </c>
      <c r="O19" s="676"/>
      <c r="P19" s="676"/>
      <c r="Q19" s="676"/>
      <c r="R19" s="677">
        <v>1</v>
      </c>
      <c r="S19" s="676"/>
      <c r="T19" s="676"/>
      <c r="U19" s="676"/>
      <c r="V19" s="676"/>
      <c r="W19" s="676"/>
      <c r="X19" s="676"/>
      <c r="Y19" s="676"/>
      <c r="Z19" s="676"/>
      <c r="AA19" s="633">
        <f t="shared" si="0"/>
        <v>0</v>
      </c>
      <c r="AB19" s="678"/>
      <c r="AC19" s="679"/>
      <c r="AD19" s="679"/>
      <c r="AE19" s="679"/>
      <c r="AF19" s="679"/>
      <c r="AG19" s="679"/>
      <c r="AH19" s="679"/>
      <c r="AI19" s="679"/>
      <c r="AJ19" s="679"/>
      <c r="AK19" s="679"/>
      <c r="AL19" s="679"/>
      <c r="AM19" s="679"/>
      <c r="AN19" s="633">
        <f t="shared" si="1"/>
        <v>0</v>
      </c>
      <c r="AO19" s="636" t="e">
        <f t="shared" si="2"/>
        <v>#DIV/0!</v>
      </c>
      <c r="AP19" s="680" t="s">
        <v>1427</v>
      </c>
      <c r="AQ19" s="680" t="s">
        <v>1399</v>
      </c>
      <c r="AR19" s="681" t="s">
        <v>1400</v>
      </c>
      <c r="AS19" s="682" t="s">
        <v>78</v>
      </c>
      <c r="AT19" s="683">
        <v>250000</v>
      </c>
    </row>
    <row r="20" spans="1:53" s="527" customFormat="1" ht="137.25" customHeight="1">
      <c r="A20" s="400" t="s">
        <v>537</v>
      </c>
      <c r="B20" s="670"/>
      <c r="C20" s="670"/>
      <c r="D20" s="650" t="s">
        <v>496</v>
      </c>
      <c r="E20" s="12"/>
      <c r="F20" s="628" t="s">
        <v>497</v>
      </c>
      <c r="G20" s="629">
        <v>2</v>
      </c>
      <c r="H20" s="630" t="s">
        <v>75</v>
      </c>
      <c r="I20" s="641" t="s">
        <v>498</v>
      </c>
      <c r="J20" s="630" t="s">
        <v>70</v>
      </c>
      <c r="K20" s="630" t="s">
        <v>29</v>
      </c>
      <c r="L20" s="630" t="s">
        <v>30</v>
      </c>
      <c r="M20" s="630" t="s">
        <v>43</v>
      </c>
      <c r="N20" s="684">
        <v>1</v>
      </c>
      <c r="O20" s="654"/>
      <c r="P20" s="654"/>
      <c r="Q20" s="654"/>
      <c r="R20" s="654"/>
      <c r="S20" s="654"/>
      <c r="T20" s="654"/>
      <c r="U20" s="654"/>
      <c r="V20" s="654"/>
      <c r="W20" s="654"/>
      <c r="X20" s="646">
        <v>0.75</v>
      </c>
      <c r="Y20" s="646">
        <v>0.25</v>
      </c>
      <c r="Z20" s="654"/>
      <c r="AA20" s="633">
        <f t="shared" si="0"/>
        <v>0</v>
      </c>
      <c r="AB20" s="655"/>
      <c r="AC20" s="656"/>
      <c r="AD20" s="656"/>
      <c r="AE20" s="656"/>
      <c r="AF20" s="656"/>
      <c r="AG20" s="656"/>
      <c r="AH20" s="656"/>
      <c r="AI20" s="656"/>
      <c r="AJ20" s="656"/>
      <c r="AK20" s="656"/>
      <c r="AL20" s="656"/>
      <c r="AM20" s="656"/>
      <c r="AN20" s="633">
        <f t="shared" si="1"/>
        <v>0</v>
      </c>
      <c r="AO20" s="636" t="e">
        <f t="shared" si="2"/>
        <v>#DIV/0!</v>
      </c>
      <c r="AP20" s="649" t="s">
        <v>499</v>
      </c>
      <c r="AQ20" s="680" t="s">
        <v>1399</v>
      </c>
      <c r="AR20" s="657" t="s">
        <v>1400</v>
      </c>
      <c r="AS20" s="637"/>
      <c r="AT20" s="685">
        <v>0</v>
      </c>
    </row>
    <row r="21" spans="1:53" ht="137.25" customHeight="1">
      <c r="A21" s="400" t="s">
        <v>1381</v>
      </c>
      <c r="B21" s="668" t="s">
        <v>1428</v>
      </c>
      <c r="C21" s="668"/>
      <c r="D21" s="650" t="s">
        <v>1429</v>
      </c>
      <c r="E21" s="650"/>
      <c r="F21" s="650" t="s">
        <v>1430</v>
      </c>
      <c r="G21" s="629">
        <v>3</v>
      </c>
      <c r="H21" s="630" t="s">
        <v>77</v>
      </c>
      <c r="I21" s="641" t="s">
        <v>1431</v>
      </c>
      <c r="J21" s="630" t="s">
        <v>40</v>
      </c>
      <c r="K21" s="630" t="s">
        <v>41</v>
      </c>
      <c r="L21" s="630" t="s">
        <v>42</v>
      </c>
      <c r="M21" s="630" t="s">
        <v>43</v>
      </c>
      <c r="N21" s="661">
        <v>90</v>
      </c>
      <c r="O21" s="654">
        <v>90</v>
      </c>
      <c r="P21" s="654">
        <v>90</v>
      </c>
      <c r="Q21" s="654">
        <v>90</v>
      </c>
      <c r="R21" s="654">
        <v>90</v>
      </c>
      <c r="S21" s="654">
        <v>90</v>
      </c>
      <c r="T21" s="654">
        <v>90</v>
      </c>
      <c r="U21" s="654">
        <v>90</v>
      </c>
      <c r="V21" s="654">
        <v>90</v>
      </c>
      <c r="W21" s="654">
        <v>90</v>
      </c>
      <c r="X21" s="654">
        <v>90</v>
      </c>
      <c r="Y21" s="654">
        <v>90</v>
      </c>
      <c r="Z21" s="654">
        <v>90</v>
      </c>
      <c r="AA21" s="633">
        <f t="shared" si="0"/>
        <v>90</v>
      </c>
      <c r="AB21" s="655"/>
      <c r="AC21" s="656"/>
      <c r="AD21" s="656"/>
      <c r="AE21" s="656"/>
      <c r="AF21" s="656"/>
      <c r="AG21" s="656"/>
      <c r="AH21" s="656"/>
      <c r="AI21" s="656"/>
      <c r="AJ21" s="656"/>
      <c r="AK21" s="656"/>
      <c r="AL21" s="656"/>
      <c r="AM21" s="656"/>
      <c r="AN21" s="633">
        <f t="shared" si="1"/>
        <v>0</v>
      </c>
      <c r="AO21" s="636">
        <f t="shared" si="2"/>
        <v>0</v>
      </c>
      <c r="AP21" s="649" t="s">
        <v>1432</v>
      </c>
      <c r="AQ21" s="649" t="s">
        <v>1433</v>
      </c>
      <c r="AR21" s="657" t="s">
        <v>1434</v>
      </c>
      <c r="AS21" s="637"/>
      <c r="AT21" s="667"/>
      <c r="AU21" s="157"/>
      <c r="AV21" s="157"/>
      <c r="AW21" s="157"/>
      <c r="AX21" s="157"/>
      <c r="AY21" s="157"/>
      <c r="AZ21" s="157"/>
      <c r="BA21" s="157"/>
    </row>
    <row r="22" spans="1:53" ht="137.25" customHeight="1">
      <c r="A22" s="400" t="s">
        <v>502</v>
      </c>
      <c r="B22" s="1302" t="s">
        <v>1435</v>
      </c>
      <c r="C22" s="202"/>
      <c r="D22" s="650" t="s">
        <v>1436</v>
      </c>
      <c r="E22" s="628"/>
      <c r="F22" s="628" t="s">
        <v>1437</v>
      </c>
      <c r="G22" s="629">
        <v>3</v>
      </c>
      <c r="H22" s="630" t="s">
        <v>75</v>
      </c>
      <c r="I22" s="641" t="s">
        <v>1438</v>
      </c>
      <c r="J22" s="630" t="s">
        <v>70</v>
      </c>
      <c r="K22" s="630" t="s">
        <v>29</v>
      </c>
      <c r="L22" s="630" t="s">
        <v>42</v>
      </c>
      <c r="M22" s="630" t="s">
        <v>43</v>
      </c>
      <c r="N22" s="631">
        <v>1</v>
      </c>
      <c r="O22" s="646">
        <v>1</v>
      </c>
      <c r="P22" s="646">
        <v>1</v>
      </c>
      <c r="Q22" s="646">
        <v>1</v>
      </c>
      <c r="R22" s="646">
        <v>1</v>
      </c>
      <c r="S22" s="646">
        <v>1</v>
      </c>
      <c r="T22" s="646">
        <v>1</v>
      </c>
      <c r="U22" s="646">
        <v>1</v>
      </c>
      <c r="V22" s="646">
        <v>1</v>
      </c>
      <c r="W22" s="646">
        <v>1</v>
      </c>
      <c r="X22" s="646">
        <v>1</v>
      </c>
      <c r="Y22" s="646">
        <v>1</v>
      </c>
      <c r="Z22" s="646">
        <v>1</v>
      </c>
      <c r="AA22" s="633">
        <f t="shared" si="0"/>
        <v>1</v>
      </c>
      <c r="AB22" s="647"/>
      <c r="AC22" s="648"/>
      <c r="AD22" s="648"/>
      <c r="AE22" s="648"/>
      <c r="AF22" s="648"/>
      <c r="AG22" s="648"/>
      <c r="AH22" s="648"/>
      <c r="AI22" s="648"/>
      <c r="AJ22" s="648"/>
      <c r="AK22" s="648"/>
      <c r="AL22" s="648"/>
      <c r="AM22" s="648"/>
      <c r="AN22" s="633">
        <f t="shared" si="1"/>
        <v>0</v>
      </c>
      <c r="AO22" s="636">
        <f t="shared" si="2"/>
        <v>0</v>
      </c>
      <c r="AP22" s="649" t="s">
        <v>1439</v>
      </c>
      <c r="AQ22" s="649" t="s">
        <v>1433</v>
      </c>
      <c r="AR22" s="657" t="s">
        <v>1434</v>
      </c>
      <c r="AS22" s="637"/>
      <c r="AT22" s="667"/>
      <c r="AU22" s="157"/>
      <c r="AV22" s="157"/>
      <c r="AW22" s="157"/>
      <c r="AX22" s="157"/>
      <c r="AY22" s="157"/>
      <c r="AZ22" s="157"/>
      <c r="BA22" s="157"/>
    </row>
    <row r="23" spans="1:53" ht="137.25" customHeight="1">
      <c r="A23" s="400" t="s">
        <v>1381</v>
      </c>
      <c r="B23" s="1303"/>
      <c r="C23" s="202"/>
      <c r="D23" s="650" t="s">
        <v>1440</v>
      </c>
      <c r="E23" s="628"/>
      <c r="F23" s="628" t="s">
        <v>1441</v>
      </c>
      <c r="G23" s="629">
        <v>3</v>
      </c>
      <c r="H23" s="630" t="s">
        <v>75</v>
      </c>
      <c r="I23" s="641" t="s">
        <v>1438</v>
      </c>
      <c r="J23" s="630" t="s">
        <v>70</v>
      </c>
      <c r="K23" s="630" t="s">
        <v>29</v>
      </c>
      <c r="L23" s="630" t="s">
        <v>42</v>
      </c>
      <c r="M23" s="630" t="s">
        <v>43</v>
      </c>
      <c r="N23" s="631">
        <v>1</v>
      </c>
      <c r="O23" s="646">
        <v>1</v>
      </c>
      <c r="P23" s="646">
        <v>1</v>
      </c>
      <c r="Q23" s="646">
        <v>1</v>
      </c>
      <c r="R23" s="646">
        <v>1</v>
      </c>
      <c r="S23" s="646">
        <v>1</v>
      </c>
      <c r="T23" s="646">
        <v>1</v>
      </c>
      <c r="U23" s="646">
        <v>1</v>
      </c>
      <c r="V23" s="646">
        <v>1</v>
      </c>
      <c r="W23" s="646">
        <v>1</v>
      </c>
      <c r="X23" s="646">
        <v>1</v>
      </c>
      <c r="Y23" s="646">
        <v>1</v>
      </c>
      <c r="Z23" s="646">
        <v>1</v>
      </c>
      <c r="AA23" s="633">
        <f t="shared" si="0"/>
        <v>1</v>
      </c>
      <c r="AB23" s="647"/>
      <c r="AC23" s="648"/>
      <c r="AD23" s="648"/>
      <c r="AE23" s="648"/>
      <c r="AF23" s="648"/>
      <c r="AG23" s="648"/>
      <c r="AH23" s="648"/>
      <c r="AI23" s="648"/>
      <c r="AJ23" s="648"/>
      <c r="AK23" s="648"/>
      <c r="AL23" s="648"/>
      <c r="AM23" s="648"/>
      <c r="AN23" s="633">
        <f t="shared" si="1"/>
        <v>0</v>
      </c>
      <c r="AO23" s="636">
        <f t="shared" si="2"/>
        <v>0</v>
      </c>
      <c r="AP23" s="649" t="s">
        <v>1442</v>
      </c>
      <c r="AQ23" s="649" t="s">
        <v>1433</v>
      </c>
      <c r="AR23" s="657" t="s">
        <v>1434</v>
      </c>
      <c r="AS23" s="637"/>
      <c r="AT23" s="667"/>
      <c r="AU23" s="157"/>
      <c r="AV23" s="157"/>
      <c r="AW23" s="157"/>
      <c r="AX23" s="157"/>
      <c r="AY23" s="157"/>
      <c r="AZ23" s="157"/>
      <c r="BA23" s="157"/>
    </row>
    <row r="24" spans="1:53" ht="137.25" customHeight="1">
      <c r="A24" s="400" t="s">
        <v>781</v>
      </c>
      <c r="B24" s="1303"/>
      <c r="C24" s="202"/>
      <c r="D24" s="650" t="s">
        <v>1443</v>
      </c>
      <c r="E24" s="628"/>
      <c r="F24" s="628" t="s">
        <v>1444</v>
      </c>
      <c r="G24" s="629">
        <v>3</v>
      </c>
      <c r="H24" s="630" t="s">
        <v>48</v>
      </c>
      <c r="I24" s="641" t="s">
        <v>1438</v>
      </c>
      <c r="J24" s="630" t="s">
        <v>70</v>
      </c>
      <c r="K24" s="630" t="s">
        <v>29</v>
      </c>
      <c r="L24" s="630" t="s">
        <v>42</v>
      </c>
      <c r="M24" s="630" t="s">
        <v>43</v>
      </c>
      <c r="N24" s="631">
        <v>1</v>
      </c>
      <c r="O24" s="646">
        <v>1</v>
      </c>
      <c r="P24" s="646">
        <v>1</v>
      </c>
      <c r="Q24" s="646">
        <v>1</v>
      </c>
      <c r="R24" s="646">
        <v>1</v>
      </c>
      <c r="S24" s="646">
        <v>1</v>
      </c>
      <c r="T24" s="646">
        <v>1</v>
      </c>
      <c r="U24" s="646">
        <v>1</v>
      </c>
      <c r="V24" s="646">
        <v>1</v>
      </c>
      <c r="W24" s="646">
        <v>1</v>
      </c>
      <c r="X24" s="646">
        <v>1</v>
      </c>
      <c r="Y24" s="646">
        <v>1</v>
      </c>
      <c r="Z24" s="646">
        <v>1</v>
      </c>
      <c r="AA24" s="633">
        <f t="shared" si="0"/>
        <v>1</v>
      </c>
      <c r="AB24" s="647"/>
      <c r="AC24" s="648"/>
      <c r="AD24" s="648"/>
      <c r="AE24" s="648"/>
      <c r="AF24" s="648"/>
      <c r="AG24" s="648"/>
      <c r="AH24" s="648"/>
      <c r="AI24" s="648"/>
      <c r="AJ24" s="648"/>
      <c r="AK24" s="648"/>
      <c r="AL24" s="648"/>
      <c r="AM24" s="648"/>
      <c r="AN24" s="633">
        <f t="shared" si="1"/>
        <v>0</v>
      </c>
      <c r="AO24" s="636">
        <f t="shared" si="2"/>
        <v>0</v>
      </c>
      <c r="AP24" s="649" t="s">
        <v>1445</v>
      </c>
      <c r="AQ24" s="649" t="s">
        <v>1433</v>
      </c>
      <c r="AR24" s="657" t="s">
        <v>1434</v>
      </c>
      <c r="AS24" s="637" t="s">
        <v>80</v>
      </c>
      <c r="AT24" s="667"/>
      <c r="AU24" s="157"/>
      <c r="AV24" s="157"/>
      <c r="AW24" s="157"/>
      <c r="AX24" s="157"/>
      <c r="AY24" s="157"/>
      <c r="AZ24" s="157"/>
      <c r="BA24" s="157"/>
    </row>
    <row r="25" spans="1:53" ht="137.25" customHeight="1">
      <c r="A25" s="400" t="s">
        <v>535</v>
      </c>
      <c r="B25" s="1306"/>
      <c r="C25" s="202"/>
      <c r="D25" s="650" t="s">
        <v>1446</v>
      </c>
      <c r="E25" s="628"/>
      <c r="F25" s="628" t="s">
        <v>1447</v>
      </c>
      <c r="G25" s="629">
        <v>3</v>
      </c>
      <c r="H25" s="630" t="s">
        <v>54</v>
      </c>
      <c r="I25" s="641" t="s">
        <v>1438</v>
      </c>
      <c r="J25" s="630" t="s">
        <v>70</v>
      </c>
      <c r="K25" s="630" t="s">
        <v>29</v>
      </c>
      <c r="L25" s="630" t="s">
        <v>42</v>
      </c>
      <c r="M25" s="630" t="s">
        <v>43</v>
      </c>
      <c r="N25" s="631">
        <v>1</v>
      </c>
      <c r="O25" s="646">
        <v>1</v>
      </c>
      <c r="P25" s="646">
        <v>1</v>
      </c>
      <c r="Q25" s="646">
        <v>1</v>
      </c>
      <c r="R25" s="646">
        <v>1</v>
      </c>
      <c r="S25" s="646">
        <v>1</v>
      </c>
      <c r="T25" s="646">
        <v>1</v>
      </c>
      <c r="U25" s="646">
        <v>1</v>
      </c>
      <c r="V25" s="646">
        <v>1</v>
      </c>
      <c r="W25" s="646">
        <v>1</v>
      </c>
      <c r="X25" s="646">
        <v>1</v>
      </c>
      <c r="Y25" s="646">
        <v>1</v>
      </c>
      <c r="Z25" s="646">
        <v>1</v>
      </c>
      <c r="AA25" s="633">
        <f t="shared" si="0"/>
        <v>1</v>
      </c>
      <c r="AB25" s="647"/>
      <c r="AC25" s="648"/>
      <c r="AD25" s="648"/>
      <c r="AE25" s="648"/>
      <c r="AF25" s="648"/>
      <c r="AG25" s="648"/>
      <c r="AH25" s="648"/>
      <c r="AI25" s="648"/>
      <c r="AJ25" s="648"/>
      <c r="AK25" s="648"/>
      <c r="AL25" s="648"/>
      <c r="AM25" s="648"/>
      <c r="AN25" s="633">
        <f t="shared" si="1"/>
        <v>0</v>
      </c>
      <c r="AO25" s="636">
        <f t="shared" si="2"/>
        <v>0</v>
      </c>
      <c r="AP25" s="649" t="s">
        <v>1448</v>
      </c>
      <c r="AQ25" s="649" t="s">
        <v>1433</v>
      </c>
      <c r="AR25" s="657" t="s">
        <v>1434</v>
      </c>
      <c r="AS25" s="637"/>
      <c r="AT25" s="667"/>
      <c r="AU25" s="157"/>
      <c r="AV25" s="157"/>
      <c r="AW25" s="157"/>
      <c r="AX25" s="157"/>
      <c r="AY25" s="157"/>
      <c r="AZ25" s="157"/>
      <c r="BA25" s="157"/>
    </row>
    <row r="26" spans="1:53" ht="137.25" customHeight="1">
      <c r="A26" s="400" t="s">
        <v>541</v>
      </c>
      <c r="B26" s="1302" t="s">
        <v>1404</v>
      </c>
      <c r="C26" s="202"/>
      <c r="D26" s="650" t="s">
        <v>1449</v>
      </c>
      <c r="E26" s="628"/>
      <c r="F26" s="628" t="s">
        <v>1450</v>
      </c>
      <c r="G26" s="629">
        <v>3</v>
      </c>
      <c r="H26" s="630" t="s">
        <v>54</v>
      </c>
      <c r="I26" s="641" t="s">
        <v>1451</v>
      </c>
      <c r="J26" s="630" t="s">
        <v>70</v>
      </c>
      <c r="K26" s="630" t="s">
        <v>29</v>
      </c>
      <c r="L26" s="630" t="s">
        <v>30</v>
      </c>
      <c r="M26" s="630" t="s">
        <v>37</v>
      </c>
      <c r="N26" s="631">
        <v>1</v>
      </c>
      <c r="O26" s="646">
        <v>1</v>
      </c>
      <c r="P26" s="646">
        <v>1</v>
      </c>
      <c r="Q26" s="646">
        <v>1</v>
      </c>
      <c r="R26" s="646">
        <v>1</v>
      </c>
      <c r="S26" s="646">
        <v>1</v>
      </c>
      <c r="T26" s="646">
        <v>1</v>
      </c>
      <c r="U26" s="646">
        <v>1</v>
      </c>
      <c r="V26" s="646">
        <v>1</v>
      </c>
      <c r="W26" s="646">
        <v>1</v>
      </c>
      <c r="X26" s="646">
        <v>1</v>
      </c>
      <c r="Y26" s="646">
        <v>1</v>
      </c>
      <c r="Z26" s="646">
        <v>1</v>
      </c>
      <c r="AA26" s="633">
        <f t="shared" si="0"/>
        <v>1</v>
      </c>
      <c r="AB26" s="647"/>
      <c r="AC26" s="648"/>
      <c r="AD26" s="648"/>
      <c r="AE26" s="648"/>
      <c r="AF26" s="648"/>
      <c r="AG26" s="648"/>
      <c r="AH26" s="648"/>
      <c r="AI26" s="648"/>
      <c r="AJ26" s="648"/>
      <c r="AK26" s="648"/>
      <c r="AL26" s="648"/>
      <c r="AM26" s="648"/>
      <c r="AN26" s="633">
        <f t="shared" si="1"/>
        <v>0</v>
      </c>
      <c r="AO26" s="636">
        <f t="shared" si="2"/>
        <v>0</v>
      </c>
      <c r="AP26" s="649" t="s">
        <v>1452</v>
      </c>
      <c r="AQ26" s="649" t="s">
        <v>1433</v>
      </c>
      <c r="AR26" s="657" t="s">
        <v>1434</v>
      </c>
      <c r="AS26" s="637" t="s">
        <v>78</v>
      </c>
      <c r="AT26" s="667">
        <v>1100000</v>
      </c>
      <c r="AU26" s="157"/>
      <c r="AV26" s="157"/>
      <c r="AW26" s="157"/>
      <c r="AX26" s="157"/>
      <c r="AY26" s="157"/>
      <c r="AZ26" s="157"/>
      <c r="BA26" s="157"/>
    </row>
    <row r="27" spans="1:53" ht="137.25" customHeight="1">
      <c r="A27" s="400" t="s">
        <v>541</v>
      </c>
      <c r="B27" s="1303"/>
      <c r="C27" s="202"/>
      <c r="D27" s="650" t="s">
        <v>1453</v>
      </c>
      <c r="E27" s="628"/>
      <c r="F27" s="628" t="s">
        <v>1454</v>
      </c>
      <c r="G27" s="629">
        <v>3</v>
      </c>
      <c r="H27" s="630" t="s">
        <v>75</v>
      </c>
      <c r="I27" s="641" t="s">
        <v>1455</v>
      </c>
      <c r="J27" s="630" t="s">
        <v>36</v>
      </c>
      <c r="K27" s="630" t="s">
        <v>29</v>
      </c>
      <c r="L27" s="630" t="s">
        <v>30</v>
      </c>
      <c r="M27" s="630" t="s">
        <v>37</v>
      </c>
      <c r="N27" s="661">
        <v>4</v>
      </c>
      <c r="O27" s="654">
        <v>1</v>
      </c>
      <c r="P27" s="654"/>
      <c r="Q27" s="654"/>
      <c r="R27" s="654">
        <v>1</v>
      </c>
      <c r="S27" s="654"/>
      <c r="T27" s="654"/>
      <c r="U27" s="654">
        <v>1</v>
      </c>
      <c r="V27" s="654"/>
      <c r="W27" s="654"/>
      <c r="X27" s="654">
        <v>1</v>
      </c>
      <c r="Y27" s="654"/>
      <c r="Z27" s="654"/>
      <c r="AA27" s="633">
        <f t="shared" si="0"/>
        <v>1</v>
      </c>
      <c r="AB27" s="655"/>
      <c r="AC27" s="656"/>
      <c r="AD27" s="656"/>
      <c r="AE27" s="656"/>
      <c r="AF27" s="656"/>
      <c r="AG27" s="656"/>
      <c r="AH27" s="656"/>
      <c r="AI27" s="656"/>
      <c r="AJ27" s="656"/>
      <c r="AK27" s="656"/>
      <c r="AL27" s="656"/>
      <c r="AM27" s="656"/>
      <c r="AN27" s="633">
        <f t="shared" si="1"/>
        <v>0</v>
      </c>
      <c r="AO27" s="636">
        <f t="shared" si="2"/>
        <v>0</v>
      </c>
      <c r="AP27" s="649" t="s">
        <v>1456</v>
      </c>
      <c r="AQ27" s="649" t="s">
        <v>1433</v>
      </c>
      <c r="AR27" s="657" t="s">
        <v>1434</v>
      </c>
      <c r="AS27" s="637" t="s">
        <v>78</v>
      </c>
      <c r="AT27" s="667">
        <v>115000</v>
      </c>
      <c r="AU27" s="157"/>
      <c r="AV27" s="157"/>
      <c r="AW27" s="157"/>
      <c r="AX27" s="157"/>
      <c r="AY27" s="157"/>
      <c r="AZ27" s="157"/>
      <c r="BA27" s="157"/>
    </row>
    <row r="28" spans="1:53" ht="137.25" customHeight="1">
      <c r="A28" s="400" t="s">
        <v>541</v>
      </c>
      <c r="B28" s="1303"/>
      <c r="C28" s="202"/>
      <c r="D28" s="650" t="s">
        <v>1457</v>
      </c>
      <c r="E28" s="628"/>
      <c r="F28" s="628" t="s">
        <v>1458</v>
      </c>
      <c r="G28" s="629">
        <v>2</v>
      </c>
      <c r="H28" s="630" t="s">
        <v>77</v>
      </c>
      <c r="I28" s="641" t="s">
        <v>1459</v>
      </c>
      <c r="J28" s="630" t="s">
        <v>70</v>
      </c>
      <c r="K28" s="630" t="s">
        <v>29</v>
      </c>
      <c r="L28" s="630" t="s">
        <v>30</v>
      </c>
      <c r="M28" s="630" t="s">
        <v>37</v>
      </c>
      <c r="N28" s="631">
        <v>1</v>
      </c>
      <c r="O28" s="646"/>
      <c r="P28" s="646"/>
      <c r="Q28" s="646">
        <v>1</v>
      </c>
      <c r="R28" s="646"/>
      <c r="S28" s="646">
        <v>1</v>
      </c>
      <c r="T28" s="646"/>
      <c r="U28" s="646">
        <v>1</v>
      </c>
      <c r="V28" s="646"/>
      <c r="W28" s="646">
        <v>1</v>
      </c>
      <c r="X28" s="646"/>
      <c r="Y28" s="646">
        <v>1</v>
      </c>
      <c r="Z28" s="646"/>
      <c r="AA28" s="633">
        <f t="shared" si="0"/>
        <v>0</v>
      </c>
      <c r="AB28" s="647"/>
      <c r="AC28" s="648"/>
      <c r="AD28" s="648"/>
      <c r="AE28" s="648"/>
      <c r="AF28" s="648"/>
      <c r="AG28" s="648"/>
      <c r="AH28" s="648"/>
      <c r="AI28" s="648"/>
      <c r="AJ28" s="648"/>
      <c r="AK28" s="648"/>
      <c r="AL28" s="648"/>
      <c r="AM28" s="648"/>
      <c r="AN28" s="633">
        <f t="shared" si="1"/>
        <v>0</v>
      </c>
      <c r="AO28" s="636" t="e">
        <f t="shared" si="2"/>
        <v>#DIV/0!</v>
      </c>
      <c r="AP28" s="649" t="s">
        <v>1460</v>
      </c>
      <c r="AQ28" s="649" t="s">
        <v>1433</v>
      </c>
      <c r="AR28" s="657" t="s">
        <v>1434</v>
      </c>
      <c r="AS28" s="637" t="s">
        <v>78</v>
      </c>
      <c r="AT28" s="685">
        <f>247500+40000</f>
        <v>287500</v>
      </c>
      <c r="AU28" s="157"/>
      <c r="AV28" s="157"/>
      <c r="AW28" s="157"/>
      <c r="AX28" s="157"/>
      <c r="AY28" s="157"/>
      <c r="AZ28" s="157"/>
      <c r="BA28" s="157"/>
    </row>
    <row r="29" spans="1:53" ht="137.25" customHeight="1">
      <c r="A29" s="400" t="s">
        <v>541</v>
      </c>
      <c r="B29" s="1303"/>
      <c r="C29" s="202"/>
      <c r="D29" s="650" t="s">
        <v>1461</v>
      </c>
      <c r="E29" s="628"/>
      <c r="F29" s="628" t="s">
        <v>1462</v>
      </c>
      <c r="G29" s="629">
        <v>3</v>
      </c>
      <c r="H29" s="630" t="s">
        <v>77</v>
      </c>
      <c r="I29" s="641" t="s">
        <v>1463</v>
      </c>
      <c r="J29" s="630" t="s">
        <v>70</v>
      </c>
      <c r="K29" s="630" t="s">
        <v>29</v>
      </c>
      <c r="L29" s="630" t="s">
        <v>30</v>
      </c>
      <c r="M29" s="630" t="s">
        <v>37</v>
      </c>
      <c r="N29" s="631">
        <v>1</v>
      </c>
      <c r="O29" s="646">
        <v>0.1</v>
      </c>
      <c r="P29" s="646">
        <v>0.15</v>
      </c>
      <c r="Q29" s="646">
        <v>0.3</v>
      </c>
      <c r="R29" s="646">
        <v>0.15</v>
      </c>
      <c r="S29" s="646">
        <v>0.3</v>
      </c>
      <c r="T29" s="646"/>
      <c r="U29" s="646"/>
      <c r="V29" s="646"/>
      <c r="W29" s="646"/>
      <c r="X29" s="646"/>
      <c r="Y29" s="646"/>
      <c r="Z29" s="646"/>
      <c r="AA29" s="633">
        <f t="shared" si="0"/>
        <v>0.1</v>
      </c>
      <c r="AB29" s="647"/>
      <c r="AC29" s="648"/>
      <c r="AD29" s="648"/>
      <c r="AE29" s="648"/>
      <c r="AF29" s="648"/>
      <c r="AG29" s="648"/>
      <c r="AH29" s="648"/>
      <c r="AI29" s="648"/>
      <c r="AJ29" s="648"/>
      <c r="AK29" s="648"/>
      <c r="AL29" s="648"/>
      <c r="AM29" s="648"/>
      <c r="AN29" s="633">
        <f t="shared" si="1"/>
        <v>0</v>
      </c>
      <c r="AO29" s="636">
        <f t="shared" si="2"/>
        <v>0</v>
      </c>
      <c r="AP29" s="649" t="s">
        <v>1464</v>
      </c>
      <c r="AQ29" s="649" t="s">
        <v>1433</v>
      </c>
      <c r="AR29" s="657" t="s">
        <v>1434</v>
      </c>
      <c r="AS29" s="637" t="s">
        <v>78</v>
      </c>
      <c r="AT29" s="685">
        <v>2375500</v>
      </c>
      <c r="AU29" s="157"/>
      <c r="AV29" s="157"/>
      <c r="AW29" s="157"/>
      <c r="AX29" s="157"/>
      <c r="AY29" s="157"/>
      <c r="AZ29" s="157"/>
      <c r="BA29" s="157"/>
    </row>
    <row r="30" spans="1:53" ht="137.25" customHeight="1">
      <c r="A30" s="400" t="s">
        <v>541</v>
      </c>
      <c r="B30" s="1309" t="s">
        <v>1404</v>
      </c>
      <c r="C30" s="202"/>
      <c r="D30" s="650" t="s">
        <v>1465</v>
      </c>
      <c r="E30" s="628"/>
      <c r="F30" s="628" t="s">
        <v>1466</v>
      </c>
      <c r="G30" s="629">
        <v>1</v>
      </c>
      <c r="H30" s="630" t="s">
        <v>54</v>
      </c>
      <c r="I30" s="641" t="s">
        <v>1463</v>
      </c>
      <c r="J30" s="630" t="s">
        <v>70</v>
      </c>
      <c r="K30" s="630" t="s">
        <v>29</v>
      </c>
      <c r="L30" s="630" t="s">
        <v>30</v>
      </c>
      <c r="M30" s="630" t="s">
        <v>37</v>
      </c>
      <c r="N30" s="631">
        <v>1</v>
      </c>
      <c r="O30" s="646"/>
      <c r="P30" s="646">
        <v>0.3</v>
      </c>
      <c r="Q30" s="646">
        <v>0.2</v>
      </c>
      <c r="R30" s="646">
        <v>0.5</v>
      </c>
      <c r="S30" s="646"/>
      <c r="T30" s="646"/>
      <c r="U30" s="646"/>
      <c r="V30" s="646"/>
      <c r="W30" s="646"/>
      <c r="X30" s="646"/>
      <c r="Y30" s="646"/>
      <c r="Z30" s="646"/>
      <c r="AA30" s="633">
        <f t="shared" si="0"/>
        <v>0</v>
      </c>
      <c r="AB30" s="647"/>
      <c r="AC30" s="648"/>
      <c r="AD30" s="648"/>
      <c r="AE30" s="648"/>
      <c r="AF30" s="648"/>
      <c r="AG30" s="648"/>
      <c r="AH30" s="648"/>
      <c r="AI30" s="648"/>
      <c r="AJ30" s="648"/>
      <c r="AK30" s="648"/>
      <c r="AL30" s="648"/>
      <c r="AM30" s="648"/>
      <c r="AN30" s="633">
        <f t="shared" si="1"/>
        <v>0</v>
      </c>
      <c r="AO30" s="636" t="e">
        <f t="shared" si="2"/>
        <v>#DIV/0!</v>
      </c>
      <c r="AP30" s="649" t="s">
        <v>1467</v>
      </c>
      <c r="AQ30" s="649" t="s">
        <v>1433</v>
      </c>
      <c r="AR30" s="657" t="s">
        <v>1434</v>
      </c>
      <c r="AS30" s="637" t="s">
        <v>78</v>
      </c>
      <c r="AT30" s="685">
        <v>50000</v>
      </c>
      <c r="AU30" s="157"/>
      <c r="AV30" s="157"/>
      <c r="AW30" s="157"/>
      <c r="AX30" s="157"/>
      <c r="AY30" s="157"/>
      <c r="AZ30" s="157"/>
      <c r="BA30" s="157"/>
    </row>
    <row r="31" spans="1:53" ht="137.25" customHeight="1">
      <c r="A31" s="400" t="s">
        <v>541</v>
      </c>
      <c r="B31" s="1309"/>
      <c r="C31" s="202"/>
      <c r="D31" s="650" t="s">
        <v>1468</v>
      </c>
      <c r="E31" s="628"/>
      <c r="F31" s="628" t="s">
        <v>1469</v>
      </c>
      <c r="G31" s="629">
        <v>3</v>
      </c>
      <c r="H31" s="630" t="s">
        <v>54</v>
      </c>
      <c r="I31" s="641" t="s">
        <v>1463</v>
      </c>
      <c r="J31" s="630" t="s">
        <v>70</v>
      </c>
      <c r="K31" s="630" t="s">
        <v>29</v>
      </c>
      <c r="L31" s="630" t="s">
        <v>30</v>
      </c>
      <c r="M31" s="630" t="s">
        <v>37</v>
      </c>
      <c r="N31" s="631">
        <v>1</v>
      </c>
      <c r="O31" s="646"/>
      <c r="P31" s="646"/>
      <c r="Q31" s="646"/>
      <c r="R31" s="646"/>
      <c r="S31" s="646"/>
      <c r="T31" s="646">
        <v>0.05</v>
      </c>
      <c r="U31" s="646">
        <v>0.2</v>
      </c>
      <c r="V31" s="646">
        <v>0.2</v>
      </c>
      <c r="W31" s="646">
        <v>0.15</v>
      </c>
      <c r="X31" s="646">
        <v>0.1</v>
      </c>
      <c r="Y31" s="646">
        <v>0.1</v>
      </c>
      <c r="Z31" s="646">
        <v>0.2</v>
      </c>
      <c r="AA31" s="633">
        <f t="shared" si="0"/>
        <v>0</v>
      </c>
      <c r="AB31" s="647"/>
      <c r="AC31" s="648"/>
      <c r="AD31" s="648"/>
      <c r="AE31" s="648"/>
      <c r="AF31" s="648"/>
      <c r="AG31" s="648"/>
      <c r="AH31" s="648"/>
      <c r="AI31" s="648"/>
      <c r="AJ31" s="648"/>
      <c r="AK31" s="648"/>
      <c r="AL31" s="648"/>
      <c r="AM31" s="648"/>
      <c r="AN31" s="633">
        <f t="shared" si="1"/>
        <v>0</v>
      </c>
      <c r="AO31" s="636" t="e">
        <f t="shared" si="2"/>
        <v>#DIV/0!</v>
      </c>
      <c r="AP31" s="649" t="s">
        <v>1470</v>
      </c>
      <c r="AQ31" s="649" t="s">
        <v>1433</v>
      </c>
      <c r="AR31" s="657" t="s">
        <v>1434</v>
      </c>
      <c r="AS31" s="637" t="s">
        <v>78</v>
      </c>
      <c r="AT31" s="685">
        <v>10110000</v>
      </c>
      <c r="AU31" s="157"/>
      <c r="AV31" s="157"/>
      <c r="AW31" s="157"/>
      <c r="AX31" s="157"/>
      <c r="AY31" s="157"/>
      <c r="AZ31" s="157"/>
      <c r="BA31" s="157"/>
    </row>
    <row r="32" spans="1:53" s="583" customFormat="1" ht="137.25" customHeight="1">
      <c r="A32" s="400" t="s">
        <v>1381</v>
      </c>
      <c r="B32" s="686" t="s">
        <v>1404</v>
      </c>
      <c r="C32" s="687"/>
      <c r="D32" s="687" t="s">
        <v>1471</v>
      </c>
      <c r="E32" s="688"/>
      <c r="F32" s="688" t="s">
        <v>1472</v>
      </c>
      <c r="G32" s="689">
        <v>3</v>
      </c>
      <c r="H32" s="690" t="s">
        <v>75</v>
      </c>
      <c r="I32" s="687" t="s">
        <v>1473</v>
      </c>
      <c r="J32" s="690" t="s">
        <v>70</v>
      </c>
      <c r="K32" s="690" t="s">
        <v>29</v>
      </c>
      <c r="L32" s="690" t="s">
        <v>30</v>
      </c>
      <c r="M32" s="690" t="s">
        <v>37</v>
      </c>
      <c r="N32" s="691">
        <v>1</v>
      </c>
      <c r="O32" s="692"/>
      <c r="P32" s="692"/>
      <c r="Q32" s="692"/>
      <c r="R32" s="692"/>
      <c r="S32" s="692"/>
      <c r="T32" s="692"/>
      <c r="U32" s="692">
        <v>0.5</v>
      </c>
      <c r="V32" s="692"/>
      <c r="W32" s="692"/>
      <c r="X32" s="692"/>
      <c r="Y32" s="692"/>
      <c r="Z32" s="692">
        <v>0.5</v>
      </c>
      <c r="AA32" s="633">
        <f t="shared" si="0"/>
        <v>0</v>
      </c>
      <c r="AB32" s="693"/>
      <c r="AC32" s="694"/>
      <c r="AD32" s="694"/>
      <c r="AE32" s="694"/>
      <c r="AF32" s="694"/>
      <c r="AG32" s="694"/>
      <c r="AH32" s="694"/>
      <c r="AI32" s="694"/>
      <c r="AJ32" s="694"/>
      <c r="AK32" s="694"/>
      <c r="AL32" s="694"/>
      <c r="AM32" s="694"/>
      <c r="AN32" s="633">
        <f t="shared" si="1"/>
        <v>0</v>
      </c>
      <c r="AO32" s="636" t="e">
        <f t="shared" si="2"/>
        <v>#DIV/0!</v>
      </c>
      <c r="AP32" s="695" t="s">
        <v>1474</v>
      </c>
      <c r="AQ32" s="695" t="s">
        <v>1433</v>
      </c>
      <c r="AR32" s="696" t="s">
        <v>1434</v>
      </c>
      <c r="AS32" s="697" t="s">
        <v>108</v>
      </c>
      <c r="AT32" s="698">
        <v>150000</v>
      </c>
    </row>
    <row r="33" spans="1:53" s="527" customFormat="1" ht="137.25" customHeight="1">
      <c r="A33" s="400" t="s">
        <v>537</v>
      </c>
      <c r="B33" s="670"/>
      <c r="C33" s="670"/>
      <c r="D33" s="650" t="s">
        <v>496</v>
      </c>
      <c r="E33" s="12"/>
      <c r="F33" s="628" t="s">
        <v>497</v>
      </c>
      <c r="G33" s="629">
        <v>2</v>
      </c>
      <c r="H33" s="630" t="s">
        <v>75</v>
      </c>
      <c r="I33" s="641" t="s">
        <v>498</v>
      </c>
      <c r="J33" s="630" t="s">
        <v>70</v>
      </c>
      <c r="K33" s="630" t="s">
        <v>29</v>
      </c>
      <c r="L33" s="630" t="s">
        <v>30</v>
      </c>
      <c r="M33" s="630" t="s">
        <v>43</v>
      </c>
      <c r="N33" s="684">
        <v>1</v>
      </c>
      <c r="O33" s="654"/>
      <c r="P33" s="654"/>
      <c r="Q33" s="654"/>
      <c r="R33" s="654"/>
      <c r="S33" s="654"/>
      <c r="T33" s="654"/>
      <c r="U33" s="654"/>
      <c r="V33" s="654"/>
      <c r="W33" s="654"/>
      <c r="X33" s="646">
        <v>0.75</v>
      </c>
      <c r="Y33" s="646">
        <v>0.25</v>
      </c>
      <c r="Z33" s="654"/>
      <c r="AA33" s="633">
        <f t="shared" si="0"/>
        <v>0</v>
      </c>
      <c r="AB33" s="655"/>
      <c r="AC33" s="656"/>
      <c r="AD33" s="656"/>
      <c r="AE33" s="656"/>
      <c r="AF33" s="656"/>
      <c r="AG33" s="656"/>
      <c r="AH33" s="656"/>
      <c r="AI33" s="656"/>
      <c r="AJ33" s="656"/>
      <c r="AK33" s="656"/>
      <c r="AL33" s="656"/>
      <c r="AM33" s="656"/>
      <c r="AN33" s="633">
        <f t="shared" si="1"/>
        <v>0</v>
      </c>
      <c r="AO33" s="636" t="e">
        <f t="shared" si="2"/>
        <v>#DIV/0!</v>
      </c>
      <c r="AP33" s="649" t="s">
        <v>499</v>
      </c>
      <c r="AQ33" s="649" t="s">
        <v>1433</v>
      </c>
      <c r="AR33" s="699" t="s">
        <v>1434</v>
      </c>
      <c r="AS33" s="637"/>
      <c r="AT33" s="685">
        <v>0</v>
      </c>
    </row>
    <row r="34" spans="1:53" s="585" customFormat="1" ht="72">
      <c r="A34" s="400" t="s">
        <v>1475</v>
      </c>
      <c r="B34" s="700" t="s">
        <v>1476</v>
      </c>
      <c r="C34" s="1302"/>
      <c r="D34" s="1299" t="s">
        <v>1477</v>
      </c>
      <c r="E34" s="650" t="s">
        <v>1478</v>
      </c>
      <c r="F34" s="1304" t="s">
        <v>1479</v>
      </c>
      <c r="G34" s="701">
        <v>3</v>
      </c>
      <c r="H34" s="669" t="s">
        <v>75</v>
      </c>
      <c r="I34" s="643" t="s">
        <v>1480</v>
      </c>
      <c r="J34" s="669" t="s">
        <v>36</v>
      </c>
      <c r="K34" s="669" t="s">
        <v>29</v>
      </c>
      <c r="L34" s="669" t="s">
        <v>30</v>
      </c>
      <c r="M34" s="669" t="s">
        <v>37</v>
      </c>
      <c r="N34" s="661">
        <v>68</v>
      </c>
      <c r="O34" s="654"/>
      <c r="P34" s="654"/>
      <c r="Q34" s="654"/>
      <c r="R34" s="654"/>
      <c r="S34" s="654"/>
      <c r="T34" s="654"/>
      <c r="U34" s="654"/>
      <c r="V34" s="654">
        <v>17</v>
      </c>
      <c r="W34" s="654">
        <v>17</v>
      </c>
      <c r="X34" s="654">
        <v>17</v>
      </c>
      <c r="Y34" s="654">
        <v>17</v>
      </c>
      <c r="Z34" s="654"/>
      <c r="AA34" s="633">
        <f t="shared" si="0"/>
        <v>0</v>
      </c>
      <c r="AB34" s="655"/>
      <c r="AC34" s="656"/>
      <c r="AD34" s="656"/>
      <c r="AE34" s="656"/>
      <c r="AF34" s="656"/>
      <c r="AG34" s="656"/>
      <c r="AH34" s="656"/>
      <c r="AI34" s="656"/>
      <c r="AJ34" s="656"/>
      <c r="AK34" s="656"/>
      <c r="AL34" s="656"/>
      <c r="AM34" s="656"/>
      <c r="AN34" s="633">
        <f t="shared" si="1"/>
        <v>0</v>
      </c>
      <c r="AO34" s="636" t="e">
        <f t="shared" si="2"/>
        <v>#DIV/0!</v>
      </c>
      <c r="AP34" s="656" t="s">
        <v>1481</v>
      </c>
      <c r="AQ34" s="656" t="s">
        <v>1482</v>
      </c>
      <c r="AR34" s="702" t="s">
        <v>1483</v>
      </c>
      <c r="AS34" s="664" t="s">
        <v>85</v>
      </c>
      <c r="AT34" s="703"/>
    </row>
    <row r="35" spans="1:53" s="585" customFormat="1" ht="40.5">
      <c r="A35" s="400" t="s">
        <v>1475</v>
      </c>
      <c r="B35" s="700"/>
      <c r="C35" s="1303"/>
      <c r="D35" s="1310"/>
      <c r="E35" s="650" t="s">
        <v>1484</v>
      </c>
      <c r="F35" s="1305"/>
      <c r="G35" s="629">
        <v>2</v>
      </c>
      <c r="H35" s="630" t="s">
        <v>75</v>
      </c>
      <c r="I35" s="641" t="s">
        <v>1485</v>
      </c>
      <c r="J35" s="630" t="s">
        <v>36</v>
      </c>
      <c r="K35" s="630" t="s">
        <v>29</v>
      </c>
      <c r="L35" s="630" t="s">
        <v>30</v>
      </c>
      <c r="M35" s="630" t="s">
        <v>43</v>
      </c>
      <c r="N35" s="661">
        <v>5</v>
      </c>
      <c r="O35" s="654"/>
      <c r="P35" s="654"/>
      <c r="Q35" s="654">
        <v>1</v>
      </c>
      <c r="R35" s="654"/>
      <c r="S35" s="654">
        <v>1</v>
      </c>
      <c r="T35" s="654"/>
      <c r="U35" s="654">
        <v>1</v>
      </c>
      <c r="V35" s="654"/>
      <c r="W35" s="654">
        <v>1</v>
      </c>
      <c r="X35" s="654"/>
      <c r="Y35" s="654">
        <v>1</v>
      </c>
      <c r="Z35" s="654"/>
      <c r="AA35" s="633">
        <f t="shared" si="0"/>
        <v>0</v>
      </c>
      <c r="AB35" s="655"/>
      <c r="AC35" s="656"/>
      <c r="AD35" s="656"/>
      <c r="AE35" s="656"/>
      <c r="AF35" s="656"/>
      <c r="AG35" s="656"/>
      <c r="AH35" s="656"/>
      <c r="AI35" s="656"/>
      <c r="AJ35" s="656"/>
      <c r="AK35" s="656"/>
      <c r="AL35" s="656"/>
      <c r="AM35" s="656"/>
      <c r="AN35" s="633">
        <f t="shared" si="1"/>
        <v>0</v>
      </c>
      <c r="AO35" s="636" t="e">
        <f t="shared" si="2"/>
        <v>#DIV/0!</v>
      </c>
      <c r="AP35" s="649" t="s">
        <v>1486</v>
      </c>
      <c r="AQ35" s="649" t="s">
        <v>1482</v>
      </c>
      <c r="AR35" s="657" t="s">
        <v>1483</v>
      </c>
      <c r="AS35" s="637"/>
      <c r="AT35" s="667"/>
    </row>
    <row r="36" spans="1:53" ht="78.75" customHeight="1">
      <c r="A36" s="400" t="s">
        <v>1475</v>
      </c>
      <c r="B36" s="700" t="s">
        <v>1476</v>
      </c>
      <c r="C36" s="1306"/>
      <c r="D36" s="1300"/>
      <c r="E36" s="650" t="s">
        <v>1487</v>
      </c>
      <c r="F36" s="1305"/>
      <c r="G36" s="629">
        <v>2</v>
      </c>
      <c r="H36" s="630" t="s">
        <v>75</v>
      </c>
      <c r="I36" s="641" t="s">
        <v>1485</v>
      </c>
      <c r="J36" s="630" t="s">
        <v>36</v>
      </c>
      <c r="K36" s="630" t="s">
        <v>29</v>
      </c>
      <c r="L36" s="630" t="s">
        <v>30</v>
      </c>
      <c r="M36" s="630" t="s">
        <v>43</v>
      </c>
      <c r="N36" s="661">
        <v>3</v>
      </c>
      <c r="O36" s="654"/>
      <c r="P36" s="654">
        <v>1</v>
      </c>
      <c r="Q36" s="654"/>
      <c r="R36" s="654"/>
      <c r="S36" s="654"/>
      <c r="T36" s="654">
        <v>1</v>
      </c>
      <c r="U36" s="654"/>
      <c r="V36" s="654"/>
      <c r="W36" s="654"/>
      <c r="X36" s="654">
        <v>1</v>
      </c>
      <c r="Y36" s="654"/>
      <c r="Z36" s="654"/>
      <c r="AA36" s="633">
        <f t="shared" si="0"/>
        <v>0</v>
      </c>
      <c r="AB36" s="655"/>
      <c r="AC36" s="656"/>
      <c r="AD36" s="656"/>
      <c r="AE36" s="656"/>
      <c r="AF36" s="656"/>
      <c r="AG36" s="656"/>
      <c r="AH36" s="656"/>
      <c r="AI36" s="656"/>
      <c r="AJ36" s="656"/>
      <c r="AK36" s="656"/>
      <c r="AL36" s="656"/>
      <c r="AM36" s="656"/>
      <c r="AN36" s="633">
        <f t="shared" si="1"/>
        <v>0</v>
      </c>
      <c r="AO36" s="636" t="e">
        <f t="shared" si="2"/>
        <v>#DIV/0!</v>
      </c>
      <c r="AP36" s="649" t="s">
        <v>1486</v>
      </c>
      <c r="AQ36" s="649" t="s">
        <v>1482</v>
      </c>
      <c r="AR36" s="657" t="s">
        <v>1483</v>
      </c>
      <c r="AS36" s="637"/>
      <c r="AT36" s="685"/>
    </row>
    <row r="37" spans="1:53" ht="137.25" customHeight="1">
      <c r="A37" s="400" t="s">
        <v>502</v>
      </c>
      <c r="B37" s="1302" t="s">
        <v>1435</v>
      </c>
      <c r="C37" s="1302" t="s">
        <v>1488</v>
      </c>
      <c r="D37" s="704" t="s">
        <v>1489</v>
      </c>
      <c r="E37" s="705"/>
      <c r="F37" s="628" t="s">
        <v>1490</v>
      </c>
      <c r="G37" s="629">
        <v>1</v>
      </c>
      <c r="H37" s="630" t="s">
        <v>75</v>
      </c>
      <c r="I37" s="641" t="s">
        <v>1491</v>
      </c>
      <c r="J37" s="630" t="s">
        <v>36</v>
      </c>
      <c r="K37" s="630" t="s">
        <v>29</v>
      </c>
      <c r="L37" s="630" t="s">
        <v>30</v>
      </c>
      <c r="M37" s="630" t="s">
        <v>43</v>
      </c>
      <c r="N37" s="661">
        <v>8</v>
      </c>
      <c r="O37" s="706"/>
      <c r="P37" s="706">
        <v>2</v>
      </c>
      <c r="Q37" s="706"/>
      <c r="R37" s="706">
        <v>2</v>
      </c>
      <c r="S37" s="706"/>
      <c r="T37" s="706">
        <v>2</v>
      </c>
      <c r="U37" s="706"/>
      <c r="V37" s="706">
        <v>2</v>
      </c>
      <c r="W37" s="706"/>
      <c r="X37" s="706"/>
      <c r="Y37" s="706"/>
      <c r="Z37" s="654"/>
      <c r="AA37" s="633">
        <f t="shared" si="0"/>
        <v>0</v>
      </c>
      <c r="AB37" s="707"/>
      <c r="AC37" s="656"/>
      <c r="AD37" s="656"/>
      <c r="AE37" s="656"/>
      <c r="AF37" s="656"/>
      <c r="AG37" s="656"/>
      <c r="AH37" s="656"/>
      <c r="AI37" s="656"/>
      <c r="AJ37" s="656"/>
      <c r="AK37" s="656"/>
      <c r="AL37" s="656"/>
      <c r="AM37" s="656"/>
      <c r="AN37" s="633">
        <f t="shared" si="1"/>
        <v>0</v>
      </c>
      <c r="AO37" s="636" t="e">
        <f t="shared" si="2"/>
        <v>#DIV/0!</v>
      </c>
      <c r="AP37" s="649" t="s">
        <v>1492</v>
      </c>
      <c r="AQ37" s="649" t="s">
        <v>1482</v>
      </c>
      <c r="AR37" s="657" t="s">
        <v>1483</v>
      </c>
      <c r="AS37" s="637"/>
      <c r="AT37" s="685"/>
      <c r="AU37" s="157"/>
      <c r="AV37" s="157"/>
      <c r="AW37" s="157"/>
      <c r="AX37" s="157"/>
      <c r="AY37" s="157"/>
      <c r="AZ37" s="157"/>
      <c r="BA37" s="157"/>
    </row>
    <row r="38" spans="1:53" ht="137.25" customHeight="1">
      <c r="A38" s="400" t="s">
        <v>502</v>
      </c>
      <c r="B38" s="1303"/>
      <c r="C38" s="1303"/>
      <c r="D38" s="650" t="s">
        <v>1493</v>
      </c>
      <c r="E38" s="705"/>
      <c r="F38" s="628" t="s">
        <v>1494</v>
      </c>
      <c r="G38" s="629">
        <v>3</v>
      </c>
      <c r="H38" s="630" t="s">
        <v>75</v>
      </c>
      <c r="I38" s="641" t="s">
        <v>1495</v>
      </c>
      <c r="J38" s="630" t="s">
        <v>70</v>
      </c>
      <c r="K38" s="673" t="s">
        <v>29</v>
      </c>
      <c r="L38" s="630" t="s">
        <v>30</v>
      </c>
      <c r="M38" s="630" t="s">
        <v>43</v>
      </c>
      <c r="N38" s="631">
        <v>1</v>
      </c>
      <c r="O38" s="708">
        <v>1</v>
      </c>
      <c r="P38" s="708">
        <v>1</v>
      </c>
      <c r="Q38" s="708">
        <v>1</v>
      </c>
      <c r="R38" s="708">
        <v>1</v>
      </c>
      <c r="S38" s="708">
        <v>1</v>
      </c>
      <c r="T38" s="708">
        <v>1</v>
      </c>
      <c r="U38" s="708">
        <v>1</v>
      </c>
      <c r="V38" s="708">
        <v>1</v>
      </c>
      <c r="W38" s="708">
        <v>1</v>
      </c>
      <c r="X38" s="708">
        <v>1</v>
      </c>
      <c r="Y38" s="708">
        <v>1</v>
      </c>
      <c r="Z38" s="646">
        <v>1</v>
      </c>
      <c r="AA38" s="633">
        <f t="shared" si="0"/>
        <v>1</v>
      </c>
      <c r="AB38" s="709"/>
      <c r="AC38" s="648"/>
      <c r="AD38" s="648"/>
      <c r="AE38" s="648"/>
      <c r="AF38" s="648"/>
      <c r="AG38" s="648"/>
      <c r="AH38" s="648"/>
      <c r="AI38" s="648"/>
      <c r="AJ38" s="648"/>
      <c r="AK38" s="648"/>
      <c r="AL38" s="648"/>
      <c r="AM38" s="648"/>
      <c r="AN38" s="633">
        <f t="shared" si="1"/>
        <v>0</v>
      </c>
      <c r="AO38" s="636">
        <f t="shared" si="2"/>
        <v>0</v>
      </c>
      <c r="AP38" s="649" t="s">
        <v>1496</v>
      </c>
      <c r="AQ38" s="649" t="s">
        <v>1482</v>
      </c>
      <c r="AR38" s="657" t="s">
        <v>1483</v>
      </c>
      <c r="AS38" s="637"/>
      <c r="AT38" s="685"/>
      <c r="AU38" s="157"/>
      <c r="AV38" s="157"/>
      <c r="AW38" s="157"/>
      <c r="AX38" s="157"/>
      <c r="AY38" s="157"/>
      <c r="AZ38" s="157"/>
      <c r="BA38" s="157"/>
    </row>
    <row r="39" spans="1:53" s="417" customFormat="1" ht="137.25" customHeight="1">
      <c r="A39" s="400" t="s">
        <v>502</v>
      </c>
      <c r="B39" s="1303"/>
      <c r="C39" s="1303"/>
      <c r="D39" s="671" t="s">
        <v>1497</v>
      </c>
      <c r="E39" s="710"/>
      <c r="F39" s="711" t="s">
        <v>1498</v>
      </c>
      <c r="G39" s="672">
        <v>3</v>
      </c>
      <c r="H39" s="673" t="s">
        <v>75</v>
      </c>
      <c r="I39" s="644" t="s">
        <v>1499</v>
      </c>
      <c r="J39" s="673" t="s">
        <v>36</v>
      </c>
      <c r="K39" s="673" t="s">
        <v>29</v>
      </c>
      <c r="L39" s="673" t="s">
        <v>30</v>
      </c>
      <c r="M39" s="673" t="s">
        <v>43</v>
      </c>
      <c r="N39" s="712">
        <v>8</v>
      </c>
      <c r="O39" s="676"/>
      <c r="P39" s="676">
        <v>2</v>
      </c>
      <c r="Q39" s="676"/>
      <c r="R39" s="676">
        <v>2</v>
      </c>
      <c r="S39" s="676"/>
      <c r="T39" s="676">
        <v>2</v>
      </c>
      <c r="U39" s="676"/>
      <c r="V39" s="676">
        <v>2</v>
      </c>
      <c r="W39" s="676"/>
      <c r="X39" s="676"/>
      <c r="Y39" s="676"/>
      <c r="Z39" s="676"/>
      <c r="AA39" s="633">
        <f t="shared" si="0"/>
        <v>0</v>
      </c>
      <c r="AB39" s="678"/>
      <c r="AC39" s="679"/>
      <c r="AD39" s="679"/>
      <c r="AE39" s="679"/>
      <c r="AF39" s="679"/>
      <c r="AG39" s="679"/>
      <c r="AH39" s="679"/>
      <c r="AI39" s="679"/>
      <c r="AJ39" s="679"/>
      <c r="AK39" s="679"/>
      <c r="AL39" s="679"/>
      <c r="AM39" s="679"/>
      <c r="AN39" s="633">
        <f t="shared" si="1"/>
        <v>0</v>
      </c>
      <c r="AO39" s="636" t="e">
        <f t="shared" si="2"/>
        <v>#DIV/0!</v>
      </c>
      <c r="AP39" s="680" t="s">
        <v>1500</v>
      </c>
      <c r="AQ39" s="680" t="s">
        <v>1482</v>
      </c>
      <c r="AR39" s="681" t="s">
        <v>1483</v>
      </c>
      <c r="AS39" s="682"/>
      <c r="AT39" s="713"/>
    </row>
    <row r="40" spans="1:53" ht="137.25" customHeight="1">
      <c r="A40" s="400" t="s">
        <v>502</v>
      </c>
      <c r="B40" s="1303"/>
      <c r="C40" s="1306"/>
      <c r="D40" s="650" t="s">
        <v>1501</v>
      </c>
      <c r="E40" s="628"/>
      <c r="F40" s="630"/>
      <c r="G40" s="629">
        <v>3</v>
      </c>
      <c r="H40" s="630" t="s">
        <v>75</v>
      </c>
      <c r="I40" s="641" t="s">
        <v>1502</v>
      </c>
      <c r="J40" s="630" t="s">
        <v>70</v>
      </c>
      <c r="K40" s="630" t="s">
        <v>29</v>
      </c>
      <c r="L40" s="630" t="s">
        <v>30</v>
      </c>
      <c r="M40" s="630" t="s">
        <v>43</v>
      </c>
      <c r="N40" s="631">
        <v>1</v>
      </c>
      <c r="O40" s="708"/>
      <c r="P40" s="708"/>
      <c r="Q40" s="708">
        <v>0.25</v>
      </c>
      <c r="R40" s="708"/>
      <c r="S40" s="708">
        <v>0.25</v>
      </c>
      <c r="T40" s="708"/>
      <c r="U40" s="708">
        <v>0.2</v>
      </c>
      <c r="V40" s="708"/>
      <c r="W40" s="708">
        <v>0.2</v>
      </c>
      <c r="X40" s="708">
        <v>0.1</v>
      </c>
      <c r="Y40" s="646"/>
      <c r="Z40" s="646"/>
      <c r="AA40" s="633">
        <f t="shared" si="0"/>
        <v>0</v>
      </c>
      <c r="AB40" s="709"/>
      <c r="AC40" s="648"/>
      <c r="AD40" s="648"/>
      <c r="AE40" s="648"/>
      <c r="AF40" s="648"/>
      <c r="AG40" s="648"/>
      <c r="AH40" s="648"/>
      <c r="AI40" s="648"/>
      <c r="AJ40" s="648"/>
      <c r="AK40" s="648"/>
      <c r="AL40" s="648"/>
      <c r="AM40" s="648"/>
      <c r="AN40" s="633">
        <f t="shared" si="1"/>
        <v>0</v>
      </c>
      <c r="AO40" s="636" t="e">
        <f t="shared" si="2"/>
        <v>#DIV/0!</v>
      </c>
      <c r="AP40" s="649" t="s">
        <v>1503</v>
      </c>
      <c r="AQ40" s="649" t="s">
        <v>1482</v>
      </c>
      <c r="AR40" s="657" t="s">
        <v>1483</v>
      </c>
      <c r="AS40" s="637"/>
      <c r="AT40" s="685"/>
      <c r="AU40" s="157"/>
      <c r="AV40" s="157"/>
      <c r="AW40" s="157"/>
      <c r="AX40" s="157"/>
      <c r="AY40" s="157"/>
      <c r="AZ40" s="157"/>
      <c r="BA40" s="157"/>
    </row>
    <row r="41" spans="1:53" ht="137.25" customHeight="1">
      <c r="A41" s="400" t="s">
        <v>1504</v>
      </c>
      <c r="B41" s="1306"/>
      <c r="C41" s="202" t="s">
        <v>1505</v>
      </c>
      <c r="D41" s="650" t="s">
        <v>1506</v>
      </c>
      <c r="E41" s="628"/>
      <c r="F41" s="628" t="s">
        <v>1507</v>
      </c>
      <c r="G41" s="629">
        <v>2</v>
      </c>
      <c r="H41" s="630" t="s">
        <v>75</v>
      </c>
      <c r="I41" s="641" t="s">
        <v>1508</v>
      </c>
      <c r="J41" s="630" t="s">
        <v>70</v>
      </c>
      <c r="K41" s="630" t="s">
        <v>29</v>
      </c>
      <c r="L41" s="630" t="s">
        <v>30</v>
      </c>
      <c r="M41" s="630" t="s">
        <v>43</v>
      </c>
      <c r="N41" s="631">
        <v>1</v>
      </c>
      <c r="O41" s="646">
        <v>1</v>
      </c>
      <c r="P41" s="646"/>
      <c r="Q41" s="646"/>
      <c r="R41" s="646"/>
      <c r="S41" s="646"/>
      <c r="T41" s="646"/>
      <c r="U41" s="646"/>
      <c r="V41" s="646"/>
      <c r="W41" s="646"/>
      <c r="X41" s="646"/>
      <c r="Y41" s="646"/>
      <c r="Z41" s="646"/>
      <c r="AA41" s="633">
        <f t="shared" si="0"/>
        <v>1</v>
      </c>
      <c r="AB41" s="647"/>
      <c r="AC41" s="648"/>
      <c r="AD41" s="648"/>
      <c r="AE41" s="648"/>
      <c r="AF41" s="648"/>
      <c r="AG41" s="648"/>
      <c r="AH41" s="648"/>
      <c r="AI41" s="648"/>
      <c r="AJ41" s="648"/>
      <c r="AK41" s="648"/>
      <c r="AL41" s="648"/>
      <c r="AM41" s="648"/>
      <c r="AN41" s="633">
        <f t="shared" si="1"/>
        <v>0</v>
      </c>
      <c r="AO41" s="636">
        <f t="shared" si="2"/>
        <v>0</v>
      </c>
      <c r="AP41" s="649" t="s">
        <v>1509</v>
      </c>
      <c r="AQ41" s="649" t="s">
        <v>1482</v>
      </c>
      <c r="AR41" s="657" t="s">
        <v>1483</v>
      </c>
      <c r="AS41" s="637"/>
      <c r="AT41" s="685"/>
    </row>
    <row r="42" spans="1:53" ht="137.25" customHeight="1">
      <c r="A42" s="400" t="s">
        <v>1510</v>
      </c>
      <c r="B42" s="1302" t="s">
        <v>1511</v>
      </c>
      <c r="C42" s="1302" t="s">
        <v>1512</v>
      </c>
      <c r="D42" s="650" t="s">
        <v>1513</v>
      </c>
      <c r="E42" s="1307" t="s">
        <v>1514</v>
      </c>
      <c r="F42" s="628" t="s">
        <v>1515</v>
      </c>
      <c r="G42" s="629">
        <v>3</v>
      </c>
      <c r="H42" s="630" t="s">
        <v>48</v>
      </c>
      <c r="I42" s="641" t="s">
        <v>1516</v>
      </c>
      <c r="J42" s="630" t="s">
        <v>36</v>
      </c>
      <c r="K42" s="630" t="s">
        <v>29</v>
      </c>
      <c r="L42" s="630" t="s">
        <v>30</v>
      </c>
      <c r="M42" s="630" t="s">
        <v>37</v>
      </c>
      <c r="N42" s="661">
        <v>12</v>
      </c>
      <c r="O42" s="654">
        <v>2</v>
      </c>
      <c r="P42" s="654">
        <v>1</v>
      </c>
      <c r="Q42" s="654">
        <v>1</v>
      </c>
      <c r="R42" s="654">
        <v>1</v>
      </c>
      <c r="S42" s="654">
        <v>1</v>
      </c>
      <c r="T42" s="654">
        <v>1</v>
      </c>
      <c r="U42" s="654">
        <v>1</v>
      </c>
      <c r="V42" s="654">
        <v>1</v>
      </c>
      <c r="W42" s="654">
        <v>1</v>
      </c>
      <c r="X42" s="654">
        <v>1</v>
      </c>
      <c r="Y42" s="654">
        <v>1</v>
      </c>
      <c r="Z42" s="654"/>
      <c r="AA42" s="633">
        <f t="shared" si="0"/>
        <v>2</v>
      </c>
      <c r="AB42" s="655"/>
      <c r="AC42" s="656"/>
      <c r="AD42" s="656"/>
      <c r="AE42" s="656"/>
      <c r="AF42" s="656"/>
      <c r="AG42" s="656"/>
      <c r="AH42" s="656"/>
      <c r="AI42" s="656"/>
      <c r="AJ42" s="656"/>
      <c r="AK42" s="656"/>
      <c r="AL42" s="656"/>
      <c r="AM42" s="656"/>
      <c r="AN42" s="633">
        <f t="shared" si="1"/>
        <v>0</v>
      </c>
      <c r="AO42" s="636">
        <f t="shared" si="2"/>
        <v>0</v>
      </c>
      <c r="AP42" s="649" t="s">
        <v>1517</v>
      </c>
      <c r="AQ42" s="649" t="s">
        <v>1518</v>
      </c>
      <c r="AR42" s="657" t="s">
        <v>1519</v>
      </c>
      <c r="AS42" s="637"/>
      <c r="AT42" s="685">
        <v>2695710</v>
      </c>
      <c r="AU42" s="157"/>
      <c r="AV42" s="157"/>
      <c r="AW42" s="157"/>
      <c r="AX42" s="157"/>
      <c r="AY42" s="157"/>
      <c r="AZ42" s="157"/>
      <c r="BA42" s="157"/>
    </row>
    <row r="43" spans="1:53" ht="137.25" customHeight="1">
      <c r="A43" s="400" t="s">
        <v>1510</v>
      </c>
      <c r="B43" s="1303"/>
      <c r="C43" s="1303"/>
      <c r="D43" s="650" t="s">
        <v>1520</v>
      </c>
      <c r="E43" s="1311"/>
      <c r="F43" s="1307" t="s">
        <v>1521</v>
      </c>
      <c r="G43" s="629">
        <v>3</v>
      </c>
      <c r="H43" s="630" t="s">
        <v>48</v>
      </c>
      <c r="I43" s="641" t="s">
        <v>1516</v>
      </c>
      <c r="J43" s="630" t="s">
        <v>36</v>
      </c>
      <c r="K43" s="630" t="s">
        <v>29</v>
      </c>
      <c r="L43" s="630" t="s">
        <v>30</v>
      </c>
      <c r="M43" s="630" t="s">
        <v>37</v>
      </c>
      <c r="N43" s="661">
        <v>12</v>
      </c>
      <c r="O43" s="654">
        <v>1</v>
      </c>
      <c r="P43" s="654">
        <v>1</v>
      </c>
      <c r="Q43" s="654">
        <v>1</v>
      </c>
      <c r="R43" s="654">
        <v>1</v>
      </c>
      <c r="S43" s="654">
        <v>1</v>
      </c>
      <c r="T43" s="654">
        <v>1</v>
      </c>
      <c r="U43" s="654">
        <v>1</v>
      </c>
      <c r="V43" s="654">
        <v>1</v>
      </c>
      <c r="W43" s="654">
        <v>1</v>
      </c>
      <c r="X43" s="654">
        <v>1</v>
      </c>
      <c r="Y43" s="654">
        <v>1</v>
      </c>
      <c r="Z43" s="654">
        <v>1</v>
      </c>
      <c r="AA43" s="633">
        <f t="shared" si="0"/>
        <v>1</v>
      </c>
      <c r="AB43" s="655"/>
      <c r="AC43" s="656"/>
      <c r="AD43" s="656"/>
      <c r="AE43" s="656"/>
      <c r="AF43" s="656"/>
      <c r="AG43" s="656"/>
      <c r="AH43" s="656"/>
      <c r="AI43" s="656"/>
      <c r="AJ43" s="656"/>
      <c r="AK43" s="656"/>
      <c r="AL43" s="656"/>
      <c r="AM43" s="656"/>
      <c r="AN43" s="633">
        <f t="shared" si="1"/>
        <v>0</v>
      </c>
      <c r="AO43" s="636">
        <f t="shared" si="2"/>
        <v>0</v>
      </c>
      <c r="AP43" s="649" t="s">
        <v>1517</v>
      </c>
      <c r="AQ43" s="649" t="s">
        <v>1518</v>
      </c>
      <c r="AR43" s="657" t="s">
        <v>1519</v>
      </c>
      <c r="AS43" s="637"/>
      <c r="AT43" s="685">
        <v>2220000</v>
      </c>
      <c r="AU43" s="157"/>
      <c r="AV43" s="157"/>
      <c r="AW43" s="157"/>
      <c r="AX43" s="157"/>
      <c r="AY43" s="157"/>
      <c r="AZ43" s="157"/>
      <c r="BA43" s="157"/>
    </row>
    <row r="44" spans="1:53" ht="137.25" customHeight="1">
      <c r="A44" s="400" t="s">
        <v>1510</v>
      </c>
      <c r="B44" s="1303"/>
      <c r="C44" s="1303"/>
      <c r="D44" s="650" t="s">
        <v>1522</v>
      </c>
      <c r="E44" s="1308"/>
      <c r="F44" s="1308"/>
      <c r="G44" s="629">
        <v>3</v>
      </c>
      <c r="H44" s="630" t="s">
        <v>48</v>
      </c>
      <c r="I44" s="641" t="s">
        <v>1516</v>
      </c>
      <c r="J44" s="630" t="s">
        <v>36</v>
      </c>
      <c r="K44" s="630" t="s">
        <v>29</v>
      </c>
      <c r="L44" s="630" t="s">
        <v>30</v>
      </c>
      <c r="M44" s="630" t="s">
        <v>37</v>
      </c>
      <c r="N44" s="661">
        <v>12</v>
      </c>
      <c r="O44" s="654">
        <v>1</v>
      </c>
      <c r="P44" s="654">
        <v>1</v>
      </c>
      <c r="Q44" s="654">
        <v>1</v>
      </c>
      <c r="R44" s="654">
        <v>1</v>
      </c>
      <c r="S44" s="654">
        <v>1</v>
      </c>
      <c r="T44" s="654">
        <v>1</v>
      </c>
      <c r="U44" s="654">
        <v>1</v>
      </c>
      <c r="V44" s="654">
        <v>1</v>
      </c>
      <c r="W44" s="654">
        <v>1</v>
      </c>
      <c r="X44" s="654">
        <v>1</v>
      </c>
      <c r="Y44" s="654">
        <v>1</v>
      </c>
      <c r="Z44" s="654">
        <v>1</v>
      </c>
      <c r="AA44" s="633">
        <f t="shared" si="0"/>
        <v>1</v>
      </c>
      <c r="AB44" s="655"/>
      <c r="AC44" s="656"/>
      <c r="AD44" s="656"/>
      <c r="AE44" s="656"/>
      <c r="AF44" s="656"/>
      <c r="AG44" s="656"/>
      <c r="AH44" s="656"/>
      <c r="AI44" s="656"/>
      <c r="AJ44" s="656"/>
      <c r="AK44" s="656"/>
      <c r="AL44" s="656"/>
      <c r="AM44" s="656"/>
      <c r="AN44" s="633">
        <f t="shared" si="1"/>
        <v>0</v>
      </c>
      <c r="AO44" s="636">
        <f t="shared" si="2"/>
        <v>0</v>
      </c>
      <c r="AP44" s="649" t="s">
        <v>1517</v>
      </c>
      <c r="AQ44" s="649" t="s">
        <v>1518</v>
      </c>
      <c r="AR44" s="657" t="s">
        <v>1519</v>
      </c>
      <c r="AS44" s="637"/>
      <c r="AT44" s="685">
        <v>871200</v>
      </c>
      <c r="AU44" s="157"/>
      <c r="AV44" s="157"/>
      <c r="AW44" s="157"/>
      <c r="AX44" s="157"/>
      <c r="AY44" s="157"/>
      <c r="AZ44" s="157"/>
      <c r="BA44" s="157"/>
    </row>
    <row r="45" spans="1:53" ht="137.25" customHeight="1">
      <c r="A45" s="400" t="s">
        <v>1510</v>
      </c>
      <c r="B45" s="1303"/>
      <c r="C45" s="1303"/>
      <c r="D45" s="650" t="s">
        <v>1523</v>
      </c>
      <c r="E45" s="628"/>
      <c r="F45" s="714" t="s">
        <v>1524</v>
      </c>
      <c r="G45" s="629">
        <v>3</v>
      </c>
      <c r="H45" s="715" t="s">
        <v>48</v>
      </c>
      <c r="I45" s="641" t="s">
        <v>1525</v>
      </c>
      <c r="J45" s="630" t="s">
        <v>70</v>
      </c>
      <c r="K45" s="630" t="s">
        <v>29</v>
      </c>
      <c r="L45" s="715" t="s">
        <v>30</v>
      </c>
      <c r="M45" s="715" t="s">
        <v>43</v>
      </c>
      <c r="N45" s="631">
        <v>1</v>
      </c>
      <c r="O45" s="646"/>
      <c r="P45" s="646"/>
      <c r="Q45" s="646"/>
      <c r="R45" s="646"/>
      <c r="S45" s="646"/>
      <c r="T45" s="646"/>
      <c r="U45" s="646"/>
      <c r="V45" s="646"/>
      <c r="W45" s="646">
        <v>0.3</v>
      </c>
      <c r="X45" s="646">
        <v>0.5</v>
      </c>
      <c r="Y45" s="646">
        <v>0.2</v>
      </c>
      <c r="Z45" s="654"/>
      <c r="AA45" s="633">
        <f t="shared" si="0"/>
        <v>0</v>
      </c>
      <c r="AB45" s="647"/>
      <c r="AC45" s="656"/>
      <c r="AD45" s="656"/>
      <c r="AE45" s="656"/>
      <c r="AF45" s="656"/>
      <c r="AG45" s="656"/>
      <c r="AH45" s="656"/>
      <c r="AI45" s="656"/>
      <c r="AJ45" s="656"/>
      <c r="AK45" s="656"/>
      <c r="AL45" s="656"/>
      <c r="AM45" s="656"/>
      <c r="AN45" s="633">
        <f t="shared" si="1"/>
        <v>0</v>
      </c>
      <c r="AO45" s="636" t="e">
        <f t="shared" si="2"/>
        <v>#DIV/0!</v>
      </c>
      <c r="AP45" s="649" t="s">
        <v>1526</v>
      </c>
      <c r="AQ45" s="649" t="s">
        <v>1518</v>
      </c>
      <c r="AR45" s="657" t="s">
        <v>1519</v>
      </c>
      <c r="AS45" s="637"/>
      <c r="AT45" s="685"/>
      <c r="AU45" s="157"/>
      <c r="AV45" s="157"/>
      <c r="AW45" s="157"/>
      <c r="AX45" s="157"/>
      <c r="AY45" s="157"/>
      <c r="AZ45" s="157"/>
      <c r="BA45" s="157"/>
    </row>
    <row r="46" spans="1:53" ht="137.25" customHeight="1">
      <c r="A46" s="400" t="s">
        <v>1510</v>
      </c>
      <c r="B46" s="1303"/>
      <c r="C46" s="1303"/>
      <c r="D46" s="650" t="s">
        <v>1527</v>
      </c>
      <c r="E46" s="1307" t="s">
        <v>1514</v>
      </c>
      <c r="F46" s="628" t="s">
        <v>1528</v>
      </c>
      <c r="G46" s="629">
        <v>3</v>
      </c>
      <c r="H46" s="630" t="s">
        <v>48</v>
      </c>
      <c r="I46" s="641" t="s">
        <v>1516</v>
      </c>
      <c r="J46" s="630" t="s">
        <v>36</v>
      </c>
      <c r="K46" s="630" t="s">
        <v>29</v>
      </c>
      <c r="L46" s="630" t="s">
        <v>30</v>
      </c>
      <c r="M46" s="630" t="s">
        <v>37</v>
      </c>
      <c r="N46" s="661">
        <v>3</v>
      </c>
      <c r="O46" s="654"/>
      <c r="P46" s="654">
        <v>1</v>
      </c>
      <c r="Q46" s="654"/>
      <c r="R46" s="654"/>
      <c r="S46" s="654"/>
      <c r="T46" s="654">
        <v>1</v>
      </c>
      <c r="U46" s="654"/>
      <c r="V46" s="654"/>
      <c r="W46" s="654"/>
      <c r="X46" s="654">
        <v>1</v>
      </c>
      <c r="Y46" s="654"/>
      <c r="Z46" s="654"/>
      <c r="AA46" s="633">
        <f t="shared" si="0"/>
        <v>0</v>
      </c>
      <c r="AB46" s="655"/>
      <c r="AC46" s="656"/>
      <c r="AD46" s="656"/>
      <c r="AE46" s="656"/>
      <c r="AF46" s="656"/>
      <c r="AG46" s="656"/>
      <c r="AH46" s="656"/>
      <c r="AI46" s="656"/>
      <c r="AJ46" s="656"/>
      <c r="AK46" s="656"/>
      <c r="AL46" s="656"/>
      <c r="AM46" s="656"/>
      <c r="AN46" s="633">
        <f t="shared" si="1"/>
        <v>0</v>
      </c>
      <c r="AO46" s="636" t="e">
        <f t="shared" si="2"/>
        <v>#DIV/0!</v>
      </c>
      <c r="AP46" s="649" t="s">
        <v>1517</v>
      </c>
      <c r="AQ46" s="649" t="s">
        <v>1518</v>
      </c>
      <c r="AR46" s="657" t="s">
        <v>1519</v>
      </c>
      <c r="AS46" s="637"/>
      <c r="AT46" s="685">
        <v>24600</v>
      </c>
    </row>
    <row r="47" spans="1:53" ht="137.25" customHeight="1">
      <c r="A47" s="400" t="s">
        <v>1510</v>
      </c>
      <c r="B47" s="1303"/>
      <c r="C47" s="1303"/>
      <c r="D47" s="650" t="s">
        <v>1529</v>
      </c>
      <c r="E47" s="1308"/>
      <c r="F47" s="628" t="s">
        <v>1530</v>
      </c>
      <c r="G47" s="629">
        <v>3</v>
      </c>
      <c r="H47" s="630" t="s">
        <v>48</v>
      </c>
      <c r="I47" s="641" t="s">
        <v>1516</v>
      </c>
      <c r="J47" s="630" t="s">
        <v>36</v>
      </c>
      <c r="K47" s="630" t="s">
        <v>29</v>
      </c>
      <c r="L47" s="630" t="s">
        <v>30</v>
      </c>
      <c r="M47" s="630" t="s">
        <v>37</v>
      </c>
      <c r="N47" s="661">
        <v>3</v>
      </c>
      <c r="O47" s="654"/>
      <c r="P47" s="654">
        <v>1</v>
      </c>
      <c r="Q47" s="654"/>
      <c r="R47" s="654"/>
      <c r="S47" s="654"/>
      <c r="T47" s="654">
        <v>1</v>
      </c>
      <c r="U47" s="654"/>
      <c r="V47" s="654"/>
      <c r="W47" s="654"/>
      <c r="X47" s="654">
        <v>1</v>
      </c>
      <c r="Y47" s="654"/>
      <c r="Z47" s="654"/>
      <c r="AA47" s="633">
        <f t="shared" si="0"/>
        <v>0</v>
      </c>
      <c r="AB47" s="655"/>
      <c r="AC47" s="656"/>
      <c r="AD47" s="656"/>
      <c r="AE47" s="656"/>
      <c r="AF47" s="656"/>
      <c r="AG47" s="656"/>
      <c r="AH47" s="656"/>
      <c r="AI47" s="656"/>
      <c r="AJ47" s="656"/>
      <c r="AK47" s="656"/>
      <c r="AL47" s="656"/>
      <c r="AM47" s="656"/>
      <c r="AN47" s="633">
        <f t="shared" si="1"/>
        <v>0</v>
      </c>
      <c r="AO47" s="636" t="e">
        <f t="shared" si="2"/>
        <v>#DIV/0!</v>
      </c>
      <c r="AP47" s="649" t="s">
        <v>1517</v>
      </c>
      <c r="AQ47" s="649" t="s">
        <v>1518</v>
      </c>
      <c r="AR47" s="657" t="s">
        <v>1519</v>
      </c>
      <c r="AS47" s="637"/>
      <c r="AT47" s="685">
        <v>20400</v>
      </c>
    </row>
    <row r="48" spans="1:53" ht="137.25" customHeight="1">
      <c r="A48" s="400" t="s">
        <v>1510</v>
      </c>
      <c r="B48" s="1303"/>
      <c r="C48" s="1303"/>
      <c r="D48" s="650" t="s">
        <v>1531</v>
      </c>
      <c r="E48" s="628"/>
      <c r="F48" s="628" t="s">
        <v>1532</v>
      </c>
      <c r="G48" s="629">
        <v>2</v>
      </c>
      <c r="H48" s="630" t="s">
        <v>48</v>
      </c>
      <c r="I48" s="641" t="s">
        <v>1516</v>
      </c>
      <c r="J48" s="630" t="s">
        <v>36</v>
      </c>
      <c r="K48" s="630" t="s">
        <v>29</v>
      </c>
      <c r="L48" s="630" t="s">
        <v>30</v>
      </c>
      <c r="M48" s="630" t="s">
        <v>37</v>
      </c>
      <c r="N48" s="661">
        <v>3</v>
      </c>
      <c r="O48" s="654"/>
      <c r="P48" s="654"/>
      <c r="Q48" s="654">
        <v>1</v>
      </c>
      <c r="R48" s="654"/>
      <c r="S48" s="654"/>
      <c r="T48" s="654">
        <v>1</v>
      </c>
      <c r="U48" s="654"/>
      <c r="V48" s="654"/>
      <c r="W48" s="654">
        <v>1</v>
      </c>
      <c r="X48" s="654"/>
      <c r="Y48" s="654"/>
      <c r="Z48" s="654"/>
      <c r="AA48" s="633">
        <f t="shared" si="0"/>
        <v>0</v>
      </c>
      <c r="AB48" s="655"/>
      <c r="AC48" s="656"/>
      <c r="AD48" s="656"/>
      <c r="AE48" s="656"/>
      <c r="AF48" s="656"/>
      <c r="AG48" s="656"/>
      <c r="AH48" s="656"/>
      <c r="AI48" s="656"/>
      <c r="AJ48" s="656"/>
      <c r="AK48" s="656"/>
      <c r="AL48" s="656"/>
      <c r="AM48" s="656"/>
      <c r="AN48" s="633">
        <f t="shared" si="1"/>
        <v>0</v>
      </c>
      <c r="AO48" s="636" t="e">
        <f t="shared" si="2"/>
        <v>#DIV/0!</v>
      </c>
      <c r="AP48" s="649" t="s">
        <v>1517</v>
      </c>
      <c r="AQ48" s="649" t="s">
        <v>1518</v>
      </c>
      <c r="AR48" s="657" t="s">
        <v>1519</v>
      </c>
      <c r="AS48" s="637"/>
      <c r="AT48" s="685">
        <v>154800</v>
      </c>
    </row>
    <row r="49" spans="1:53" ht="137.25" customHeight="1">
      <c r="A49" s="400" t="s">
        <v>1510</v>
      </c>
      <c r="B49" s="1303"/>
      <c r="C49" s="1303"/>
      <c r="D49" s="650" t="s">
        <v>1533</v>
      </c>
      <c r="E49" s="1307" t="s">
        <v>1514</v>
      </c>
      <c r="F49" s="628" t="s">
        <v>1534</v>
      </c>
      <c r="G49" s="629">
        <v>3</v>
      </c>
      <c r="H49" s="630" t="s">
        <v>48</v>
      </c>
      <c r="I49" s="641" t="s">
        <v>1516</v>
      </c>
      <c r="J49" s="630" t="s">
        <v>36</v>
      </c>
      <c r="K49" s="630" t="s">
        <v>29</v>
      </c>
      <c r="L49" s="630" t="s">
        <v>30</v>
      </c>
      <c r="M49" s="630" t="s">
        <v>37</v>
      </c>
      <c r="N49" s="661">
        <v>2</v>
      </c>
      <c r="O49" s="654"/>
      <c r="P49" s="654">
        <v>1</v>
      </c>
      <c r="Q49" s="654"/>
      <c r="R49" s="654"/>
      <c r="S49" s="654">
        <v>1</v>
      </c>
      <c r="T49" s="654"/>
      <c r="U49" s="654"/>
      <c r="V49" s="654"/>
      <c r="W49" s="654"/>
      <c r="X49" s="654"/>
      <c r="Y49" s="654"/>
      <c r="Z49" s="654"/>
      <c r="AA49" s="633">
        <f t="shared" si="0"/>
        <v>0</v>
      </c>
      <c r="AB49" s="655"/>
      <c r="AC49" s="656"/>
      <c r="AD49" s="656"/>
      <c r="AE49" s="656"/>
      <c r="AF49" s="656"/>
      <c r="AG49" s="656"/>
      <c r="AH49" s="656"/>
      <c r="AI49" s="656"/>
      <c r="AJ49" s="656"/>
      <c r="AK49" s="656"/>
      <c r="AL49" s="656"/>
      <c r="AM49" s="656"/>
      <c r="AN49" s="633">
        <f t="shared" si="1"/>
        <v>0</v>
      </c>
      <c r="AO49" s="636" t="e">
        <f t="shared" si="2"/>
        <v>#DIV/0!</v>
      </c>
      <c r="AP49" s="649" t="s">
        <v>1517</v>
      </c>
      <c r="AQ49" s="649" t="s">
        <v>1518</v>
      </c>
      <c r="AR49" s="657" t="s">
        <v>1519</v>
      </c>
      <c r="AS49" s="637"/>
      <c r="AT49" s="685">
        <v>395000</v>
      </c>
    </row>
    <row r="50" spans="1:53" ht="137.25" customHeight="1">
      <c r="A50" s="400" t="s">
        <v>1510</v>
      </c>
      <c r="B50" s="1306"/>
      <c r="C50" s="1303"/>
      <c r="D50" s="650" t="s">
        <v>1535</v>
      </c>
      <c r="E50" s="1308"/>
      <c r="F50" s="628" t="s">
        <v>1536</v>
      </c>
      <c r="G50" s="629">
        <v>3</v>
      </c>
      <c r="H50" s="630" t="s">
        <v>48</v>
      </c>
      <c r="I50" s="641" t="s">
        <v>1516</v>
      </c>
      <c r="J50" s="630" t="s">
        <v>36</v>
      </c>
      <c r="K50" s="630" t="s">
        <v>29</v>
      </c>
      <c r="L50" s="630" t="s">
        <v>30</v>
      </c>
      <c r="M50" s="630" t="s">
        <v>37</v>
      </c>
      <c r="N50" s="661">
        <v>3</v>
      </c>
      <c r="O50" s="654"/>
      <c r="P50" s="654">
        <v>1</v>
      </c>
      <c r="Q50" s="654"/>
      <c r="R50" s="654"/>
      <c r="S50" s="654"/>
      <c r="T50" s="654">
        <v>1</v>
      </c>
      <c r="U50" s="654"/>
      <c r="V50" s="654"/>
      <c r="W50" s="654"/>
      <c r="X50" s="654">
        <v>1</v>
      </c>
      <c r="Y50" s="654"/>
      <c r="Z50" s="654"/>
      <c r="AA50" s="633">
        <f t="shared" si="0"/>
        <v>0</v>
      </c>
      <c r="AB50" s="655"/>
      <c r="AC50" s="656"/>
      <c r="AD50" s="656"/>
      <c r="AE50" s="656"/>
      <c r="AF50" s="656"/>
      <c r="AG50" s="656"/>
      <c r="AH50" s="656"/>
      <c r="AI50" s="656"/>
      <c r="AJ50" s="656"/>
      <c r="AK50" s="656"/>
      <c r="AL50" s="656"/>
      <c r="AM50" s="656"/>
      <c r="AN50" s="633">
        <f t="shared" si="1"/>
        <v>0</v>
      </c>
      <c r="AO50" s="636" t="e">
        <f t="shared" si="2"/>
        <v>#DIV/0!</v>
      </c>
      <c r="AP50" s="649" t="s">
        <v>1517</v>
      </c>
      <c r="AQ50" s="649" t="s">
        <v>1518</v>
      </c>
      <c r="AR50" s="657" t="s">
        <v>1519</v>
      </c>
      <c r="AS50" s="637"/>
      <c r="AT50" s="685">
        <v>28800</v>
      </c>
    </row>
    <row r="51" spans="1:53" ht="137.25" customHeight="1">
      <c r="A51" s="400" t="s">
        <v>1510</v>
      </c>
      <c r="B51" s="1302" t="s">
        <v>1537</v>
      </c>
      <c r="C51" s="1303"/>
      <c r="D51" s="650" t="s">
        <v>1538</v>
      </c>
      <c r="E51" s="628"/>
      <c r="F51" s="628" t="s">
        <v>1539</v>
      </c>
      <c r="G51" s="629">
        <v>3</v>
      </c>
      <c r="H51" s="630" t="s">
        <v>48</v>
      </c>
      <c r="I51" s="641" t="s">
        <v>1540</v>
      </c>
      <c r="J51" s="630" t="s">
        <v>36</v>
      </c>
      <c r="K51" s="630" t="s">
        <v>29</v>
      </c>
      <c r="L51" s="630" t="s">
        <v>30</v>
      </c>
      <c r="M51" s="630" t="s">
        <v>37</v>
      </c>
      <c r="N51" s="661">
        <v>105</v>
      </c>
      <c r="O51" s="654">
        <v>10</v>
      </c>
      <c r="P51" s="654">
        <v>10</v>
      </c>
      <c r="Q51" s="654">
        <v>15</v>
      </c>
      <c r="R51" s="654">
        <v>15</v>
      </c>
      <c r="S51" s="654">
        <v>15</v>
      </c>
      <c r="T51" s="654">
        <v>15</v>
      </c>
      <c r="U51" s="654">
        <v>15</v>
      </c>
      <c r="V51" s="654">
        <v>10</v>
      </c>
      <c r="W51" s="654"/>
      <c r="X51" s="654"/>
      <c r="Y51" s="654"/>
      <c r="Z51" s="654"/>
      <c r="AA51" s="633">
        <f t="shared" si="0"/>
        <v>10</v>
      </c>
      <c r="AB51" s="655"/>
      <c r="AC51" s="656"/>
      <c r="AD51" s="656"/>
      <c r="AE51" s="656"/>
      <c r="AF51" s="656"/>
      <c r="AG51" s="656"/>
      <c r="AH51" s="656"/>
      <c r="AI51" s="656"/>
      <c r="AJ51" s="656"/>
      <c r="AK51" s="656"/>
      <c r="AL51" s="656"/>
      <c r="AM51" s="656"/>
      <c r="AN51" s="633">
        <f t="shared" si="1"/>
        <v>0</v>
      </c>
      <c r="AO51" s="636">
        <f t="shared" si="2"/>
        <v>0</v>
      </c>
      <c r="AP51" s="649" t="s">
        <v>1541</v>
      </c>
      <c r="AQ51" s="649" t="s">
        <v>1518</v>
      </c>
      <c r="AR51" s="657" t="s">
        <v>1519</v>
      </c>
      <c r="AS51" s="637"/>
      <c r="AT51" s="685">
        <v>4387485.42</v>
      </c>
    </row>
    <row r="52" spans="1:53" ht="137.25" customHeight="1">
      <c r="A52" s="400" t="s">
        <v>1510</v>
      </c>
      <c r="B52" s="1306"/>
      <c r="C52" s="1306"/>
      <c r="D52" s="650" t="s">
        <v>1542</v>
      </c>
      <c r="E52" s="716"/>
      <c r="F52" s="628" t="s">
        <v>1543</v>
      </c>
      <c r="G52" s="629">
        <v>2</v>
      </c>
      <c r="H52" s="630" t="s">
        <v>48</v>
      </c>
      <c r="I52" s="641" t="s">
        <v>959</v>
      </c>
      <c r="J52" s="630" t="s">
        <v>70</v>
      </c>
      <c r="K52" s="630" t="s">
        <v>29</v>
      </c>
      <c r="L52" s="630" t="s">
        <v>30</v>
      </c>
      <c r="M52" s="630" t="s">
        <v>37</v>
      </c>
      <c r="N52" s="631">
        <v>1</v>
      </c>
      <c r="O52" s="646"/>
      <c r="P52" s="646"/>
      <c r="Q52" s="646"/>
      <c r="R52" s="646"/>
      <c r="S52" s="646"/>
      <c r="T52" s="646">
        <v>0.5</v>
      </c>
      <c r="U52" s="646"/>
      <c r="V52" s="646"/>
      <c r="W52" s="646"/>
      <c r="X52" s="646"/>
      <c r="Y52" s="646"/>
      <c r="Z52" s="646">
        <v>0.5</v>
      </c>
      <c r="AA52" s="633">
        <f t="shared" si="0"/>
        <v>0</v>
      </c>
      <c r="AB52" s="647"/>
      <c r="AC52" s="648"/>
      <c r="AD52" s="648"/>
      <c r="AE52" s="648"/>
      <c r="AF52" s="648"/>
      <c r="AG52" s="648"/>
      <c r="AH52" s="648"/>
      <c r="AI52" s="648"/>
      <c r="AJ52" s="648"/>
      <c r="AK52" s="648"/>
      <c r="AL52" s="648"/>
      <c r="AM52" s="648"/>
      <c r="AN52" s="633">
        <f t="shared" si="1"/>
        <v>0</v>
      </c>
      <c r="AO52" s="636" t="e">
        <f t="shared" si="2"/>
        <v>#DIV/0!</v>
      </c>
      <c r="AP52" s="649" t="s">
        <v>1517</v>
      </c>
      <c r="AQ52" s="649" t="s">
        <v>1518</v>
      </c>
      <c r="AR52" s="657" t="s">
        <v>1519</v>
      </c>
      <c r="AS52" s="637"/>
      <c r="AT52" s="685">
        <v>150000</v>
      </c>
    </row>
    <row r="53" spans="1:53" ht="108">
      <c r="A53" s="400" t="s">
        <v>1510</v>
      </c>
      <c r="B53" s="1312" t="s">
        <v>1511</v>
      </c>
      <c r="C53" s="1302" t="s">
        <v>1544</v>
      </c>
      <c r="D53" s="650" t="s">
        <v>1545</v>
      </c>
      <c r="E53" s="1307" t="s">
        <v>1514</v>
      </c>
      <c r="F53" s="628" t="s">
        <v>1546</v>
      </c>
      <c r="G53" s="629">
        <v>3</v>
      </c>
      <c r="H53" s="630" t="s">
        <v>48</v>
      </c>
      <c r="I53" s="641" t="s">
        <v>1516</v>
      </c>
      <c r="J53" s="630" t="s">
        <v>36</v>
      </c>
      <c r="K53" s="630" t="s">
        <v>29</v>
      </c>
      <c r="L53" s="630" t="s">
        <v>30</v>
      </c>
      <c r="M53" s="630" t="s">
        <v>37</v>
      </c>
      <c r="N53" s="661">
        <v>12</v>
      </c>
      <c r="O53" s="654">
        <v>1</v>
      </c>
      <c r="P53" s="654">
        <v>1</v>
      </c>
      <c r="Q53" s="654">
        <v>1</v>
      </c>
      <c r="R53" s="654">
        <v>1</v>
      </c>
      <c r="S53" s="654">
        <v>1</v>
      </c>
      <c r="T53" s="654">
        <v>1</v>
      </c>
      <c r="U53" s="654">
        <v>1</v>
      </c>
      <c r="V53" s="654">
        <v>1</v>
      </c>
      <c r="W53" s="654">
        <v>1</v>
      </c>
      <c r="X53" s="654">
        <v>1</v>
      </c>
      <c r="Y53" s="654">
        <v>1</v>
      </c>
      <c r="Z53" s="654">
        <v>1</v>
      </c>
      <c r="AA53" s="633">
        <f t="shared" si="0"/>
        <v>1</v>
      </c>
      <c r="AB53" s="655"/>
      <c r="AC53" s="656"/>
      <c r="AD53" s="656"/>
      <c r="AE53" s="656"/>
      <c r="AF53" s="656"/>
      <c r="AG53" s="656"/>
      <c r="AH53" s="656"/>
      <c r="AI53" s="656"/>
      <c r="AJ53" s="656"/>
      <c r="AK53" s="656"/>
      <c r="AL53" s="656"/>
      <c r="AM53" s="656"/>
      <c r="AN53" s="633">
        <f t="shared" si="1"/>
        <v>0</v>
      </c>
      <c r="AO53" s="636">
        <f t="shared" si="2"/>
        <v>0</v>
      </c>
      <c r="AP53" s="649" t="s">
        <v>1517</v>
      </c>
      <c r="AQ53" s="649" t="s">
        <v>1518</v>
      </c>
      <c r="AR53" s="657" t="s">
        <v>1519</v>
      </c>
      <c r="AS53" s="637"/>
      <c r="AT53" s="685">
        <v>2206684.34</v>
      </c>
    </row>
    <row r="54" spans="1:53" ht="108">
      <c r="A54" s="400" t="s">
        <v>1510</v>
      </c>
      <c r="B54" s="1313"/>
      <c r="C54" s="1303"/>
      <c r="D54" s="650" t="s">
        <v>1547</v>
      </c>
      <c r="E54" s="1311"/>
      <c r="F54" s="628" t="s">
        <v>1548</v>
      </c>
      <c r="G54" s="629">
        <v>3</v>
      </c>
      <c r="H54" s="630" t="s">
        <v>48</v>
      </c>
      <c r="I54" s="641" t="s">
        <v>1516</v>
      </c>
      <c r="J54" s="630" t="s">
        <v>36</v>
      </c>
      <c r="K54" s="630" t="s">
        <v>29</v>
      </c>
      <c r="L54" s="630" t="s">
        <v>30</v>
      </c>
      <c r="M54" s="630" t="s">
        <v>37</v>
      </c>
      <c r="N54" s="661">
        <v>3</v>
      </c>
      <c r="O54" s="654">
        <v>1</v>
      </c>
      <c r="P54" s="654"/>
      <c r="Q54" s="654"/>
      <c r="R54" s="654"/>
      <c r="S54" s="654">
        <v>1</v>
      </c>
      <c r="T54" s="654"/>
      <c r="U54" s="654"/>
      <c r="V54" s="654"/>
      <c r="W54" s="654">
        <v>1</v>
      </c>
      <c r="X54" s="654"/>
      <c r="Y54" s="654"/>
      <c r="Z54" s="654"/>
      <c r="AA54" s="633">
        <f t="shared" si="0"/>
        <v>1</v>
      </c>
      <c r="AB54" s="655"/>
      <c r="AC54" s="656"/>
      <c r="AD54" s="656"/>
      <c r="AE54" s="656"/>
      <c r="AF54" s="656"/>
      <c r="AG54" s="656"/>
      <c r="AH54" s="656"/>
      <c r="AI54" s="656"/>
      <c r="AJ54" s="656"/>
      <c r="AK54" s="656"/>
      <c r="AL54" s="656"/>
      <c r="AM54" s="656"/>
      <c r="AN54" s="633">
        <f t="shared" si="1"/>
        <v>0</v>
      </c>
      <c r="AO54" s="636">
        <f t="shared" si="2"/>
        <v>0</v>
      </c>
      <c r="AP54" s="649" t="s">
        <v>1517</v>
      </c>
      <c r="AQ54" s="649" t="s">
        <v>1518</v>
      </c>
      <c r="AR54" s="657" t="s">
        <v>1519</v>
      </c>
      <c r="AS54" s="637"/>
      <c r="AT54" s="685">
        <v>48000</v>
      </c>
      <c r="AU54" s="157"/>
      <c r="AV54" s="157"/>
      <c r="AW54" s="157"/>
      <c r="AX54" s="157"/>
      <c r="AY54" s="157"/>
      <c r="AZ54" s="157"/>
      <c r="BA54" s="157"/>
    </row>
    <row r="55" spans="1:53" ht="108">
      <c r="A55" s="400" t="s">
        <v>1510</v>
      </c>
      <c r="B55" s="1314"/>
      <c r="C55" s="1303"/>
      <c r="D55" s="650" t="s">
        <v>1549</v>
      </c>
      <c r="E55" s="1308"/>
      <c r="F55" s="628" t="s">
        <v>1550</v>
      </c>
      <c r="G55" s="629">
        <v>3</v>
      </c>
      <c r="H55" s="630" t="s">
        <v>48</v>
      </c>
      <c r="I55" s="641" t="s">
        <v>1516</v>
      </c>
      <c r="J55" s="630" t="s">
        <v>36</v>
      </c>
      <c r="K55" s="630" t="s">
        <v>29</v>
      </c>
      <c r="L55" s="630" t="s">
        <v>30</v>
      </c>
      <c r="M55" s="630" t="s">
        <v>37</v>
      </c>
      <c r="N55" s="661">
        <v>5</v>
      </c>
      <c r="O55" s="654"/>
      <c r="P55" s="654"/>
      <c r="Q55" s="654"/>
      <c r="R55" s="654">
        <v>1</v>
      </c>
      <c r="S55" s="654">
        <v>1</v>
      </c>
      <c r="T55" s="654"/>
      <c r="U55" s="654">
        <v>1</v>
      </c>
      <c r="V55" s="654"/>
      <c r="W55" s="654">
        <v>1</v>
      </c>
      <c r="X55" s="654"/>
      <c r="Y55" s="654">
        <v>1</v>
      </c>
      <c r="Z55" s="654"/>
      <c r="AA55" s="633">
        <f t="shared" si="0"/>
        <v>0</v>
      </c>
      <c r="AB55" s="655"/>
      <c r="AC55" s="656"/>
      <c r="AD55" s="656"/>
      <c r="AE55" s="656"/>
      <c r="AF55" s="656"/>
      <c r="AG55" s="656"/>
      <c r="AH55" s="656"/>
      <c r="AI55" s="656"/>
      <c r="AJ55" s="656"/>
      <c r="AK55" s="656"/>
      <c r="AL55" s="656"/>
      <c r="AM55" s="656"/>
      <c r="AN55" s="633">
        <f t="shared" si="1"/>
        <v>0</v>
      </c>
      <c r="AO55" s="636" t="e">
        <f t="shared" si="2"/>
        <v>#DIV/0!</v>
      </c>
      <c r="AP55" s="649" t="s">
        <v>1517</v>
      </c>
      <c r="AQ55" s="649" t="s">
        <v>1518</v>
      </c>
      <c r="AR55" s="657" t="s">
        <v>1519</v>
      </c>
      <c r="AS55" s="637"/>
      <c r="AT55" s="685">
        <v>76800</v>
      </c>
    </row>
    <row r="56" spans="1:53" ht="137.25" customHeight="1">
      <c r="A56" s="400" t="s">
        <v>1510</v>
      </c>
      <c r="B56" s="202" t="s">
        <v>1551</v>
      </c>
      <c r="C56" s="1306"/>
      <c r="D56" s="650" t="s">
        <v>1552</v>
      </c>
      <c r="E56" s="628"/>
      <c r="F56" s="628" t="s">
        <v>1553</v>
      </c>
      <c r="G56" s="629">
        <v>3</v>
      </c>
      <c r="H56" s="630" t="s">
        <v>48</v>
      </c>
      <c r="I56" s="641" t="s">
        <v>1554</v>
      </c>
      <c r="J56" s="630" t="s">
        <v>36</v>
      </c>
      <c r="K56" s="630" t="s">
        <v>29</v>
      </c>
      <c r="L56" s="630" t="s">
        <v>30</v>
      </c>
      <c r="M56" s="630" t="s">
        <v>43</v>
      </c>
      <c r="N56" s="661">
        <v>6</v>
      </c>
      <c r="O56" s="654"/>
      <c r="P56" s="654">
        <v>1</v>
      </c>
      <c r="Q56" s="654"/>
      <c r="R56" s="654">
        <v>1</v>
      </c>
      <c r="S56" s="654"/>
      <c r="T56" s="654">
        <v>1</v>
      </c>
      <c r="U56" s="654"/>
      <c r="V56" s="654">
        <v>1</v>
      </c>
      <c r="W56" s="654"/>
      <c r="X56" s="654">
        <v>1</v>
      </c>
      <c r="Y56" s="654"/>
      <c r="Z56" s="654">
        <v>1</v>
      </c>
      <c r="AA56" s="633">
        <f t="shared" si="0"/>
        <v>0</v>
      </c>
      <c r="AB56" s="655"/>
      <c r="AC56" s="656"/>
      <c r="AD56" s="656"/>
      <c r="AE56" s="656"/>
      <c r="AF56" s="656"/>
      <c r="AG56" s="656"/>
      <c r="AH56" s="656"/>
      <c r="AI56" s="656"/>
      <c r="AJ56" s="656"/>
      <c r="AK56" s="656"/>
      <c r="AL56" s="656"/>
      <c r="AM56" s="656"/>
      <c r="AN56" s="633">
        <f t="shared" si="1"/>
        <v>0</v>
      </c>
      <c r="AO56" s="636" t="e">
        <f t="shared" si="2"/>
        <v>#DIV/0!</v>
      </c>
      <c r="AP56" s="649" t="s">
        <v>1517</v>
      </c>
      <c r="AQ56" s="649" t="s">
        <v>1518</v>
      </c>
      <c r="AR56" s="657" t="s">
        <v>1519</v>
      </c>
      <c r="AS56" s="637"/>
      <c r="AT56" s="685"/>
    </row>
    <row r="57" spans="1:53" s="585" customFormat="1" ht="137.25" customHeight="1">
      <c r="A57" s="400" t="s">
        <v>1510</v>
      </c>
      <c r="B57" s="202"/>
      <c r="C57" s="717"/>
      <c r="D57" s="718" t="s">
        <v>1555</v>
      </c>
      <c r="E57" s="718"/>
      <c r="F57" s="718" t="s">
        <v>1556</v>
      </c>
      <c r="G57" s="701">
        <v>2</v>
      </c>
      <c r="H57" s="701" t="s">
        <v>48</v>
      </c>
      <c r="I57" s="718" t="s">
        <v>1557</v>
      </c>
      <c r="J57" s="701" t="s">
        <v>70</v>
      </c>
      <c r="K57" s="701" t="s">
        <v>29</v>
      </c>
      <c r="L57" s="701" t="s">
        <v>30</v>
      </c>
      <c r="M57" s="701" t="s">
        <v>43</v>
      </c>
      <c r="N57" s="684">
        <v>1</v>
      </c>
      <c r="O57" s="654"/>
      <c r="P57" s="654"/>
      <c r="Q57" s="654"/>
      <c r="R57" s="654"/>
      <c r="S57" s="654"/>
      <c r="T57" s="654"/>
      <c r="U57" s="654"/>
      <c r="V57" s="654"/>
      <c r="W57" s="654"/>
      <c r="X57" s="654"/>
      <c r="Y57" s="654"/>
      <c r="Z57" s="719">
        <v>1</v>
      </c>
      <c r="AA57" s="633">
        <f t="shared" si="0"/>
        <v>0</v>
      </c>
      <c r="AB57" s="655"/>
      <c r="AC57" s="720"/>
      <c r="AD57" s="720"/>
      <c r="AE57" s="720"/>
      <c r="AF57" s="720"/>
      <c r="AG57" s="720"/>
      <c r="AH57" s="720"/>
      <c r="AI57" s="720"/>
      <c r="AJ57" s="720"/>
      <c r="AK57" s="720"/>
      <c r="AL57" s="720"/>
      <c r="AM57" s="720"/>
      <c r="AN57" s="633">
        <f t="shared" si="1"/>
        <v>0</v>
      </c>
      <c r="AO57" s="636" t="e">
        <f t="shared" si="2"/>
        <v>#DIV/0!</v>
      </c>
      <c r="AP57" s="656" t="s">
        <v>222</v>
      </c>
      <c r="AQ57" s="656" t="s">
        <v>1518</v>
      </c>
      <c r="AR57" s="702" t="s">
        <v>1519</v>
      </c>
      <c r="AS57" s="664" t="s">
        <v>1558</v>
      </c>
      <c r="AT57" s="703"/>
      <c r="AU57" s="584"/>
      <c r="AV57" s="584"/>
      <c r="AW57" s="584"/>
      <c r="AX57" s="584"/>
      <c r="AY57" s="584"/>
      <c r="AZ57" s="584"/>
      <c r="BA57" s="584"/>
    </row>
    <row r="58" spans="1:53" ht="137.25" customHeight="1">
      <c r="A58" s="400" t="s">
        <v>537</v>
      </c>
      <c r="B58" s="202"/>
      <c r="C58" s="721"/>
      <c r="D58" s="650" t="s">
        <v>496</v>
      </c>
      <c r="E58" s="12"/>
      <c r="F58" s="628" t="s">
        <v>497</v>
      </c>
      <c r="G58" s="629">
        <v>2</v>
      </c>
      <c r="H58" s="630" t="s">
        <v>75</v>
      </c>
      <c r="I58" s="641" t="s">
        <v>498</v>
      </c>
      <c r="J58" s="630" t="s">
        <v>70</v>
      </c>
      <c r="K58" s="630" t="s">
        <v>29</v>
      </c>
      <c r="L58" s="630" t="s">
        <v>30</v>
      </c>
      <c r="M58" s="630" t="s">
        <v>43</v>
      </c>
      <c r="N58" s="684">
        <v>1</v>
      </c>
      <c r="O58" s="654"/>
      <c r="P58" s="654"/>
      <c r="Q58" s="654"/>
      <c r="R58" s="654"/>
      <c r="S58" s="654"/>
      <c r="T58" s="654"/>
      <c r="U58" s="654"/>
      <c r="V58" s="654"/>
      <c r="W58" s="654"/>
      <c r="X58" s="646">
        <v>0.75</v>
      </c>
      <c r="Y58" s="646">
        <v>0.25</v>
      </c>
      <c r="Z58" s="654"/>
      <c r="AA58" s="633">
        <f t="shared" si="0"/>
        <v>0</v>
      </c>
      <c r="AB58" s="655"/>
      <c r="AC58" s="656"/>
      <c r="AD58" s="656"/>
      <c r="AE58" s="656"/>
      <c r="AF58" s="656"/>
      <c r="AG58" s="656"/>
      <c r="AH58" s="656"/>
      <c r="AI58" s="656"/>
      <c r="AJ58" s="656"/>
      <c r="AK58" s="656"/>
      <c r="AL58" s="656"/>
      <c r="AM58" s="656"/>
      <c r="AN58" s="633">
        <f t="shared" si="1"/>
        <v>0</v>
      </c>
      <c r="AO58" s="636" t="e">
        <f t="shared" si="2"/>
        <v>#DIV/0!</v>
      </c>
      <c r="AP58" s="649" t="s">
        <v>499</v>
      </c>
      <c r="AQ58" s="649" t="s">
        <v>1518</v>
      </c>
      <c r="AR58" s="657" t="s">
        <v>1519</v>
      </c>
      <c r="AS58" s="637"/>
      <c r="AT58" s="685">
        <v>0</v>
      </c>
    </row>
    <row r="59" spans="1:53" ht="137.25" customHeight="1">
      <c r="A59" s="400" t="s">
        <v>1559</v>
      </c>
      <c r="B59" s="202" t="s">
        <v>1435</v>
      </c>
      <c r="C59" s="202"/>
      <c r="D59" s="650" t="s">
        <v>1560</v>
      </c>
      <c r="E59" s="628"/>
      <c r="F59" s="628" t="s">
        <v>1561</v>
      </c>
      <c r="G59" s="629">
        <v>3</v>
      </c>
      <c r="H59" s="630" t="s">
        <v>75</v>
      </c>
      <c r="I59" s="641" t="s">
        <v>1562</v>
      </c>
      <c r="J59" s="630" t="s">
        <v>36</v>
      </c>
      <c r="K59" s="630" t="s">
        <v>29</v>
      </c>
      <c r="L59" s="630" t="s">
        <v>42</v>
      </c>
      <c r="M59" s="630" t="s">
        <v>43</v>
      </c>
      <c r="N59" s="661">
        <v>24</v>
      </c>
      <c r="O59" s="654">
        <v>2</v>
      </c>
      <c r="P59" s="654">
        <v>2</v>
      </c>
      <c r="Q59" s="654">
        <v>2</v>
      </c>
      <c r="R59" s="654">
        <v>2</v>
      </c>
      <c r="S59" s="654">
        <v>2</v>
      </c>
      <c r="T59" s="654">
        <v>2</v>
      </c>
      <c r="U59" s="654">
        <v>2</v>
      </c>
      <c r="V59" s="654">
        <v>2</v>
      </c>
      <c r="W59" s="654">
        <v>2</v>
      </c>
      <c r="X59" s="654">
        <v>2</v>
      </c>
      <c r="Y59" s="654">
        <v>2</v>
      </c>
      <c r="Z59" s="654">
        <v>2</v>
      </c>
      <c r="AA59" s="633">
        <f t="shared" si="0"/>
        <v>2</v>
      </c>
      <c r="AB59" s="655"/>
      <c r="AC59" s="656"/>
      <c r="AD59" s="656"/>
      <c r="AE59" s="656"/>
      <c r="AF59" s="656"/>
      <c r="AG59" s="656"/>
      <c r="AH59" s="656"/>
      <c r="AI59" s="656"/>
      <c r="AJ59" s="656"/>
      <c r="AK59" s="656"/>
      <c r="AL59" s="656"/>
      <c r="AM59" s="656"/>
      <c r="AN59" s="633">
        <f t="shared" si="1"/>
        <v>0</v>
      </c>
      <c r="AO59" s="636">
        <f t="shared" si="2"/>
        <v>0</v>
      </c>
      <c r="AP59" s="649" t="s">
        <v>1563</v>
      </c>
      <c r="AQ59" s="649" t="s">
        <v>1564</v>
      </c>
      <c r="AR59" s="657" t="s">
        <v>1565</v>
      </c>
      <c r="AS59" s="637"/>
      <c r="AT59" s="685"/>
    </row>
    <row r="60" spans="1:53" ht="152.25" customHeight="1">
      <c r="A60" s="400" t="s">
        <v>502</v>
      </c>
      <c r="B60" s="202" t="s">
        <v>1435</v>
      </c>
      <c r="C60" s="202"/>
      <c r="D60" s="650" t="s">
        <v>1566</v>
      </c>
      <c r="E60" s="628"/>
      <c r="F60" s="628" t="s">
        <v>1567</v>
      </c>
      <c r="G60" s="629">
        <v>3</v>
      </c>
      <c r="H60" s="630" t="s">
        <v>48</v>
      </c>
      <c r="I60" s="641" t="s">
        <v>1568</v>
      </c>
      <c r="J60" s="630" t="s">
        <v>70</v>
      </c>
      <c r="K60" s="630" t="s">
        <v>29</v>
      </c>
      <c r="L60" s="630" t="s">
        <v>42</v>
      </c>
      <c r="M60" s="630" t="s">
        <v>43</v>
      </c>
      <c r="N60" s="631">
        <v>1</v>
      </c>
      <c r="O60" s="646">
        <v>1</v>
      </c>
      <c r="P60" s="646">
        <v>1</v>
      </c>
      <c r="Q60" s="646">
        <v>1</v>
      </c>
      <c r="R60" s="646">
        <v>1</v>
      </c>
      <c r="S60" s="646">
        <v>1</v>
      </c>
      <c r="T60" s="646">
        <v>1</v>
      </c>
      <c r="U60" s="646">
        <v>1</v>
      </c>
      <c r="V60" s="646">
        <v>1</v>
      </c>
      <c r="W60" s="646">
        <v>1</v>
      </c>
      <c r="X60" s="646">
        <v>1</v>
      </c>
      <c r="Y60" s="646">
        <v>1</v>
      </c>
      <c r="Z60" s="646">
        <v>1</v>
      </c>
      <c r="AA60" s="633">
        <f t="shared" si="0"/>
        <v>1</v>
      </c>
      <c r="AB60" s="647"/>
      <c r="AC60" s="648"/>
      <c r="AD60" s="648"/>
      <c r="AE60" s="648"/>
      <c r="AF60" s="648"/>
      <c r="AG60" s="648"/>
      <c r="AH60" s="648"/>
      <c r="AI60" s="648"/>
      <c r="AJ60" s="648"/>
      <c r="AK60" s="648"/>
      <c r="AL60" s="648"/>
      <c r="AM60" s="648"/>
      <c r="AN60" s="633">
        <f t="shared" si="1"/>
        <v>0</v>
      </c>
      <c r="AO60" s="636">
        <f t="shared" si="2"/>
        <v>0</v>
      </c>
      <c r="AP60" s="649" t="s">
        <v>1569</v>
      </c>
      <c r="AQ60" s="649" t="s">
        <v>1564</v>
      </c>
      <c r="AR60" s="657" t="s">
        <v>1565</v>
      </c>
      <c r="AS60" s="637"/>
      <c r="AT60" s="685"/>
    </row>
    <row r="61" spans="1:53" ht="159" customHeight="1">
      <c r="A61" s="400" t="s">
        <v>502</v>
      </c>
      <c r="B61" s="668" t="s">
        <v>1435</v>
      </c>
      <c r="C61" s="202" t="s">
        <v>1570</v>
      </c>
      <c r="D61" s="650" t="s">
        <v>1571</v>
      </c>
      <c r="E61" s="628"/>
      <c r="F61" s="628" t="s">
        <v>1572</v>
      </c>
      <c r="G61" s="629">
        <v>1</v>
      </c>
      <c r="H61" s="630" t="s">
        <v>75</v>
      </c>
      <c r="I61" s="641" t="s">
        <v>1573</v>
      </c>
      <c r="J61" s="630" t="s">
        <v>70</v>
      </c>
      <c r="K61" s="630" t="s">
        <v>29</v>
      </c>
      <c r="L61" s="630" t="s">
        <v>30</v>
      </c>
      <c r="M61" s="630" t="s">
        <v>37</v>
      </c>
      <c r="N61" s="631">
        <v>0.6</v>
      </c>
      <c r="O61" s="646">
        <v>0.05</v>
      </c>
      <c r="P61" s="646">
        <v>0.05</v>
      </c>
      <c r="Q61" s="646">
        <v>0.05</v>
      </c>
      <c r="R61" s="646">
        <v>0.05</v>
      </c>
      <c r="S61" s="646">
        <v>0.05</v>
      </c>
      <c r="T61" s="646">
        <v>0.05</v>
      </c>
      <c r="U61" s="646">
        <v>0.05</v>
      </c>
      <c r="V61" s="646">
        <v>0.05</v>
      </c>
      <c r="W61" s="646">
        <v>0.05</v>
      </c>
      <c r="X61" s="646">
        <v>0.05</v>
      </c>
      <c r="Y61" s="646">
        <v>0.05</v>
      </c>
      <c r="Z61" s="646">
        <v>0.05</v>
      </c>
      <c r="AA61" s="633">
        <f t="shared" si="0"/>
        <v>0.05</v>
      </c>
      <c r="AB61" s="647"/>
      <c r="AC61" s="648"/>
      <c r="AD61" s="648"/>
      <c r="AE61" s="648"/>
      <c r="AF61" s="648"/>
      <c r="AG61" s="648"/>
      <c r="AH61" s="648"/>
      <c r="AI61" s="648"/>
      <c r="AJ61" s="648"/>
      <c r="AK61" s="648"/>
      <c r="AL61" s="648"/>
      <c r="AM61" s="648"/>
      <c r="AN61" s="633">
        <f t="shared" si="1"/>
        <v>0</v>
      </c>
      <c r="AO61" s="636">
        <f t="shared" si="2"/>
        <v>0</v>
      </c>
      <c r="AP61" s="649" t="s">
        <v>1574</v>
      </c>
      <c r="AQ61" s="649" t="s">
        <v>1564</v>
      </c>
      <c r="AR61" s="657" t="s">
        <v>1565</v>
      </c>
      <c r="AS61" s="637" t="s">
        <v>93</v>
      </c>
      <c r="AT61" s="685"/>
    </row>
    <row r="62" spans="1:53" ht="137.25" customHeight="1">
      <c r="A62" s="400" t="s">
        <v>502</v>
      </c>
      <c r="B62" s="202" t="s">
        <v>1435</v>
      </c>
      <c r="C62" s="202"/>
      <c r="D62" s="650" t="s">
        <v>1575</v>
      </c>
      <c r="E62" s="628"/>
      <c r="F62" s="628" t="s">
        <v>1576</v>
      </c>
      <c r="G62" s="629">
        <v>2</v>
      </c>
      <c r="H62" s="630" t="s">
        <v>48</v>
      </c>
      <c r="I62" s="641" t="s">
        <v>1577</v>
      </c>
      <c r="J62" s="630" t="s">
        <v>70</v>
      </c>
      <c r="K62" s="630" t="s">
        <v>29</v>
      </c>
      <c r="L62" s="630" t="s">
        <v>30</v>
      </c>
      <c r="M62" s="630" t="s">
        <v>43</v>
      </c>
      <c r="N62" s="631">
        <v>1</v>
      </c>
      <c r="O62" s="646"/>
      <c r="P62" s="646"/>
      <c r="Q62" s="646"/>
      <c r="R62" s="646">
        <v>0.3</v>
      </c>
      <c r="S62" s="646">
        <v>0.7</v>
      </c>
      <c r="T62" s="654"/>
      <c r="U62" s="654"/>
      <c r="V62" s="654"/>
      <c r="W62" s="654"/>
      <c r="X62" s="654"/>
      <c r="Y62" s="654"/>
      <c r="Z62" s="654"/>
      <c r="AA62" s="633">
        <f t="shared" si="0"/>
        <v>0</v>
      </c>
      <c r="AB62" s="647"/>
      <c r="AC62" s="656"/>
      <c r="AD62" s="656"/>
      <c r="AE62" s="656"/>
      <c r="AF62" s="656"/>
      <c r="AG62" s="656"/>
      <c r="AH62" s="656"/>
      <c r="AI62" s="656"/>
      <c r="AJ62" s="656"/>
      <c r="AK62" s="656"/>
      <c r="AL62" s="656"/>
      <c r="AM62" s="656"/>
      <c r="AN62" s="633">
        <f t="shared" si="1"/>
        <v>0</v>
      </c>
      <c r="AO62" s="636" t="e">
        <f t="shared" si="2"/>
        <v>#DIV/0!</v>
      </c>
      <c r="AP62" s="649" t="s">
        <v>1578</v>
      </c>
      <c r="AQ62" s="649" t="s">
        <v>1564</v>
      </c>
      <c r="AR62" s="657" t="s">
        <v>1565</v>
      </c>
      <c r="AS62" s="637"/>
      <c r="AT62" s="685"/>
    </row>
    <row r="63" spans="1:53" ht="137.25" customHeight="1">
      <c r="A63" s="400" t="s">
        <v>1559</v>
      </c>
      <c r="B63" s="1309" t="s">
        <v>1579</v>
      </c>
      <c r="C63" s="202"/>
      <c r="D63" s="650" t="s">
        <v>1580</v>
      </c>
      <c r="E63" s="651"/>
      <c r="F63" s="628" t="s">
        <v>1581</v>
      </c>
      <c r="G63" s="629">
        <v>1</v>
      </c>
      <c r="H63" s="630" t="s">
        <v>75</v>
      </c>
      <c r="I63" s="641" t="s">
        <v>1582</v>
      </c>
      <c r="J63" s="630" t="s">
        <v>70</v>
      </c>
      <c r="K63" s="630" t="s">
        <v>29</v>
      </c>
      <c r="L63" s="630" t="s">
        <v>30</v>
      </c>
      <c r="M63" s="630" t="s">
        <v>43</v>
      </c>
      <c r="N63" s="631">
        <v>1</v>
      </c>
      <c r="O63" s="646">
        <v>0.3</v>
      </c>
      <c r="P63" s="646">
        <v>0.2</v>
      </c>
      <c r="Q63" s="646">
        <v>0.3</v>
      </c>
      <c r="R63" s="646">
        <v>0.2</v>
      </c>
      <c r="S63" s="654"/>
      <c r="T63" s="654"/>
      <c r="U63" s="654"/>
      <c r="V63" s="654"/>
      <c r="W63" s="654"/>
      <c r="X63" s="654"/>
      <c r="Y63" s="654"/>
      <c r="Z63" s="654"/>
      <c r="AA63" s="633">
        <f t="shared" si="0"/>
        <v>0.3</v>
      </c>
      <c r="AB63" s="647"/>
      <c r="AC63" s="656"/>
      <c r="AD63" s="656"/>
      <c r="AE63" s="656"/>
      <c r="AF63" s="656"/>
      <c r="AG63" s="656"/>
      <c r="AH63" s="656"/>
      <c r="AI63" s="656"/>
      <c r="AJ63" s="656"/>
      <c r="AK63" s="656"/>
      <c r="AL63" s="656"/>
      <c r="AM63" s="656"/>
      <c r="AN63" s="633">
        <f t="shared" si="1"/>
        <v>0</v>
      </c>
      <c r="AO63" s="636">
        <f t="shared" si="2"/>
        <v>0</v>
      </c>
      <c r="AP63" s="649" t="s">
        <v>1583</v>
      </c>
      <c r="AQ63" s="649" t="s">
        <v>1584</v>
      </c>
      <c r="AR63" s="657" t="s">
        <v>1585</v>
      </c>
      <c r="AS63" s="637"/>
      <c r="AT63" s="685"/>
    </row>
    <row r="64" spans="1:53" ht="137.25" customHeight="1">
      <c r="A64" s="400" t="s">
        <v>1559</v>
      </c>
      <c r="B64" s="1309"/>
      <c r="C64" s="644" t="s">
        <v>1586</v>
      </c>
      <c r="D64" s="650" t="s">
        <v>1587</v>
      </c>
      <c r="E64" s="628"/>
      <c r="F64" s="711" t="s">
        <v>1588</v>
      </c>
      <c r="G64" s="629">
        <v>1</v>
      </c>
      <c r="H64" s="673" t="s">
        <v>75</v>
      </c>
      <c r="I64" s="641" t="s">
        <v>1589</v>
      </c>
      <c r="J64" s="630" t="s">
        <v>70</v>
      </c>
      <c r="K64" s="630" t="s">
        <v>29</v>
      </c>
      <c r="L64" s="673" t="s">
        <v>30</v>
      </c>
      <c r="M64" s="673" t="s">
        <v>43</v>
      </c>
      <c r="N64" s="631">
        <v>1</v>
      </c>
      <c r="O64" s="654"/>
      <c r="P64" s="654"/>
      <c r="Q64" s="654"/>
      <c r="R64" s="719">
        <v>1</v>
      </c>
      <c r="S64" s="646"/>
      <c r="T64" s="654"/>
      <c r="U64" s="654"/>
      <c r="V64" s="654"/>
      <c r="W64" s="654"/>
      <c r="X64" s="654"/>
      <c r="Y64" s="654"/>
      <c r="Z64" s="654"/>
      <c r="AA64" s="633">
        <f t="shared" si="0"/>
        <v>0</v>
      </c>
      <c r="AB64" s="655"/>
      <c r="AC64" s="656"/>
      <c r="AD64" s="656"/>
      <c r="AE64" s="656"/>
      <c r="AF64" s="656"/>
      <c r="AG64" s="656"/>
      <c r="AH64" s="656"/>
      <c r="AI64" s="656"/>
      <c r="AJ64" s="656"/>
      <c r="AK64" s="656"/>
      <c r="AL64" s="656"/>
      <c r="AM64" s="656"/>
      <c r="AN64" s="633">
        <f t="shared" si="1"/>
        <v>0</v>
      </c>
      <c r="AO64" s="636" t="e">
        <f t="shared" si="2"/>
        <v>#DIV/0!</v>
      </c>
      <c r="AP64" s="649" t="s">
        <v>1590</v>
      </c>
      <c r="AQ64" s="649" t="s">
        <v>1584</v>
      </c>
      <c r="AR64" s="657" t="s">
        <v>1585</v>
      </c>
      <c r="AS64" s="637"/>
      <c r="AT64" s="685"/>
    </row>
    <row r="65" spans="1:46" ht="137.25" customHeight="1">
      <c r="A65" s="400" t="s">
        <v>1559</v>
      </c>
      <c r="B65" s="722" t="s">
        <v>1404</v>
      </c>
      <c r="C65" s="202"/>
      <c r="D65" s="650" t="s">
        <v>1591</v>
      </c>
      <c r="E65" s="628"/>
      <c r="F65" s="628" t="s">
        <v>1592</v>
      </c>
      <c r="G65" s="629">
        <v>3</v>
      </c>
      <c r="H65" s="630" t="s">
        <v>75</v>
      </c>
      <c r="I65" s="643" t="s">
        <v>1593</v>
      </c>
      <c r="J65" s="669" t="s">
        <v>36</v>
      </c>
      <c r="K65" s="630" t="s">
        <v>29</v>
      </c>
      <c r="L65" s="630" t="s">
        <v>30</v>
      </c>
      <c r="M65" s="630" t="s">
        <v>43</v>
      </c>
      <c r="N65" s="661">
        <v>3</v>
      </c>
      <c r="O65" s="654"/>
      <c r="P65" s="654"/>
      <c r="Q65" s="654">
        <v>1</v>
      </c>
      <c r="R65" s="654"/>
      <c r="S65" s="654"/>
      <c r="T65" s="654">
        <v>1</v>
      </c>
      <c r="U65" s="654"/>
      <c r="V65" s="654"/>
      <c r="W65" s="654">
        <v>1</v>
      </c>
      <c r="X65" s="654"/>
      <c r="Y65" s="654"/>
      <c r="Z65" s="654"/>
      <c r="AA65" s="633">
        <f t="shared" si="0"/>
        <v>0</v>
      </c>
      <c r="AB65" s="655"/>
      <c r="AC65" s="656"/>
      <c r="AD65" s="656"/>
      <c r="AE65" s="656"/>
      <c r="AF65" s="656"/>
      <c r="AG65" s="656"/>
      <c r="AH65" s="656"/>
      <c r="AI65" s="656"/>
      <c r="AJ65" s="656"/>
      <c r="AK65" s="656"/>
      <c r="AL65" s="656"/>
      <c r="AM65" s="656"/>
      <c r="AN65" s="633">
        <f t="shared" si="1"/>
        <v>0</v>
      </c>
      <c r="AO65" s="636" t="e">
        <f t="shared" si="2"/>
        <v>#DIV/0!</v>
      </c>
      <c r="AP65" s="649" t="s">
        <v>1594</v>
      </c>
      <c r="AQ65" s="649" t="s">
        <v>1584</v>
      </c>
      <c r="AR65" s="657" t="s">
        <v>1585</v>
      </c>
      <c r="AS65" s="637"/>
      <c r="AT65" s="685"/>
    </row>
    <row r="66" spans="1:46" ht="144">
      <c r="A66" s="400" t="s">
        <v>1559</v>
      </c>
      <c r="B66" s="722" t="s">
        <v>1404</v>
      </c>
      <c r="C66" s="202" t="s">
        <v>1595</v>
      </c>
      <c r="D66" s="650" t="s">
        <v>1596</v>
      </c>
      <c r="E66" s="628"/>
      <c r="F66" s="628" t="s">
        <v>1597</v>
      </c>
      <c r="G66" s="629">
        <v>1</v>
      </c>
      <c r="H66" s="630" t="s">
        <v>75</v>
      </c>
      <c r="I66" s="641" t="s">
        <v>1598</v>
      </c>
      <c r="J66" s="630" t="s">
        <v>36</v>
      </c>
      <c r="K66" s="630" t="s">
        <v>29</v>
      </c>
      <c r="L66" s="630" t="s">
        <v>30</v>
      </c>
      <c r="M66" s="630" t="s">
        <v>43</v>
      </c>
      <c r="N66" s="661">
        <v>12</v>
      </c>
      <c r="O66" s="654">
        <v>1</v>
      </c>
      <c r="P66" s="654">
        <v>1</v>
      </c>
      <c r="Q66" s="654">
        <v>1</v>
      </c>
      <c r="R66" s="654">
        <v>1</v>
      </c>
      <c r="S66" s="654">
        <v>1</v>
      </c>
      <c r="T66" s="654">
        <v>1</v>
      </c>
      <c r="U66" s="654">
        <v>1</v>
      </c>
      <c r="V66" s="654">
        <v>1</v>
      </c>
      <c r="W66" s="654">
        <v>1</v>
      </c>
      <c r="X66" s="654">
        <v>1</v>
      </c>
      <c r="Y66" s="654">
        <v>1</v>
      </c>
      <c r="Z66" s="654">
        <v>1</v>
      </c>
      <c r="AA66" s="633">
        <f t="shared" si="0"/>
        <v>1</v>
      </c>
      <c r="AB66" s="655"/>
      <c r="AC66" s="656"/>
      <c r="AD66" s="656"/>
      <c r="AE66" s="656"/>
      <c r="AF66" s="656"/>
      <c r="AG66" s="656"/>
      <c r="AH66" s="656"/>
      <c r="AI66" s="656"/>
      <c r="AJ66" s="656"/>
      <c r="AK66" s="656"/>
      <c r="AL66" s="656"/>
      <c r="AM66" s="656"/>
      <c r="AN66" s="633">
        <f t="shared" si="1"/>
        <v>0</v>
      </c>
      <c r="AO66" s="636">
        <f t="shared" si="2"/>
        <v>0</v>
      </c>
      <c r="AP66" s="649" t="s">
        <v>1599</v>
      </c>
      <c r="AQ66" s="649" t="s">
        <v>1584</v>
      </c>
      <c r="AR66" s="657" t="s">
        <v>1585</v>
      </c>
      <c r="AS66" s="637"/>
      <c r="AT66" s="685"/>
    </row>
    <row r="67" spans="1:46" ht="126">
      <c r="A67" s="400" t="s">
        <v>1559</v>
      </c>
      <c r="B67" s="202" t="s">
        <v>1600</v>
      </c>
      <c r="C67" s="666" t="s">
        <v>1601</v>
      </c>
      <c r="D67" s="650" t="s">
        <v>1602</v>
      </c>
      <c r="E67" s="628"/>
      <c r="F67" s="628" t="s">
        <v>1603</v>
      </c>
      <c r="G67" s="629">
        <v>1</v>
      </c>
      <c r="H67" s="630" t="s">
        <v>75</v>
      </c>
      <c r="I67" s="641" t="s">
        <v>1604</v>
      </c>
      <c r="J67" s="630" t="s">
        <v>36</v>
      </c>
      <c r="K67" s="630" t="s">
        <v>41</v>
      </c>
      <c r="L67" s="630" t="s">
        <v>42</v>
      </c>
      <c r="M67" s="630" t="s">
        <v>43</v>
      </c>
      <c r="N67" s="661">
        <v>0</v>
      </c>
      <c r="O67" s="654">
        <v>0</v>
      </c>
      <c r="P67" s="654">
        <v>0</v>
      </c>
      <c r="Q67" s="654">
        <v>0</v>
      </c>
      <c r="R67" s="654">
        <v>0</v>
      </c>
      <c r="S67" s="654">
        <v>0</v>
      </c>
      <c r="T67" s="654">
        <v>0</v>
      </c>
      <c r="U67" s="654">
        <v>0</v>
      </c>
      <c r="V67" s="654">
        <v>0</v>
      </c>
      <c r="W67" s="654">
        <v>0</v>
      </c>
      <c r="X67" s="654">
        <v>0</v>
      </c>
      <c r="Y67" s="654">
        <v>0</v>
      </c>
      <c r="Z67" s="654">
        <v>0</v>
      </c>
      <c r="AA67" s="633">
        <f t="shared" si="0"/>
        <v>0</v>
      </c>
      <c r="AB67" s="655"/>
      <c r="AC67" s="656"/>
      <c r="AD67" s="656"/>
      <c r="AE67" s="656"/>
      <c r="AF67" s="656"/>
      <c r="AG67" s="656"/>
      <c r="AH67" s="656"/>
      <c r="AI67" s="656"/>
      <c r="AJ67" s="656"/>
      <c r="AK67" s="656"/>
      <c r="AL67" s="656"/>
      <c r="AM67" s="656"/>
      <c r="AN67" s="633">
        <f t="shared" si="1"/>
        <v>0</v>
      </c>
      <c r="AO67" s="636" t="e">
        <f t="shared" si="2"/>
        <v>#DIV/0!</v>
      </c>
      <c r="AP67" s="649" t="s">
        <v>1605</v>
      </c>
      <c r="AQ67" s="649" t="s">
        <v>1584</v>
      </c>
      <c r="AR67" s="657" t="s">
        <v>1585</v>
      </c>
      <c r="AS67" s="637"/>
      <c r="AT67" s="685"/>
    </row>
    <row r="68" spans="1:46" ht="90">
      <c r="A68" s="1315" t="s">
        <v>502</v>
      </c>
      <c r="B68" s="204"/>
      <c r="C68" s="204"/>
      <c r="D68" s="650" t="s">
        <v>1323</v>
      </c>
      <c r="E68" s="400"/>
      <c r="F68" s="628" t="s">
        <v>1606</v>
      </c>
      <c r="G68" s="723">
        <v>1</v>
      </c>
      <c r="H68" s="630" t="s">
        <v>60</v>
      </c>
      <c r="I68" s="641" t="s">
        <v>1607</v>
      </c>
      <c r="J68" s="630" t="s">
        <v>36</v>
      </c>
      <c r="K68" s="630" t="s">
        <v>29</v>
      </c>
      <c r="L68" s="630" t="s">
        <v>42</v>
      </c>
      <c r="M68" s="630" t="s">
        <v>43</v>
      </c>
      <c r="N68" s="724">
        <v>12</v>
      </c>
      <c r="O68" s="245">
        <v>1</v>
      </c>
      <c r="P68" s="245">
        <v>1</v>
      </c>
      <c r="Q68" s="245">
        <v>1</v>
      </c>
      <c r="R68" s="245">
        <v>1</v>
      </c>
      <c r="S68" s="245">
        <v>1</v>
      </c>
      <c r="T68" s="245">
        <v>1</v>
      </c>
      <c r="U68" s="245">
        <v>1</v>
      </c>
      <c r="V68" s="245">
        <v>1</v>
      </c>
      <c r="W68" s="245">
        <v>1</v>
      </c>
      <c r="X68" s="654">
        <v>1</v>
      </c>
      <c r="Y68" s="654">
        <v>1</v>
      </c>
      <c r="Z68" s="654">
        <v>1</v>
      </c>
      <c r="AA68" s="633">
        <f t="shared" si="0"/>
        <v>1</v>
      </c>
      <c r="AB68" s="725"/>
      <c r="AC68" s="656"/>
      <c r="AD68" s="656"/>
      <c r="AE68" s="656"/>
      <c r="AF68" s="656"/>
      <c r="AG68" s="656"/>
      <c r="AH68" s="656"/>
      <c r="AI68" s="656"/>
      <c r="AJ68" s="656"/>
      <c r="AK68" s="656"/>
      <c r="AL68" s="656"/>
      <c r="AM68" s="656"/>
      <c r="AN68" s="633">
        <f t="shared" si="1"/>
        <v>0</v>
      </c>
      <c r="AO68" s="636">
        <f t="shared" si="2"/>
        <v>0</v>
      </c>
      <c r="AP68" s="649" t="s">
        <v>1608</v>
      </c>
      <c r="AQ68" s="649" t="s">
        <v>1433</v>
      </c>
      <c r="AR68" s="657" t="s">
        <v>1609</v>
      </c>
      <c r="AS68" s="173"/>
      <c r="AT68" s="726"/>
    </row>
    <row r="69" spans="1:46" ht="90">
      <c r="A69" s="1316"/>
      <c r="B69" s="204"/>
      <c r="C69" s="204"/>
      <c r="D69" s="650" t="s">
        <v>1323</v>
      </c>
      <c r="E69" s="267"/>
      <c r="F69" s="628" t="s">
        <v>1606</v>
      </c>
      <c r="G69" s="120">
        <v>1</v>
      </c>
      <c r="H69" s="630" t="s">
        <v>60</v>
      </c>
      <c r="I69" s="641" t="s">
        <v>1607</v>
      </c>
      <c r="J69" s="630" t="s">
        <v>36</v>
      </c>
      <c r="K69" s="630" t="s">
        <v>29</v>
      </c>
      <c r="L69" s="630" t="s">
        <v>42</v>
      </c>
      <c r="M69" s="630" t="s">
        <v>43</v>
      </c>
      <c r="N69" s="661">
        <v>12</v>
      </c>
      <c r="O69" s="654">
        <v>1</v>
      </c>
      <c r="P69" s="654">
        <v>1</v>
      </c>
      <c r="Q69" s="654">
        <v>1</v>
      </c>
      <c r="R69" s="654">
        <v>1</v>
      </c>
      <c r="S69" s="654">
        <v>1</v>
      </c>
      <c r="T69" s="654">
        <v>1</v>
      </c>
      <c r="U69" s="654">
        <v>1</v>
      </c>
      <c r="V69" s="654">
        <v>1</v>
      </c>
      <c r="W69" s="654">
        <v>1</v>
      </c>
      <c r="X69" s="654">
        <v>1</v>
      </c>
      <c r="Y69" s="654">
        <v>1</v>
      </c>
      <c r="Z69" s="654">
        <v>1</v>
      </c>
      <c r="AA69" s="633">
        <f t="shared" si="0"/>
        <v>1</v>
      </c>
      <c r="AB69" s="655"/>
      <c r="AC69" s="656"/>
      <c r="AD69" s="656"/>
      <c r="AE69" s="656"/>
      <c r="AF69" s="656"/>
      <c r="AG69" s="656"/>
      <c r="AH69" s="656"/>
      <c r="AI69" s="656"/>
      <c r="AJ69" s="656"/>
      <c r="AK69" s="656"/>
      <c r="AL69" s="656"/>
      <c r="AM69" s="656"/>
      <c r="AN69" s="633">
        <f t="shared" si="1"/>
        <v>0</v>
      </c>
      <c r="AO69" s="636">
        <f t="shared" si="2"/>
        <v>0</v>
      </c>
      <c r="AP69" s="649" t="s">
        <v>1608</v>
      </c>
      <c r="AQ69" s="649" t="s">
        <v>1584</v>
      </c>
      <c r="AR69" s="657" t="s">
        <v>1585</v>
      </c>
      <c r="AS69" s="173"/>
      <c r="AT69" s="726"/>
    </row>
    <row r="70" spans="1:46" ht="90">
      <c r="A70" s="1316"/>
      <c r="B70" s="206"/>
      <c r="C70" s="204"/>
      <c r="D70" s="650" t="s">
        <v>1323</v>
      </c>
      <c r="E70" s="400"/>
      <c r="F70" s="628" t="s">
        <v>1606</v>
      </c>
      <c r="G70" s="723">
        <v>1</v>
      </c>
      <c r="H70" s="630" t="s">
        <v>60</v>
      </c>
      <c r="I70" s="641" t="s">
        <v>1607</v>
      </c>
      <c r="J70" s="630" t="s">
        <v>36</v>
      </c>
      <c r="K70" s="630" t="s">
        <v>29</v>
      </c>
      <c r="L70" s="630" t="s">
        <v>42</v>
      </c>
      <c r="M70" s="630" t="s">
        <v>43</v>
      </c>
      <c r="N70" s="724">
        <v>12</v>
      </c>
      <c r="O70" s="245">
        <v>1</v>
      </c>
      <c r="P70" s="245">
        <v>1</v>
      </c>
      <c r="Q70" s="245">
        <v>1</v>
      </c>
      <c r="R70" s="245">
        <v>1</v>
      </c>
      <c r="S70" s="245">
        <v>1</v>
      </c>
      <c r="T70" s="245">
        <v>1</v>
      </c>
      <c r="U70" s="245">
        <v>1</v>
      </c>
      <c r="V70" s="245">
        <v>1</v>
      </c>
      <c r="W70" s="245">
        <v>1</v>
      </c>
      <c r="X70" s="654">
        <v>1</v>
      </c>
      <c r="Y70" s="654">
        <v>1</v>
      </c>
      <c r="Z70" s="654">
        <v>1</v>
      </c>
      <c r="AA70" s="633">
        <f t="shared" si="0"/>
        <v>1</v>
      </c>
      <c r="AB70" s="725"/>
      <c r="AC70" s="656"/>
      <c r="AD70" s="656"/>
      <c r="AE70" s="656"/>
      <c r="AF70" s="656"/>
      <c r="AG70" s="656"/>
      <c r="AH70" s="656"/>
      <c r="AI70" s="656"/>
      <c r="AJ70" s="656"/>
      <c r="AK70" s="656"/>
      <c r="AL70" s="656"/>
      <c r="AM70" s="656"/>
      <c r="AN70" s="633">
        <f t="shared" si="1"/>
        <v>0</v>
      </c>
      <c r="AO70" s="636">
        <f t="shared" si="2"/>
        <v>0</v>
      </c>
      <c r="AP70" s="649" t="s">
        <v>1608</v>
      </c>
      <c r="AQ70" s="649" t="s">
        <v>1482</v>
      </c>
      <c r="AR70" s="657" t="s">
        <v>1483</v>
      </c>
      <c r="AS70" s="173"/>
      <c r="AT70" s="726"/>
    </row>
    <row r="71" spans="1:46" ht="90">
      <c r="A71" s="1317"/>
      <c r="B71" s="204"/>
      <c r="C71" s="204"/>
      <c r="D71" s="650" t="s">
        <v>1323</v>
      </c>
      <c r="E71" s="400"/>
      <c r="F71" s="628" t="s">
        <v>1606</v>
      </c>
      <c r="G71" s="723">
        <v>1</v>
      </c>
      <c r="H71" s="630" t="s">
        <v>60</v>
      </c>
      <c r="I71" s="641" t="s">
        <v>1607</v>
      </c>
      <c r="J71" s="630" t="s">
        <v>36</v>
      </c>
      <c r="K71" s="630" t="s">
        <v>29</v>
      </c>
      <c r="L71" s="630" t="s">
        <v>42</v>
      </c>
      <c r="M71" s="630" t="s">
        <v>43</v>
      </c>
      <c r="N71" s="724">
        <v>12</v>
      </c>
      <c r="O71" s="245">
        <v>1</v>
      </c>
      <c r="P71" s="245">
        <v>1</v>
      </c>
      <c r="Q71" s="245">
        <v>1</v>
      </c>
      <c r="R71" s="245">
        <v>1</v>
      </c>
      <c r="S71" s="245">
        <v>1</v>
      </c>
      <c r="T71" s="245">
        <v>1</v>
      </c>
      <c r="U71" s="245">
        <v>1</v>
      </c>
      <c r="V71" s="245">
        <v>1</v>
      </c>
      <c r="W71" s="245">
        <v>1</v>
      </c>
      <c r="X71" s="654">
        <v>1</v>
      </c>
      <c r="Y71" s="654">
        <v>1</v>
      </c>
      <c r="Z71" s="654">
        <v>1</v>
      </c>
      <c r="AA71" s="633">
        <f t="shared" si="0"/>
        <v>1</v>
      </c>
      <c r="AB71" s="725"/>
      <c r="AC71" s="656"/>
      <c r="AD71" s="656"/>
      <c r="AE71" s="656"/>
      <c r="AF71" s="656"/>
      <c r="AG71" s="656"/>
      <c r="AH71" s="656"/>
      <c r="AI71" s="656"/>
      <c r="AJ71" s="656"/>
      <c r="AK71" s="656"/>
      <c r="AL71" s="656"/>
      <c r="AM71" s="656"/>
      <c r="AN71" s="633">
        <f t="shared" si="1"/>
        <v>0</v>
      </c>
      <c r="AO71" s="636">
        <f t="shared" si="2"/>
        <v>0</v>
      </c>
      <c r="AP71" s="649" t="s">
        <v>1608</v>
      </c>
      <c r="AQ71" s="649" t="s">
        <v>1379</v>
      </c>
      <c r="AR71" s="657" t="s">
        <v>1380</v>
      </c>
      <c r="AS71" s="173"/>
      <c r="AT71" s="726"/>
    </row>
  </sheetData>
  <sheetProtection algorithmName="SHA-512" hashValue="u9pr8/wX07OpJwn8VkQmjmiTc1lySaosZJg/q5SxBynf5WdD5Ro7wzzTnZJnGdiSXiG3NkDYDz3F26V/eZFITQ==" saltValue="x5jSWo9CTWWAOTpcfPP1wQ==" spinCount="100000" sheet="1" objects="1" scenarios="1" autoFilter="0"/>
  <autoFilter ref="A7:BB71"/>
  <mergeCells count="52">
    <mergeCell ref="B53:B55"/>
    <mergeCell ref="C53:C56"/>
    <mergeCell ref="E53:E55"/>
    <mergeCell ref="B63:B64"/>
    <mergeCell ref="A68:A71"/>
    <mergeCell ref="B15:B16"/>
    <mergeCell ref="F43:F44"/>
    <mergeCell ref="E46:E47"/>
    <mergeCell ref="E49:E50"/>
    <mergeCell ref="B51:B52"/>
    <mergeCell ref="B22:B25"/>
    <mergeCell ref="B26:B29"/>
    <mergeCell ref="B30:B31"/>
    <mergeCell ref="C34:C36"/>
    <mergeCell ref="D34:D36"/>
    <mergeCell ref="F34:F36"/>
    <mergeCell ref="B37:B41"/>
    <mergeCell ref="C37:C40"/>
    <mergeCell ref="B42:B50"/>
    <mergeCell ref="C42:C52"/>
    <mergeCell ref="E42:E44"/>
    <mergeCell ref="B17:B18"/>
    <mergeCell ref="C17:C18"/>
    <mergeCell ref="E17:E18"/>
    <mergeCell ref="AO6:AO7"/>
    <mergeCell ref="AP6:AP7"/>
    <mergeCell ref="G6:G7"/>
    <mergeCell ref="H6:H7"/>
    <mergeCell ref="I6:I7"/>
    <mergeCell ref="J6:J7"/>
    <mergeCell ref="K6:K7"/>
    <mergeCell ref="L6:L7"/>
    <mergeCell ref="F6:F7"/>
    <mergeCell ref="B8:B10"/>
    <mergeCell ref="C8:C10"/>
    <mergeCell ref="F8:F10"/>
    <mergeCell ref="B12:B13"/>
    <mergeCell ref="AQ6:AQ7"/>
    <mergeCell ref="AR6:AR7"/>
    <mergeCell ref="AS6:AS7"/>
    <mergeCell ref="AT6:AT7"/>
    <mergeCell ref="M6:M7"/>
    <mergeCell ref="N6:N7"/>
    <mergeCell ref="O6:Z6"/>
    <mergeCell ref="AA6:AA7"/>
    <mergeCell ref="AB6:AM6"/>
    <mergeCell ref="AN6:AN7"/>
    <mergeCell ref="A6:A7"/>
    <mergeCell ref="B6:B7"/>
    <mergeCell ref="C6:C7"/>
    <mergeCell ref="D6:D7"/>
    <mergeCell ref="E6:E7"/>
  </mergeCells>
  <pageMargins left="0.19685039370078741" right="0.19685039370078741" top="0.19685039370078741" bottom="0.19685039370078741" header="0.31496062992125984" footer="0.31496062992125984"/>
  <pageSetup scale="20" orientation="landscape" r:id="rId1"/>
  <drawing r:id="rId2"/>
  <legacyDrawing r:id="rId3"/>
  <extLst>
    <ext xmlns:x14="http://schemas.microsoft.com/office/spreadsheetml/2009/9/main" uri="{CCE6A557-97BC-4b89-ADB6-D9C93CAAB3DF}">
      <x14:dataValidations xmlns:xm="http://schemas.microsoft.com/office/excel/2006/main" count="12">
        <x14:dataValidation type="list" allowBlank="1" showInputMessage="1" showErrorMessage="1">
          <x14:formula1>
            <xm:f>'[B. POA 2020 - DGH ULTIMA VERSION 15.11.2019.XLSX]Hoja1'!#REF!</xm:f>
          </x14:formula1>
          <xm:sqref>G35:H35 J35:M35 AS35</xm:sqref>
        </x14:dataValidation>
        <x14:dataValidation type="list" allowBlank="1" showInputMessage="1" showErrorMessage="1">
          <x14:formula1>
            <xm:f>'P:\2-Gerencia de Planificacion y Presupuesto\3- GERENCIA PLANIFICACION Y PRESUPUESTOS\PLANES OPERATIVOS 2019 - EDENORTE\[Plan Operativo 2019 - DGH.xlsx]Hoja1'!#REF!</xm:f>
          </x14:formula1>
          <xm:sqref>J68:M71 G68:H71</xm:sqref>
        </x14:dataValidation>
        <x14:dataValidation type="list" allowBlank="1" showInputMessage="1" showErrorMessage="1">
          <x14:formula1>
            <xm:f>'D:\PLANIFICACION Y PRESUPUESTO 2020\[Plan Operativo 2020 - DCE - copia.xlsx]Hoja1'!#REF!</xm:f>
          </x14:formula1>
          <xm:sqref>J58:M58 AS58 G58:H58 J20:M20 AS20 G20:H20 J33:M33 AS33 G33:H33</xm:sqref>
        </x14:dataValidation>
        <x14:dataValidation type="list" allowBlank="1" showInputMessage="1" showErrorMessage="1">
          <x14:formula1>
            <xm:f>'P:\2-Gerencia de Planificacion y Presupuesto\3- GERENCIA PLANIFICACION Y PRESUPUESTOS\PLANES OPERATIVOS 2020 - EDENORTE\DGH\[Plan Operativo Anual 2020 - DGH.XLSX]Hoja1'!#REF!</xm:f>
          </x14:formula1>
          <xm:sqref>AS8:AS19 AS21:AS32 AS34 AS36</xm:sqref>
        </x14:dataValidation>
        <x14:dataValidation type="list" allowBlank="1" showInputMessage="1" showErrorMessage="1">
          <x14:formula1>
            <xm:f>'P:\2-Gerencia de Planificacion y Presupuesto\3- GERENCIA PLANIFICACION Y PRESUPUESTOS\PLANES OPERATIVOS 2020 - EDENORTE\DGH\[Plan Operativo Anual 2020 - DGH.XLSX]Hoja1'!#REF!</xm:f>
          </x14:formula1>
          <xm:sqref>J12:J19 J21:J32 J34 J36</xm:sqref>
        </x14:dataValidation>
        <x14:dataValidation type="list" allowBlank="1" showInputMessage="1" showErrorMessage="1">
          <x14:formula1>
            <xm:f>'P:\2-Gerencia de Planificacion y Presupuesto\3- GERENCIA PLANIFICACION Y PRESUPUESTOS\PLANES OPERATIVOS 2020 - EDENORTE\DGH\[Plan Operativo Anual 2020 - DGH.XLSX]Hoja1'!#REF!</xm:f>
          </x14:formula1>
          <xm:sqref>M12:M19 M21:M32 M34 M36</xm:sqref>
        </x14:dataValidation>
        <x14:dataValidation type="list" allowBlank="1" showInputMessage="1" showErrorMessage="1">
          <x14:formula1>
            <xm:f>'P:\2-Gerencia de Planificacion y Presupuesto\3- GERENCIA PLANIFICACION Y PRESUPUESTOS\PLANES OPERATIVOS 2020 - EDENORTE\DGH\[Plan Operativo Anual 2020 - DGH.XLSX]Hoja1'!#REF!</xm:f>
          </x14:formula1>
          <xm:sqref>L12:L19 L21:L32 L34 L36</xm:sqref>
        </x14:dataValidation>
        <x14:dataValidation type="list" allowBlank="1" showInputMessage="1" showErrorMessage="1">
          <x14:formula1>
            <xm:f>'P:\2-Gerencia de Planificacion y Presupuesto\3- GERENCIA PLANIFICACION Y PRESUPUESTOS\PLANES OPERATIVOS 2020 - EDENORTE\DGH\[Plan Operativo Anual 2020 - DGH.XLSX]Hoja1'!#REF!</xm:f>
          </x14:formula1>
          <xm:sqref>K12:K19 K21:K32 K34 K36</xm:sqref>
        </x14:dataValidation>
        <x14:dataValidation type="list" allowBlank="1" showInputMessage="1" showErrorMessage="1">
          <x14:formula1>
            <xm:f>'P:\2-Gerencia de Planificacion y Presupuesto\3- GERENCIA PLANIFICACION Y PRESUPUESTOS\PLANES OPERATIVOS 2020 - EDENORTE\DGH\[Plan Operativo Anual 2020 - DGH.XLSX]Hoja1'!#REF!</xm:f>
          </x14:formula1>
          <xm:sqref>H12:H19 H21:H32 H34 H36</xm:sqref>
        </x14:dataValidation>
        <x14:dataValidation type="list" allowBlank="1" showInputMessage="1" showErrorMessage="1">
          <x14:formula1>
            <xm:f>'P:\2-Gerencia de Planificacion y Presupuesto\3- GERENCIA PLANIFICACION Y PRESUPUESTOS\PLANES OPERATIVOS 2020 - EDENORTE\DGH\[Plan Operativo Anual 2020 - DGH.XLSX]Hoja1'!#REF!</xm:f>
          </x14:formula1>
          <xm:sqref>G12:G19 G21:G32 G34 G36</xm:sqref>
        </x14:dataValidation>
        <x14:dataValidation type="list" allowBlank="1" showInputMessage="1" showErrorMessage="1">
          <x14:formula1>
            <xm:f>'\\ens30700\Grupos\Grupos\Gestion Humana\DIRECCION DGH\Planificación 2020\[R&amp;S POA.XLSX]Hoja1'!#REF!</xm:f>
          </x14:formula1>
          <xm:sqref>J8:J11</xm:sqref>
        </x14:dataValidation>
        <x14:dataValidation type="list" allowBlank="1" showInputMessage="1" showErrorMessage="1">
          <x14:formula1>
            <xm:f>'\\ens30700\Grupos\Grupos\Gestion Humana\DIRECCION DGH\Planificación 2020\[R&amp;S POA.XLSX]Hoja1'!#REF!</xm:f>
          </x14:formula1>
          <xm:sqref>M8:M10 K8:L11 G8:H11</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B163"/>
  <sheetViews>
    <sheetView showGridLines="0" zoomScale="50" zoomScaleNormal="50" zoomScaleSheetLayoutView="50" workbookViewId="0">
      <selection activeCell="C9" sqref="C9"/>
    </sheetView>
  </sheetViews>
  <sheetFormatPr baseColWidth="10" defaultColWidth="11.42578125" defaultRowHeight="20.25"/>
  <cols>
    <col min="1" max="1" width="50.28515625" style="727" customWidth="1"/>
    <col min="2" max="2" width="28.42578125" style="728" customWidth="1"/>
    <col min="3" max="3" width="32" style="727" customWidth="1"/>
    <col min="4" max="4" width="47" style="727" customWidth="1"/>
    <col min="5" max="5" width="54.5703125" style="727" customWidth="1"/>
    <col min="6" max="6" width="82.7109375" style="727" customWidth="1"/>
    <col min="7" max="7" width="22.140625" style="727" customWidth="1"/>
    <col min="8" max="8" width="63.42578125" style="730" customWidth="1"/>
    <col min="9" max="9" width="42.7109375" style="727" customWidth="1"/>
    <col min="10" max="10" width="21.5703125" style="727" customWidth="1"/>
    <col min="11" max="11" width="19.85546875" style="727" customWidth="1"/>
    <col min="12" max="12" width="23.28515625" style="727" customWidth="1"/>
    <col min="13" max="13" width="18.85546875" style="731" customWidth="1"/>
    <col min="14" max="14" width="22.140625" style="727" bestFit="1" customWidth="1"/>
    <col min="15" max="26" width="15.7109375" style="727" customWidth="1"/>
    <col min="27" max="27" width="18.5703125" style="727" customWidth="1"/>
    <col min="28" max="39" width="15.7109375" style="727" hidden="1" customWidth="1"/>
    <col min="40" max="41" width="22.85546875" style="727" hidden="1" customWidth="1"/>
    <col min="42" max="42" width="28.5703125" style="727" customWidth="1"/>
    <col min="43" max="43" width="34.7109375" style="727" customWidth="1"/>
    <col min="44" max="44" width="38.140625" style="727" customWidth="1"/>
    <col min="45" max="45" width="28.5703125" style="727" customWidth="1"/>
    <col min="46" max="46" width="22.7109375" style="732" customWidth="1"/>
    <col min="47" max="53" width="11.42578125" style="732"/>
    <col min="54" max="54" width="5" style="727" customWidth="1"/>
    <col min="55" max="16384" width="11.42578125" style="727"/>
  </cols>
  <sheetData>
    <row r="1" spans="1:53" ht="26.25" customHeight="1">
      <c r="F1" s="729"/>
    </row>
    <row r="2" spans="1:53">
      <c r="B2" s="733" t="s">
        <v>121</v>
      </c>
      <c r="E2" s="728"/>
      <c r="F2" s="728"/>
      <c r="G2" s="728"/>
      <c r="H2" s="734"/>
      <c r="I2" s="728"/>
      <c r="J2" s="728"/>
      <c r="K2" s="728"/>
      <c r="L2" s="728"/>
      <c r="M2" s="735"/>
      <c r="N2" s="728"/>
      <c r="O2" s="728"/>
      <c r="P2" s="728"/>
      <c r="Q2" s="728"/>
      <c r="R2" s="728"/>
      <c r="S2" s="728"/>
      <c r="T2" s="728"/>
      <c r="U2" s="728"/>
      <c r="V2" s="728"/>
      <c r="W2" s="728"/>
      <c r="X2" s="728"/>
      <c r="Y2" s="728"/>
      <c r="Z2" s="728"/>
      <c r="AA2" s="728"/>
      <c r="AB2" s="728"/>
      <c r="AC2" s="728"/>
      <c r="AD2" s="728"/>
      <c r="AE2" s="728"/>
      <c r="AF2" s="728"/>
      <c r="AG2" s="728"/>
      <c r="AH2" s="728"/>
      <c r="AI2" s="728"/>
      <c r="AJ2" s="728"/>
      <c r="AK2" s="728"/>
      <c r="AL2" s="728"/>
      <c r="AM2" s="728"/>
      <c r="AN2" s="728"/>
      <c r="AO2" s="728"/>
      <c r="AP2" s="728"/>
      <c r="AQ2" s="728"/>
    </row>
    <row r="3" spans="1:53" ht="24" customHeight="1">
      <c r="B3" s="733" t="s">
        <v>3365</v>
      </c>
    </row>
    <row r="6" spans="1:53" ht="29.25" customHeight="1">
      <c r="A6" s="1318" t="s">
        <v>631</v>
      </c>
      <c r="B6" s="1318" t="s">
        <v>120</v>
      </c>
      <c r="C6" s="1320" t="s">
        <v>0</v>
      </c>
      <c r="D6" s="1320" t="s">
        <v>1</v>
      </c>
      <c r="E6" s="1318" t="s">
        <v>2</v>
      </c>
      <c r="F6" s="1320" t="s">
        <v>3</v>
      </c>
      <c r="G6" s="1318" t="s">
        <v>4</v>
      </c>
      <c r="H6" s="1318" t="s">
        <v>5</v>
      </c>
      <c r="I6" s="1320" t="s">
        <v>6</v>
      </c>
      <c r="J6" s="1320" t="s">
        <v>7</v>
      </c>
      <c r="K6" s="1318" t="s">
        <v>8</v>
      </c>
      <c r="L6" s="1318" t="s">
        <v>9</v>
      </c>
      <c r="M6" s="1318" t="s">
        <v>10</v>
      </c>
      <c r="N6" s="1320" t="s">
        <v>119</v>
      </c>
      <c r="O6" s="1320" t="s">
        <v>11</v>
      </c>
      <c r="P6" s="1320"/>
      <c r="Q6" s="1320"/>
      <c r="R6" s="1320"/>
      <c r="S6" s="1320"/>
      <c r="T6" s="1320"/>
      <c r="U6" s="1320"/>
      <c r="V6" s="1320"/>
      <c r="W6" s="1320"/>
      <c r="X6" s="1320"/>
      <c r="Y6" s="1320"/>
      <c r="Z6" s="1320"/>
      <c r="AA6" s="1227" t="s">
        <v>628</v>
      </c>
      <c r="AB6" s="1320" t="s">
        <v>618</v>
      </c>
      <c r="AC6" s="1320"/>
      <c r="AD6" s="1320"/>
      <c r="AE6" s="1320"/>
      <c r="AF6" s="1320"/>
      <c r="AG6" s="1320"/>
      <c r="AH6" s="1320"/>
      <c r="AI6" s="1320"/>
      <c r="AJ6" s="1320"/>
      <c r="AK6" s="1320"/>
      <c r="AL6" s="1320"/>
      <c r="AM6" s="1320"/>
      <c r="AN6" s="1227" t="s">
        <v>630</v>
      </c>
      <c r="AO6" s="1227" t="s">
        <v>629</v>
      </c>
      <c r="AP6" s="1320" t="s">
        <v>12</v>
      </c>
      <c r="AQ6" s="1320" t="s">
        <v>13</v>
      </c>
      <c r="AR6" s="1320" t="s">
        <v>14</v>
      </c>
      <c r="AS6" s="1318" t="s">
        <v>15</v>
      </c>
      <c r="AT6" s="1320" t="s">
        <v>16</v>
      </c>
    </row>
    <row r="7" spans="1:53" ht="68.25" customHeight="1" thickBot="1">
      <c r="A7" s="1322"/>
      <c r="B7" s="1319"/>
      <c r="C7" s="1321"/>
      <c r="D7" s="1321"/>
      <c r="E7" s="1319"/>
      <c r="F7" s="1321"/>
      <c r="G7" s="1319"/>
      <c r="H7" s="1319"/>
      <c r="I7" s="1321"/>
      <c r="J7" s="1321"/>
      <c r="K7" s="1319"/>
      <c r="L7" s="1319"/>
      <c r="M7" s="1319"/>
      <c r="N7" s="1321"/>
      <c r="O7" s="736" t="s">
        <v>17</v>
      </c>
      <c r="P7" s="736" t="s">
        <v>18</v>
      </c>
      <c r="Q7" s="736" t="s">
        <v>19</v>
      </c>
      <c r="R7" s="736" t="s">
        <v>20</v>
      </c>
      <c r="S7" s="736" t="s">
        <v>21</v>
      </c>
      <c r="T7" s="736" t="s">
        <v>22</v>
      </c>
      <c r="U7" s="736" t="s">
        <v>23</v>
      </c>
      <c r="V7" s="736" t="s">
        <v>24</v>
      </c>
      <c r="W7" s="736" t="s">
        <v>633</v>
      </c>
      <c r="X7" s="736" t="s">
        <v>26</v>
      </c>
      <c r="Y7" s="736" t="s">
        <v>27</v>
      </c>
      <c r="Z7" s="736" t="s">
        <v>28</v>
      </c>
      <c r="AA7" s="1228"/>
      <c r="AB7" s="736" t="s">
        <v>17</v>
      </c>
      <c r="AC7" s="736" t="s">
        <v>18</v>
      </c>
      <c r="AD7" s="736" t="s">
        <v>19</v>
      </c>
      <c r="AE7" s="736" t="s">
        <v>20</v>
      </c>
      <c r="AF7" s="736" t="s">
        <v>21</v>
      </c>
      <c r="AG7" s="736" t="s">
        <v>22</v>
      </c>
      <c r="AH7" s="736" t="s">
        <v>23</v>
      </c>
      <c r="AI7" s="736" t="s">
        <v>24</v>
      </c>
      <c r="AJ7" s="736" t="s">
        <v>633</v>
      </c>
      <c r="AK7" s="736" t="s">
        <v>26</v>
      </c>
      <c r="AL7" s="736" t="s">
        <v>27</v>
      </c>
      <c r="AM7" s="736" t="s">
        <v>28</v>
      </c>
      <c r="AN7" s="1228"/>
      <c r="AO7" s="1228"/>
      <c r="AP7" s="1321"/>
      <c r="AQ7" s="1321"/>
      <c r="AR7" s="1321"/>
      <c r="AS7" s="1319"/>
      <c r="AT7" s="1321"/>
    </row>
    <row r="8" spans="1:53" ht="61.5" thickTop="1">
      <c r="A8" s="737" t="s">
        <v>502</v>
      </c>
      <c r="B8" s="1324" t="s">
        <v>1610</v>
      </c>
      <c r="C8" s="242"/>
      <c r="D8" s="264" t="s">
        <v>1611</v>
      </c>
      <c r="E8" s="611"/>
      <c r="F8" s="242" t="s">
        <v>1612</v>
      </c>
      <c r="G8" s="590">
        <v>2</v>
      </c>
      <c r="H8" s="242" t="s">
        <v>75</v>
      </c>
      <c r="I8" s="255" t="s">
        <v>1613</v>
      </c>
      <c r="J8" s="590" t="s">
        <v>70</v>
      </c>
      <c r="K8" s="590" t="s">
        <v>29</v>
      </c>
      <c r="L8" s="590" t="s">
        <v>42</v>
      </c>
      <c r="M8" s="590" t="s">
        <v>43</v>
      </c>
      <c r="N8" s="738">
        <v>1</v>
      </c>
      <c r="O8" s="602">
        <v>1</v>
      </c>
      <c r="P8" s="602">
        <v>1</v>
      </c>
      <c r="Q8" s="602">
        <v>1</v>
      </c>
      <c r="R8" s="602">
        <v>1</v>
      </c>
      <c r="S8" s="602">
        <v>1</v>
      </c>
      <c r="T8" s="602">
        <v>1</v>
      </c>
      <c r="U8" s="602">
        <v>1</v>
      </c>
      <c r="V8" s="602">
        <v>1</v>
      </c>
      <c r="W8" s="602">
        <v>1</v>
      </c>
      <c r="X8" s="602">
        <v>1</v>
      </c>
      <c r="Y8" s="602">
        <v>1</v>
      </c>
      <c r="Z8" s="602">
        <v>1</v>
      </c>
      <c r="AA8" s="738">
        <f>O8</f>
        <v>1</v>
      </c>
      <c r="AB8" s="603"/>
      <c r="AC8" s="604"/>
      <c r="AD8" s="604"/>
      <c r="AE8" s="604"/>
      <c r="AF8" s="604"/>
      <c r="AG8" s="604"/>
      <c r="AH8" s="604"/>
      <c r="AI8" s="604"/>
      <c r="AJ8" s="604"/>
      <c r="AK8" s="604"/>
      <c r="AL8" s="604"/>
      <c r="AM8" s="604"/>
      <c r="AN8" s="739">
        <f>AB8</f>
        <v>0</v>
      </c>
      <c r="AO8" s="740">
        <f>AN8/AA8</f>
        <v>0</v>
      </c>
      <c r="AP8" s="262" t="s">
        <v>1614</v>
      </c>
      <c r="AQ8" s="262" t="s">
        <v>1615</v>
      </c>
      <c r="AR8" s="262" t="s">
        <v>1616</v>
      </c>
      <c r="AS8" s="262"/>
      <c r="AT8" s="741"/>
    </row>
    <row r="9" spans="1:53" ht="60.75" customHeight="1">
      <c r="A9" s="737" t="s">
        <v>502</v>
      </c>
      <c r="B9" s="1325"/>
      <c r="C9" s="242"/>
      <c r="D9" s="264" t="s">
        <v>1617</v>
      </c>
      <c r="E9" s="611"/>
      <c r="F9" s="242" t="s">
        <v>1618</v>
      </c>
      <c r="G9" s="590">
        <v>1</v>
      </c>
      <c r="H9" s="242" t="s">
        <v>75</v>
      </c>
      <c r="I9" s="255" t="s">
        <v>1619</v>
      </c>
      <c r="J9" s="590" t="s">
        <v>70</v>
      </c>
      <c r="K9" s="590" t="s">
        <v>29</v>
      </c>
      <c r="L9" s="590" t="s">
        <v>42</v>
      </c>
      <c r="M9" s="590" t="s">
        <v>43</v>
      </c>
      <c r="N9" s="738">
        <v>1</v>
      </c>
      <c r="O9" s="602"/>
      <c r="P9" s="602"/>
      <c r="Q9" s="602">
        <v>1</v>
      </c>
      <c r="R9" s="602">
        <v>1</v>
      </c>
      <c r="S9" s="602">
        <v>1</v>
      </c>
      <c r="T9" s="602">
        <v>1</v>
      </c>
      <c r="U9" s="602">
        <v>1</v>
      </c>
      <c r="V9" s="602">
        <v>1</v>
      </c>
      <c r="W9" s="602">
        <v>1</v>
      </c>
      <c r="X9" s="602">
        <v>1</v>
      </c>
      <c r="Y9" s="602">
        <v>1</v>
      </c>
      <c r="Z9" s="602">
        <v>1</v>
      </c>
      <c r="AA9" s="738">
        <f t="shared" ref="AA9:AA72" si="0">O9</f>
        <v>0</v>
      </c>
      <c r="AB9" s="603"/>
      <c r="AC9" s="604"/>
      <c r="AD9" s="604"/>
      <c r="AE9" s="604"/>
      <c r="AF9" s="604"/>
      <c r="AG9" s="604"/>
      <c r="AH9" s="604"/>
      <c r="AI9" s="604"/>
      <c r="AJ9" s="604"/>
      <c r="AK9" s="604"/>
      <c r="AL9" s="604"/>
      <c r="AM9" s="604"/>
      <c r="AN9" s="739">
        <f t="shared" ref="AN9:AN72" si="1">AB9</f>
        <v>0</v>
      </c>
      <c r="AO9" s="740" t="e">
        <f t="shared" ref="AO9:AO71" si="2">AN9/AA9</f>
        <v>#DIV/0!</v>
      </c>
      <c r="AP9" s="262" t="s">
        <v>1620</v>
      </c>
      <c r="AQ9" s="262" t="s">
        <v>1615</v>
      </c>
      <c r="AR9" s="262" t="s">
        <v>1616</v>
      </c>
      <c r="AS9" s="262"/>
      <c r="AT9" s="399"/>
    </row>
    <row r="10" spans="1:53" ht="105.75" customHeight="1">
      <c r="A10" s="737" t="s">
        <v>502</v>
      </c>
      <c r="B10" s="1325"/>
      <c r="C10" s="242"/>
      <c r="D10" s="264" t="s">
        <v>1621</v>
      </c>
      <c r="E10" s="611"/>
      <c r="F10" s="242" t="s">
        <v>1622</v>
      </c>
      <c r="G10" s="613">
        <v>1</v>
      </c>
      <c r="H10" s="242" t="s">
        <v>75</v>
      </c>
      <c r="I10" s="255" t="s">
        <v>1623</v>
      </c>
      <c r="J10" s="590" t="s">
        <v>70</v>
      </c>
      <c r="K10" s="590" t="s">
        <v>29</v>
      </c>
      <c r="L10" s="590" t="s">
        <v>42</v>
      </c>
      <c r="M10" s="590" t="s">
        <v>43</v>
      </c>
      <c r="N10" s="738">
        <v>0.8</v>
      </c>
      <c r="O10" s="602">
        <v>0.8</v>
      </c>
      <c r="P10" s="602">
        <v>0.8</v>
      </c>
      <c r="Q10" s="602">
        <v>0.8</v>
      </c>
      <c r="R10" s="602">
        <v>0.8</v>
      </c>
      <c r="S10" s="602">
        <v>0.8</v>
      </c>
      <c r="T10" s="602">
        <v>0.8</v>
      </c>
      <c r="U10" s="602">
        <v>0.8</v>
      </c>
      <c r="V10" s="602">
        <v>0.8</v>
      </c>
      <c r="W10" s="602">
        <v>0.8</v>
      </c>
      <c r="X10" s="602">
        <v>0.8</v>
      </c>
      <c r="Y10" s="602">
        <v>0.8</v>
      </c>
      <c r="Z10" s="602">
        <v>0.8</v>
      </c>
      <c r="AA10" s="738">
        <f t="shared" si="0"/>
        <v>0.8</v>
      </c>
      <c r="AB10" s="603"/>
      <c r="AC10" s="604"/>
      <c r="AD10" s="604"/>
      <c r="AE10" s="604"/>
      <c r="AF10" s="604"/>
      <c r="AG10" s="604"/>
      <c r="AH10" s="604"/>
      <c r="AI10" s="604"/>
      <c r="AJ10" s="604"/>
      <c r="AK10" s="604"/>
      <c r="AL10" s="604"/>
      <c r="AM10" s="604"/>
      <c r="AN10" s="739">
        <f t="shared" si="1"/>
        <v>0</v>
      </c>
      <c r="AO10" s="740">
        <f t="shared" si="2"/>
        <v>0</v>
      </c>
      <c r="AP10" s="262" t="s">
        <v>220</v>
      </c>
      <c r="AQ10" s="262" t="s">
        <v>1615</v>
      </c>
      <c r="AR10" s="262" t="s">
        <v>1616</v>
      </c>
      <c r="AS10" s="262"/>
      <c r="AT10" s="399"/>
    </row>
    <row r="11" spans="1:53" ht="81" customHeight="1">
      <c r="A11" s="737" t="s">
        <v>664</v>
      </c>
      <c r="B11" s="1326"/>
      <c r="C11" s="242"/>
      <c r="D11" s="267" t="s">
        <v>1624</v>
      </c>
      <c r="E11" s="267"/>
      <c r="F11" s="243" t="s">
        <v>1625</v>
      </c>
      <c r="G11" s="254">
        <v>3</v>
      </c>
      <c r="H11" s="242" t="s">
        <v>81</v>
      </c>
      <c r="I11" s="138" t="s">
        <v>1626</v>
      </c>
      <c r="J11" s="254" t="s">
        <v>36</v>
      </c>
      <c r="K11" s="254" t="s">
        <v>29</v>
      </c>
      <c r="L11" s="254" t="s">
        <v>30</v>
      </c>
      <c r="M11" s="254" t="s">
        <v>43</v>
      </c>
      <c r="N11" s="743">
        <v>1</v>
      </c>
      <c r="O11" s="419">
        <v>1</v>
      </c>
      <c r="P11" s="419"/>
      <c r="Q11" s="419"/>
      <c r="R11" s="419"/>
      <c r="S11" s="419"/>
      <c r="T11" s="419"/>
      <c r="U11" s="419"/>
      <c r="V11" s="419"/>
      <c r="W11" s="419"/>
      <c r="X11" s="419"/>
      <c r="Y11" s="419"/>
      <c r="Z11" s="419"/>
      <c r="AA11" s="738">
        <f t="shared" si="0"/>
        <v>1</v>
      </c>
      <c r="AB11" s="421"/>
      <c r="AC11" s="422"/>
      <c r="AD11" s="422"/>
      <c r="AE11" s="422"/>
      <c r="AF11" s="422"/>
      <c r="AG11" s="422"/>
      <c r="AH11" s="422"/>
      <c r="AI11" s="422"/>
      <c r="AJ11" s="422"/>
      <c r="AK11" s="422"/>
      <c r="AL11" s="422"/>
      <c r="AM11" s="422"/>
      <c r="AN11" s="739">
        <f t="shared" si="1"/>
        <v>0</v>
      </c>
      <c r="AO11" s="740">
        <f t="shared" si="2"/>
        <v>0</v>
      </c>
      <c r="AP11" s="249" t="s">
        <v>1627</v>
      </c>
      <c r="AQ11" s="249" t="s">
        <v>1615</v>
      </c>
      <c r="AR11" s="249" t="s">
        <v>1616</v>
      </c>
      <c r="AS11" s="262"/>
      <c r="AT11" s="398"/>
    </row>
    <row r="12" spans="1:53" ht="60.75" customHeight="1">
      <c r="A12" s="737" t="s">
        <v>664</v>
      </c>
      <c r="B12" s="1327" t="s">
        <v>1628</v>
      </c>
      <c r="C12" s="242"/>
      <c r="D12" s="1282" t="s">
        <v>1629</v>
      </c>
      <c r="E12" s="264" t="s">
        <v>1630</v>
      </c>
      <c r="F12" s="242" t="s">
        <v>1631</v>
      </c>
      <c r="G12" s="254">
        <v>2</v>
      </c>
      <c r="H12" s="242" t="s">
        <v>75</v>
      </c>
      <c r="I12" s="254" t="s">
        <v>1632</v>
      </c>
      <c r="J12" s="590" t="s">
        <v>36</v>
      </c>
      <c r="K12" s="590" t="s">
        <v>29</v>
      </c>
      <c r="L12" s="590" t="s">
        <v>42</v>
      </c>
      <c r="M12" s="590" t="s">
        <v>43</v>
      </c>
      <c r="N12" s="743">
        <v>12</v>
      </c>
      <c r="O12" s="592">
        <v>1</v>
      </c>
      <c r="P12" s="592">
        <v>1</v>
      </c>
      <c r="Q12" s="592">
        <v>1</v>
      </c>
      <c r="R12" s="592">
        <v>1</v>
      </c>
      <c r="S12" s="592">
        <v>1</v>
      </c>
      <c r="T12" s="592">
        <v>1</v>
      </c>
      <c r="U12" s="592">
        <v>1</v>
      </c>
      <c r="V12" s="592">
        <v>1</v>
      </c>
      <c r="W12" s="592">
        <v>1</v>
      </c>
      <c r="X12" s="592">
        <v>1</v>
      </c>
      <c r="Y12" s="592">
        <v>1</v>
      </c>
      <c r="Z12" s="592">
        <v>1</v>
      </c>
      <c r="AA12" s="738">
        <f t="shared" si="0"/>
        <v>1</v>
      </c>
      <c r="AB12" s="593"/>
      <c r="AC12" s="594"/>
      <c r="AD12" s="594"/>
      <c r="AE12" s="594"/>
      <c r="AF12" s="594"/>
      <c r="AG12" s="594"/>
      <c r="AH12" s="594"/>
      <c r="AI12" s="594"/>
      <c r="AJ12" s="594"/>
      <c r="AK12" s="594"/>
      <c r="AL12" s="594"/>
      <c r="AM12" s="594"/>
      <c r="AN12" s="739">
        <f t="shared" si="1"/>
        <v>0</v>
      </c>
      <c r="AO12" s="740">
        <f t="shared" si="2"/>
        <v>0</v>
      </c>
      <c r="AP12" s="262" t="s">
        <v>1633</v>
      </c>
      <c r="AQ12" s="262" t="s">
        <v>1615</v>
      </c>
      <c r="AR12" s="262" t="s">
        <v>1616</v>
      </c>
      <c r="AS12" s="262"/>
      <c r="AT12" s="399"/>
    </row>
    <row r="13" spans="1:53" ht="60.75" customHeight="1">
      <c r="A13" s="737" t="s">
        <v>664</v>
      </c>
      <c r="B13" s="1325"/>
      <c r="C13" s="243"/>
      <c r="D13" s="1283"/>
      <c r="E13" s="267" t="s">
        <v>1634</v>
      </c>
      <c r="F13" s="243" t="s">
        <v>1635</v>
      </c>
      <c r="G13" s="254">
        <v>2</v>
      </c>
      <c r="H13" s="242" t="s">
        <v>75</v>
      </c>
      <c r="I13" s="138" t="s">
        <v>1632</v>
      </c>
      <c r="J13" s="590" t="s">
        <v>36</v>
      </c>
      <c r="K13" s="590" t="s">
        <v>29</v>
      </c>
      <c r="L13" s="590" t="s">
        <v>42</v>
      </c>
      <c r="M13" s="590" t="s">
        <v>43</v>
      </c>
      <c r="N13" s="743">
        <v>12</v>
      </c>
      <c r="O13" s="419">
        <v>1</v>
      </c>
      <c r="P13" s="592">
        <v>1</v>
      </c>
      <c r="Q13" s="592">
        <v>1</v>
      </c>
      <c r="R13" s="592">
        <v>1</v>
      </c>
      <c r="S13" s="592">
        <v>1</v>
      </c>
      <c r="T13" s="592">
        <v>1</v>
      </c>
      <c r="U13" s="592">
        <v>1</v>
      </c>
      <c r="V13" s="592">
        <v>1</v>
      </c>
      <c r="W13" s="592">
        <v>1</v>
      </c>
      <c r="X13" s="592">
        <v>1</v>
      </c>
      <c r="Y13" s="592">
        <v>1</v>
      </c>
      <c r="Z13" s="592">
        <v>1</v>
      </c>
      <c r="AA13" s="738">
        <f t="shared" si="0"/>
        <v>1</v>
      </c>
      <c r="AB13" s="421"/>
      <c r="AC13" s="594"/>
      <c r="AD13" s="594"/>
      <c r="AE13" s="594"/>
      <c r="AF13" s="594"/>
      <c r="AG13" s="594"/>
      <c r="AH13" s="594"/>
      <c r="AI13" s="594"/>
      <c r="AJ13" s="594"/>
      <c r="AK13" s="594"/>
      <c r="AL13" s="594"/>
      <c r="AM13" s="594"/>
      <c r="AN13" s="739">
        <f t="shared" si="1"/>
        <v>0</v>
      </c>
      <c r="AO13" s="740">
        <f t="shared" si="2"/>
        <v>0</v>
      </c>
      <c r="AP13" s="249" t="s">
        <v>1633</v>
      </c>
      <c r="AQ13" s="249" t="s">
        <v>1615</v>
      </c>
      <c r="AR13" s="249" t="s">
        <v>1616</v>
      </c>
      <c r="AS13" s="262"/>
      <c r="AT13" s="398"/>
      <c r="AU13" s="727"/>
      <c r="AV13" s="727"/>
      <c r="AW13" s="727"/>
      <c r="AX13" s="727"/>
      <c r="AY13" s="727"/>
      <c r="AZ13" s="727"/>
      <c r="BA13" s="727"/>
    </row>
    <row r="14" spans="1:53" ht="60.75" customHeight="1">
      <c r="A14" s="737" t="s">
        <v>664</v>
      </c>
      <c r="B14" s="1325"/>
      <c r="C14" s="243"/>
      <c r="D14" s="1283"/>
      <c r="E14" s="267" t="s">
        <v>1636</v>
      </c>
      <c r="F14" s="243" t="s">
        <v>1637</v>
      </c>
      <c r="G14" s="254">
        <v>2</v>
      </c>
      <c r="H14" s="242" t="s">
        <v>75</v>
      </c>
      <c r="I14" s="138" t="s">
        <v>1632</v>
      </c>
      <c r="J14" s="590" t="s">
        <v>36</v>
      </c>
      <c r="K14" s="590" t="s">
        <v>29</v>
      </c>
      <c r="L14" s="590" t="s">
        <v>42</v>
      </c>
      <c r="M14" s="590" t="s">
        <v>43</v>
      </c>
      <c r="N14" s="743">
        <v>12</v>
      </c>
      <c r="O14" s="419">
        <v>1</v>
      </c>
      <c r="P14" s="592">
        <v>1</v>
      </c>
      <c r="Q14" s="592">
        <v>1</v>
      </c>
      <c r="R14" s="592">
        <v>1</v>
      </c>
      <c r="S14" s="592">
        <v>1</v>
      </c>
      <c r="T14" s="592">
        <v>1</v>
      </c>
      <c r="U14" s="592">
        <v>1</v>
      </c>
      <c r="V14" s="592">
        <v>1</v>
      </c>
      <c r="W14" s="592">
        <v>1</v>
      </c>
      <c r="X14" s="592">
        <v>1</v>
      </c>
      <c r="Y14" s="592">
        <v>1</v>
      </c>
      <c r="Z14" s="592">
        <v>1</v>
      </c>
      <c r="AA14" s="738">
        <f t="shared" si="0"/>
        <v>1</v>
      </c>
      <c r="AB14" s="421"/>
      <c r="AC14" s="594"/>
      <c r="AD14" s="594"/>
      <c r="AE14" s="594"/>
      <c r="AF14" s="594"/>
      <c r="AG14" s="594"/>
      <c r="AH14" s="594"/>
      <c r="AI14" s="594"/>
      <c r="AJ14" s="594"/>
      <c r="AK14" s="594"/>
      <c r="AL14" s="594"/>
      <c r="AM14" s="594"/>
      <c r="AN14" s="739">
        <f t="shared" si="1"/>
        <v>0</v>
      </c>
      <c r="AO14" s="740">
        <f t="shared" si="2"/>
        <v>0</v>
      </c>
      <c r="AP14" s="249" t="s">
        <v>1633</v>
      </c>
      <c r="AQ14" s="249" t="s">
        <v>1615</v>
      </c>
      <c r="AR14" s="249" t="s">
        <v>1616</v>
      </c>
      <c r="AS14" s="262"/>
      <c r="AT14" s="398"/>
      <c r="AU14" s="727"/>
      <c r="AV14" s="727"/>
      <c r="AW14" s="727"/>
      <c r="AX14" s="727"/>
      <c r="AY14" s="727"/>
      <c r="AZ14" s="727"/>
      <c r="BA14" s="727"/>
    </row>
    <row r="15" spans="1:53" ht="60.75" customHeight="1">
      <c r="A15" s="737" t="s">
        <v>664</v>
      </c>
      <c r="B15" s="1325"/>
      <c r="C15" s="243"/>
      <c r="D15" s="1283"/>
      <c r="E15" s="267" t="s">
        <v>1638</v>
      </c>
      <c r="F15" s="243" t="s">
        <v>1639</v>
      </c>
      <c r="G15" s="254">
        <v>2</v>
      </c>
      <c r="H15" s="242" t="s">
        <v>75</v>
      </c>
      <c r="I15" s="138" t="s">
        <v>1632</v>
      </c>
      <c r="J15" s="590" t="s">
        <v>36</v>
      </c>
      <c r="K15" s="590" t="s">
        <v>29</v>
      </c>
      <c r="L15" s="590" t="s">
        <v>42</v>
      </c>
      <c r="M15" s="590" t="s">
        <v>43</v>
      </c>
      <c r="N15" s="743">
        <v>12</v>
      </c>
      <c r="O15" s="419">
        <v>1</v>
      </c>
      <c r="P15" s="592">
        <v>1</v>
      </c>
      <c r="Q15" s="592">
        <v>1</v>
      </c>
      <c r="R15" s="592">
        <v>1</v>
      </c>
      <c r="S15" s="592">
        <v>1</v>
      </c>
      <c r="T15" s="592">
        <v>1</v>
      </c>
      <c r="U15" s="592">
        <v>1</v>
      </c>
      <c r="V15" s="592">
        <v>1</v>
      </c>
      <c r="W15" s="592">
        <v>1</v>
      </c>
      <c r="X15" s="592">
        <v>1</v>
      </c>
      <c r="Y15" s="592">
        <v>1</v>
      </c>
      <c r="Z15" s="592">
        <v>1</v>
      </c>
      <c r="AA15" s="738">
        <f t="shared" si="0"/>
        <v>1</v>
      </c>
      <c r="AB15" s="421"/>
      <c r="AC15" s="594"/>
      <c r="AD15" s="594"/>
      <c r="AE15" s="594"/>
      <c r="AF15" s="594"/>
      <c r="AG15" s="594"/>
      <c r="AH15" s="594"/>
      <c r="AI15" s="594"/>
      <c r="AJ15" s="594"/>
      <c r="AK15" s="594"/>
      <c r="AL15" s="594"/>
      <c r="AM15" s="594"/>
      <c r="AN15" s="739">
        <f t="shared" si="1"/>
        <v>0</v>
      </c>
      <c r="AO15" s="740">
        <f t="shared" si="2"/>
        <v>0</v>
      </c>
      <c r="AP15" s="249" t="s">
        <v>1633</v>
      </c>
      <c r="AQ15" s="249" t="s">
        <v>1615</v>
      </c>
      <c r="AR15" s="249" t="s">
        <v>1616</v>
      </c>
      <c r="AS15" s="262"/>
      <c r="AT15" s="398"/>
      <c r="AU15" s="727"/>
      <c r="AV15" s="727"/>
      <c r="AW15" s="727"/>
      <c r="AX15" s="727"/>
      <c r="AY15" s="727"/>
      <c r="AZ15" s="727"/>
      <c r="BA15" s="727"/>
    </row>
    <row r="16" spans="1:53" ht="60.75" customHeight="1">
      <c r="A16" s="737" t="s">
        <v>664</v>
      </c>
      <c r="B16" s="1325"/>
      <c r="C16" s="243"/>
      <c r="D16" s="1283"/>
      <c r="E16" s="267" t="s">
        <v>1640</v>
      </c>
      <c r="F16" s="243" t="s">
        <v>1641</v>
      </c>
      <c r="G16" s="254">
        <v>2</v>
      </c>
      <c r="H16" s="242" t="s">
        <v>75</v>
      </c>
      <c r="I16" s="138" t="s">
        <v>1632</v>
      </c>
      <c r="J16" s="590" t="s">
        <v>36</v>
      </c>
      <c r="K16" s="590" t="s">
        <v>29</v>
      </c>
      <c r="L16" s="590" t="s">
        <v>42</v>
      </c>
      <c r="M16" s="590" t="s">
        <v>43</v>
      </c>
      <c r="N16" s="743">
        <v>12</v>
      </c>
      <c r="O16" s="419">
        <v>1</v>
      </c>
      <c r="P16" s="592">
        <v>1</v>
      </c>
      <c r="Q16" s="592">
        <v>1</v>
      </c>
      <c r="R16" s="592">
        <v>1</v>
      </c>
      <c r="S16" s="592">
        <v>1</v>
      </c>
      <c r="T16" s="592">
        <v>1</v>
      </c>
      <c r="U16" s="592">
        <v>1</v>
      </c>
      <c r="V16" s="592">
        <v>1</v>
      </c>
      <c r="W16" s="592">
        <v>1</v>
      </c>
      <c r="X16" s="592">
        <v>1</v>
      </c>
      <c r="Y16" s="592">
        <v>1</v>
      </c>
      <c r="Z16" s="592">
        <v>1</v>
      </c>
      <c r="AA16" s="738">
        <f t="shared" si="0"/>
        <v>1</v>
      </c>
      <c r="AB16" s="421"/>
      <c r="AC16" s="594"/>
      <c r="AD16" s="594"/>
      <c r="AE16" s="594"/>
      <c r="AF16" s="594"/>
      <c r="AG16" s="594"/>
      <c r="AH16" s="594"/>
      <c r="AI16" s="594"/>
      <c r="AJ16" s="594"/>
      <c r="AK16" s="594"/>
      <c r="AL16" s="594"/>
      <c r="AM16" s="594"/>
      <c r="AN16" s="739">
        <f t="shared" si="1"/>
        <v>0</v>
      </c>
      <c r="AO16" s="740">
        <f t="shared" si="2"/>
        <v>0</v>
      </c>
      <c r="AP16" s="249" t="s">
        <v>1633</v>
      </c>
      <c r="AQ16" s="249" t="s">
        <v>1615</v>
      </c>
      <c r="AR16" s="249" t="s">
        <v>1616</v>
      </c>
      <c r="AS16" s="262"/>
      <c r="AT16" s="398"/>
      <c r="AU16" s="727"/>
      <c r="AV16" s="727"/>
      <c r="AW16" s="727"/>
      <c r="AX16" s="727"/>
      <c r="AY16" s="727"/>
      <c r="AZ16" s="727"/>
      <c r="BA16" s="727"/>
    </row>
    <row r="17" spans="1:53" ht="60.75" customHeight="1">
      <c r="A17" s="737" t="s">
        <v>664</v>
      </c>
      <c r="B17" s="1325"/>
      <c r="C17" s="243"/>
      <c r="D17" s="1284"/>
      <c r="E17" s="267" t="s">
        <v>1642</v>
      </c>
      <c r="F17" s="243" t="s">
        <v>1643</v>
      </c>
      <c r="G17" s="254">
        <v>2</v>
      </c>
      <c r="H17" s="242" t="s">
        <v>75</v>
      </c>
      <c r="I17" s="138" t="s">
        <v>1632</v>
      </c>
      <c r="J17" s="590" t="s">
        <v>36</v>
      </c>
      <c r="K17" s="590" t="s">
        <v>29</v>
      </c>
      <c r="L17" s="590" t="s">
        <v>42</v>
      </c>
      <c r="M17" s="590" t="s">
        <v>43</v>
      </c>
      <c r="N17" s="743">
        <v>12</v>
      </c>
      <c r="O17" s="419">
        <v>1</v>
      </c>
      <c r="P17" s="592">
        <v>1</v>
      </c>
      <c r="Q17" s="592">
        <v>1</v>
      </c>
      <c r="R17" s="592">
        <v>1</v>
      </c>
      <c r="S17" s="592">
        <v>1</v>
      </c>
      <c r="T17" s="592">
        <v>1</v>
      </c>
      <c r="U17" s="592">
        <v>1</v>
      </c>
      <c r="V17" s="592">
        <v>1</v>
      </c>
      <c r="W17" s="592">
        <v>1</v>
      </c>
      <c r="X17" s="592">
        <v>1</v>
      </c>
      <c r="Y17" s="592">
        <v>1</v>
      </c>
      <c r="Z17" s="592">
        <v>1</v>
      </c>
      <c r="AA17" s="738">
        <f t="shared" si="0"/>
        <v>1</v>
      </c>
      <c r="AB17" s="421"/>
      <c r="AC17" s="594"/>
      <c r="AD17" s="594"/>
      <c r="AE17" s="594"/>
      <c r="AF17" s="594"/>
      <c r="AG17" s="594"/>
      <c r="AH17" s="594"/>
      <c r="AI17" s="594"/>
      <c r="AJ17" s="594"/>
      <c r="AK17" s="594"/>
      <c r="AL17" s="594"/>
      <c r="AM17" s="594"/>
      <c r="AN17" s="739">
        <f t="shared" si="1"/>
        <v>0</v>
      </c>
      <c r="AO17" s="740">
        <f t="shared" si="2"/>
        <v>0</v>
      </c>
      <c r="AP17" s="249" t="s">
        <v>1633</v>
      </c>
      <c r="AQ17" s="249" t="s">
        <v>1615</v>
      </c>
      <c r="AR17" s="249" t="s">
        <v>1616</v>
      </c>
      <c r="AS17" s="262"/>
      <c r="AT17" s="398"/>
      <c r="AU17" s="727"/>
      <c r="AV17" s="727"/>
      <c r="AW17" s="727"/>
      <c r="AX17" s="727"/>
      <c r="AY17" s="727"/>
      <c r="AZ17" s="727"/>
      <c r="BA17" s="727"/>
    </row>
    <row r="18" spans="1:53" ht="81" customHeight="1">
      <c r="A18" s="737" t="s">
        <v>664</v>
      </c>
      <c r="B18" s="1325"/>
      <c r="C18" s="243"/>
      <c r="D18" s="1282" t="s">
        <v>1644</v>
      </c>
      <c r="E18" s="267" t="s">
        <v>1645</v>
      </c>
      <c r="F18" s="243" t="s">
        <v>1646</v>
      </c>
      <c r="G18" s="254">
        <v>1</v>
      </c>
      <c r="H18" s="242" t="s">
        <v>81</v>
      </c>
      <c r="I18" s="138" t="s">
        <v>1647</v>
      </c>
      <c r="J18" s="254" t="s">
        <v>36</v>
      </c>
      <c r="K18" s="254" t="s">
        <v>29</v>
      </c>
      <c r="L18" s="254" t="s">
        <v>30</v>
      </c>
      <c r="M18" s="254" t="s">
        <v>43</v>
      </c>
      <c r="N18" s="743"/>
      <c r="O18" s="419"/>
      <c r="P18" s="419"/>
      <c r="Q18" s="419"/>
      <c r="R18" s="419"/>
      <c r="S18" s="419"/>
      <c r="T18" s="419"/>
      <c r="U18" s="419"/>
      <c r="V18" s="419"/>
      <c r="W18" s="419"/>
      <c r="X18" s="419"/>
      <c r="Y18" s="419"/>
      <c r="Z18" s="419"/>
      <c r="AA18" s="738">
        <f t="shared" si="0"/>
        <v>0</v>
      </c>
      <c r="AB18" s="421"/>
      <c r="AC18" s="422"/>
      <c r="AD18" s="422"/>
      <c r="AE18" s="422"/>
      <c r="AF18" s="422"/>
      <c r="AG18" s="422"/>
      <c r="AH18" s="422"/>
      <c r="AI18" s="422"/>
      <c r="AJ18" s="422"/>
      <c r="AK18" s="422"/>
      <c r="AL18" s="422"/>
      <c r="AM18" s="422"/>
      <c r="AN18" s="739">
        <f t="shared" si="1"/>
        <v>0</v>
      </c>
      <c r="AO18" s="740" t="e">
        <f t="shared" si="2"/>
        <v>#DIV/0!</v>
      </c>
      <c r="AP18" s="249" t="s">
        <v>1648</v>
      </c>
      <c r="AQ18" s="249" t="s">
        <v>1615</v>
      </c>
      <c r="AR18" s="249" t="s">
        <v>1616</v>
      </c>
      <c r="AS18" s="262"/>
      <c r="AT18" s="398"/>
      <c r="AU18" s="727"/>
      <c r="AV18" s="727"/>
      <c r="AW18" s="727"/>
      <c r="AX18" s="727"/>
      <c r="AY18" s="727"/>
      <c r="AZ18" s="727"/>
      <c r="BA18" s="727"/>
    </row>
    <row r="19" spans="1:53" ht="81" customHeight="1">
      <c r="A19" s="737" t="s">
        <v>664</v>
      </c>
      <c r="B19" s="1325"/>
      <c r="C19" s="243"/>
      <c r="D19" s="1283"/>
      <c r="E19" s="267" t="s">
        <v>1649</v>
      </c>
      <c r="F19" s="243" t="s">
        <v>1646</v>
      </c>
      <c r="G19" s="254">
        <v>1</v>
      </c>
      <c r="H19" s="242" t="s">
        <v>81</v>
      </c>
      <c r="I19" s="138" t="s">
        <v>1647</v>
      </c>
      <c r="J19" s="254" t="s">
        <v>36</v>
      </c>
      <c r="K19" s="254" t="s">
        <v>29</v>
      </c>
      <c r="L19" s="254" t="s">
        <v>30</v>
      </c>
      <c r="M19" s="254" t="s">
        <v>43</v>
      </c>
      <c r="N19" s="743"/>
      <c r="O19" s="419"/>
      <c r="P19" s="419"/>
      <c r="Q19" s="419"/>
      <c r="R19" s="419"/>
      <c r="S19" s="419"/>
      <c r="T19" s="419"/>
      <c r="U19" s="419"/>
      <c r="V19" s="419"/>
      <c r="W19" s="419"/>
      <c r="X19" s="419"/>
      <c r="Y19" s="419"/>
      <c r="Z19" s="419"/>
      <c r="AA19" s="738">
        <f t="shared" si="0"/>
        <v>0</v>
      </c>
      <c r="AB19" s="421"/>
      <c r="AC19" s="422"/>
      <c r="AD19" s="422"/>
      <c r="AE19" s="422"/>
      <c r="AF19" s="422"/>
      <c r="AG19" s="422"/>
      <c r="AH19" s="422"/>
      <c r="AI19" s="422"/>
      <c r="AJ19" s="422"/>
      <c r="AK19" s="422"/>
      <c r="AL19" s="422"/>
      <c r="AM19" s="422"/>
      <c r="AN19" s="739">
        <f t="shared" si="1"/>
        <v>0</v>
      </c>
      <c r="AO19" s="740" t="e">
        <f t="shared" si="2"/>
        <v>#DIV/0!</v>
      </c>
      <c r="AP19" s="249" t="s">
        <v>1648</v>
      </c>
      <c r="AQ19" s="249" t="s">
        <v>1615</v>
      </c>
      <c r="AR19" s="249" t="s">
        <v>1616</v>
      </c>
      <c r="AS19" s="262"/>
      <c r="AT19" s="398"/>
      <c r="AU19" s="727"/>
      <c r="AV19" s="727"/>
      <c r="AW19" s="727"/>
      <c r="AX19" s="727"/>
      <c r="AY19" s="727"/>
      <c r="AZ19" s="727"/>
      <c r="BA19" s="727"/>
    </row>
    <row r="20" spans="1:53" ht="81" customHeight="1">
      <c r="A20" s="737" t="s">
        <v>664</v>
      </c>
      <c r="B20" s="1325"/>
      <c r="C20" s="243"/>
      <c r="D20" s="1283"/>
      <c r="E20" s="267" t="s">
        <v>1650</v>
      </c>
      <c r="F20" s="243" t="s">
        <v>1646</v>
      </c>
      <c r="G20" s="254">
        <v>1</v>
      </c>
      <c r="H20" s="242" t="s">
        <v>81</v>
      </c>
      <c r="I20" s="138" t="s">
        <v>1632</v>
      </c>
      <c r="J20" s="254" t="s">
        <v>36</v>
      </c>
      <c r="K20" s="254" t="s">
        <v>29</v>
      </c>
      <c r="L20" s="254" t="s">
        <v>30</v>
      </c>
      <c r="M20" s="254" t="s">
        <v>43</v>
      </c>
      <c r="N20" s="743"/>
      <c r="O20" s="419"/>
      <c r="P20" s="419"/>
      <c r="Q20" s="419"/>
      <c r="R20" s="419"/>
      <c r="S20" s="419"/>
      <c r="T20" s="419"/>
      <c r="U20" s="419"/>
      <c r="V20" s="419"/>
      <c r="W20" s="419"/>
      <c r="X20" s="419"/>
      <c r="Y20" s="419"/>
      <c r="Z20" s="419"/>
      <c r="AA20" s="738">
        <f t="shared" si="0"/>
        <v>0</v>
      </c>
      <c r="AB20" s="421"/>
      <c r="AC20" s="422"/>
      <c r="AD20" s="422"/>
      <c r="AE20" s="422"/>
      <c r="AF20" s="422"/>
      <c r="AG20" s="422"/>
      <c r="AH20" s="422"/>
      <c r="AI20" s="422"/>
      <c r="AJ20" s="422"/>
      <c r="AK20" s="422"/>
      <c r="AL20" s="422"/>
      <c r="AM20" s="422"/>
      <c r="AN20" s="739">
        <f t="shared" si="1"/>
        <v>0</v>
      </c>
      <c r="AO20" s="740" t="e">
        <f t="shared" si="2"/>
        <v>#DIV/0!</v>
      </c>
      <c r="AP20" s="249" t="s">
        <v>1651</v>
      </c>
      <c r="AQ20" s="249" t="s">
        <v>1615</v>
      </c>
      <c r="AR20" s="249" t="s">
        <v>1616</v>
      </c>
      <c r="AS20" s="262"/>
      <c r="AT20" s="398"/>
      <c r="AU20" s="727"/>
      <c r="AV20" s="727"/>
      <c r="AW20" s="727"/>
      <c r="AX20" s="727"/>
      <c r="AY20" s="727"/>
      <c r="AZ20" s="727"/>
      <c r="BA20" s="727"/>
    </row>
    <row r="21" spans="1:53" ht="81" customHeight="1">
      <c r="A21" s="737" t="s">
        <v>664</v>
      </c>
      <c r="B21" s="1325"/>
      <c r="C21" s="243"/>
      <c r="D21" s="1283"/>
      <c r="E21" s="267" t="s">
        <v>1652</v>
      </c>
      <c r="F21" s="243" t="s">
        <v>1646</v>
      </c>
      <c r="G21" s="254">
        <v>1</v>
      </c>
      <c r="H21" s="242" t="s">
        <v>81</v>
      </c>
      <c r="I21" s="138" t="s">
        <v>1653</v>
      </c>
      <c r="J21" s="254" t="s">
        <v>36</v>
      </c>
      <c r="K21" s="254" t="s">
        <v>29</v>
      </c>
      <c r="L21" s="254" t="s">
        <v>30</v>
      </c>
      <c r="M21" s="254" t="s">
        <v>43</v>
      </c>
      <c r="N21" s="743"/>
      <c r="O21" s="419"/>
      <c r="P21" s="419"/>
      <c r="Q21" s="419"/>
      <c r="R21" s="419"/>
      <c r="S21" s="419"/>
      <c r="T21" s="419"/>
      <c r="U21" s="419"/>
      <c r="V21" s="419"/>
      <c r="W21" s="419"/>
      <c r="X21" s="419"/>
      <c r="Y21" s="419"/>
      <c r="Z21" s="419"/>
      <c r="AA21" s="738">
        <f t="shared" si="0"/>
        <v>0</v>
      </c>
      <c r="AB21" s="421"/>
      <c r="AC21" s="422"/>
      <c r="AD21" s="422"/>
      <c r="AE21" s="422"/>
      <c r="AF21" s="422"/>
      <c r="AG21" s="422"/>
      <c r="AH21" s="422"/>
      <c r="AI21" s="422"/>
      <c r="AJ21" s="422"/>
      <c r="AK21" s="422"/>
      <c r="AL21" s="422"/>
      <c r="AM21" s="422"/>
      <c r="AN21" s="739">
        <f t="shared" si="1"/>
        <v>0</v>
      </c>
      <c r="AO21" s="740" t="e">
        <f t="shared" si="2"/>
        <v>#DIV/0!</v>
      </c>
      <c r="AP21" s="249" t="s">
        <v>1654</v>
      </c>
      <c r="AQ21" s="249" t="s">
        <v>1615</v>
      </c>
      <c r="AR21" s="249" t="s">
        <v>1616</v>
      </c>
      <c r="AS21" s="262"/>
      <c r="AT21" s="398"/>
      <c r="AU21" s="727"/>
      <c r="AV21" s="727"/>
      <c r="AW21" s="727"/>
      <c r="AX21" s="727"/>
      <c r="AY21" s="727"/>
      <c r="AZ21" s="727"/>
      <c r="BA21" s="727"/>
    </row>
    <row r="22" spans="1:53" ht="81" customHeight="1">
      <c r="A22" s="737" t="s">
        <v>664</v>
      </c>
      <c r="B22" s="1325"/>
      <c r="C22" s="243"/>
      <c r="D22" s="1283"/>
      <c r="E22" s="267" t="s">
        <v>1655</v>
      </c>
      <c r="F22" s="243" t="s">
        <v>1646</v>
      </c>
      <c r="G22" s="254">
        <v>1</v>
      </c>
      <c r="H22" s="242" t="s">
        <v>81</v>
      </c>
      <c r="I22" s="138" t="s">
        <v>1632</v>
      </c>
      <c r="J22" s="254" t="s">
        <v>36</v>
      </c>
      <c r="K22" s="254" t="s">
        <v>29</v>
      </c>
      <c r="L22" s="254" t="s">
        <v>30</v>
      </c>
      <c r="M22" s="254" t="s">
        <v>43</v>
      </c>
      <c r="N22" s="743"/>
      <c r="O22" s="419"/>
      <c r="P22" s="419"/>
      <c r="Q22" s="419"/>
      <c r="R22" s="419"/>
      <c r="S22" s="419"/>
      <c r="T22" s="419"/>
      <c r="U22" s="419"/>
      <c r="V22" s="419"/>
      <c r="W22" s="419"/>
      <c r="X22" s="419"/>
      <c r="Y22" s="419"/>
      <c r="Z22" s="419"/>
      <c r="AA22" s="738">
        <f t="shared" si="0"/>
        <v>0</v>
      </c>
      <c r="AB22" s="421"/>
      <c r="AC22" s="422"/>
      <c r="AD22" s="422"/>
      <c r="AE22" s="422"/>
      <c r="AF22" s="422"/>
      <c r="AG22" s="422"/>
      <c r="AH22" s="422"/>
      <c r="AI22" s="422"/>
      <c r="AJ22" s="422"/>
      <c r="AK22" s="422"/>
      <c r="AL22" s="422"/>
      <c r="AM22" s="422"/>
      <c r="AN22" s="739">
        <f t="shared" si="1"/>
        <v>0</v>
      </c>
      <c r="AO22" s="740" t="e">
        <f t="shared" si="2"/>
        <v>#DIV/0!</v>
      </c>
      <c r="AP22" s="249" t="s">
        <v>1651</v>
      </c>
      <c r="AQ22" s="249" t="s">
        <v>1615</v>
      </c>
      <c r="AR22" s="249" t="s">
        <v>1616</v>
      </c>
      <c r="AS22" s="262"/>
      <c r="AT22" s="398"/>
      <c r="AU22" s="727"/>
      <c r="AV22" s="727"/>
      <c r="AW22" s="727"/>
      <c r="AX22" s="727"/>
      <c r="AY22" s="727"/>
      <c r="AZ22" s="727"/>
      <c r="BA22" s="727"/>
    </row>
    <row r="23" spans="1:53" ht="81" customHeight="1">
      <c r="A23" s="737" t="s">
        <v>664</v>
      </c>
      <c r="B23" s="1325"/>
      <c r="C23" s="243"/>
      <c r="D23" s="1283"/>
      <c r="E23" s="267" t="s">
        <v>1656</v>
      </c>
      <c r="F23" s="243" t="s">
        <v>1646</v>
      </c>
      <c r="G23" s="254">
        <v>1</v>
      </c>
      <c r="H23" s="242" t="s">
        <v>81</v>
      </c>
      <c r="I23" s="138" t="s">
        <v>1653</v>
      </c>
      <c r="J23" s="254" t="s">
        <v>36</v>
      </c>
      <c r="K23" s="254" t="s">
        <v>29</v>
      </c>
      <c r="L23" s="254" t="s">
        <v>30</v>
      </c>
      <c r="M23" s="254" t="s">
        <v>43</v>
      </c>
      <c r="N23" s="743"/>
      <c r="O23" s="419"/>
      <c r="P23" s="419"/>
      <c r="Q23" s="419"/>
      <c r="R23" s="419"/>
      <c r="S23" s="419"/>
      <c r="T23" s="419"/>
      <c r="U23" s="419"/>
      <c r="V23" s="419"/>
      <c r="W23" s="419"/>
      <c r="X23" s="419"/>
      <c r="Y23" s="419"/>
      <c r="Z23" s="419"/>
      <c r="AA23" s="738">
        <f t="shared" si="0"/>
        <v>0</v>
      </c>
      <c r="AB23" s="421"/>
      <c r="AC23" s="422"/>
      <c r="AD23" s="422"/>
      <c r="AE23" s="422"/>
      <c r="AF23" s="422"/>
      <c r="AG23" s="422"/>
      <c r="AH23" s="422"/>
      <c r="AI23" s="422"/>
      <c r="AJ23" s="422"/>
      <c r="AK23" s="422"/>
      <c r="AL23" s="422"/>
      <c r="AM23" s="422"/>
      <c r="AN23" s="739">
        <f t="shared" si="1"/>
        <v>0</v>
      </c>
      <c r="AO23" s="740" t="e">
        <f t="shared" si="2"/>
        <v>#DIV/0!</v>
      </c>
      <c r="AP23" s="249" t="s">
        <v>1654</v>
      </c>
      <c r="AQ23" s="249" t="s">
        <v>1615</v>
      </c>
      <c r="AR23" s="249" t="s">
        <v>1616</v>
      </c>
      <c r="AS23" s="262"/>
      <c r="AT23" s="398"/>
      <c r="AU23" s="727"/>
      <c r="AV23" s="727"/>
      <c r="AW23" s="727"/>
      <c r="AX23" s="727"/>
      <c r="AY23" s="727"/>
      <c r="AZ23" s="727"/>
      <c r="BA23" s="727"/>
    </row>
    <row r="24" spans="1:53" ht="81" customHeight="1">
      <c r="A24" s="737" t="s">
        <v>664</v>
      </c>
      <c r="B24" s="1325"/>
      <c r="C24" s="243"/>
      <c r="D24" s="1283"/>
      <c r="E24" s="267" t="s">
        <v>1657</v>
      </c>
      <c r="F24" s="243" t="s">
        <v>1646</v>
      </c>
      <c r="G24" s="254">
        <v>1</v>
      </c>
      <c r="H24" s="242" t="s">
        <v>81</v>
      </c>
      <c r="I24" s="138" t="s">
        <v>1632</v>
      </c>
      <c r="J24" s="254" t="s">
        <v>36</v>
      </c>
      <c r="K24" s="254" t="s">
        <v>29</v>
      </c>
      <c r="L24" s="254" t="s">
        <v>30</v>
      </c>
      <c r="M24" s="254" t="s">
        <v>43</v>
      </c>
      <c r="N24" s="743"/>
      <c r="O24" s="419"/>
      <c r="P24" s="419"/>
      <c r="Q24" s="419"/>
      <c r="R24" s="419"/>
      <c r="S24" s="419"/>
      <c r="T24" s="419"/>
      <c r="U24" s="419"/>
      <c r="V24" s="419"/>
      <c r="W24" s="419"/>
      <c r="X24" s="419"/>
      <c r="Y24" s="419"/>
      <c r="Z24" s="419"/>
      <c r="AA24" s="738">
        <f t="shared" si="0"/>
        <v>0</v>
      </c>
      <c r="AB24" s="421"/>
      <c r="AC24" s="422"/>
      <c r="AD24" s="422"/>
      <c r="AE24" s="422"/>
      <c r="AF24" s="422"/>
      <c r="AG24" s="422"/>
      <c r="AH24" s="422"/>
      <c r="AI24" s="422"/>
      <c r="AJ24" s="422"/>
      <c r="AK24" s="422"/>
      <c r="AL24" s="422"/>
      <c r="AM24" s="422"/>
      <c r="AN24" s="739">
        <f t="shared" si="1"/>
        <v>0</v>
      </c>
      <c r="AO24" s="740" t="e">
        <f t="shared" si="2"/>
        <v>#DIV/0!</v>
      </c>
      <c r="AP24" s="249" t="s">
        <v>1651</v>
      </c>
      <c r="AQ24" s="249" t="s">
        <v>1615</v>
      </c>
      <c r="AR24" s="249" t="s">
        <v>1616</v>
      </c>
      <c r="AS24" s="262"/>
      <c r="AT24" s="398"/>
      <c r="AU24" s="727"/>
      <c r="AV24" s="727"/>
      <c r="AW24" s="727"/>
      <c r="AX24" s="727"/>
      <c r="AY24" s="727"/>
      <c r="AZ24" s="727"/>
      <c r="BA24" s="727"/>
    </row>
    <row r="25" spans="1:53" ht="81" customHeight="1">
      <c r="A25" s="737" t="s">
        <v>664</v>
      </c>
      <c r="B25" s="1325"/>
      <c r="C25" s="243"/>
      <c r="D25" s="1283"/>
      <c r="E25" s="267" t="s">
        <v>1658</v>
      </c>
      <c r="F25" s="243" t="s">
        <v>1646</v>
      </c>
      <c r="G25" s="254">
        <v>1</v>
      </c>
      <c r="H25" s="242" t="s">
        <v>81</v>
      </c>
      <c r="I25" s="138" t="s">
        <v>1659</v>
      </c>
      <c r="J25" s="254" t="s">
        <v>36</v>
      </c>
      <c r="K25" s="254" t="s">
        <v>29</v>
      </c>
      <c r="L25" s="254" t="s">
        <v>30</v>
      </c>
      <c r="M25" s="254" t="s">
        <v>43</v>
      </c>
      <c r="N25" s="743"/>
      <c r="O25" s="419"/>
      <c r="P25" s="419"/>
      <c r="Q25" s="419"/>
      <c r="R25" s="419"/>
      <c r="S25" s="419"/>
      <c r="T25" s="419"/>
      <c r="U25" s="419"/>
      <c r="V25" s="419"/>
      <c r="W25" s="419"/>
      <c r="X25" s="419"/>
      <c r="Y25" s="419"/>
      <c r="Z25" s="419"/>
      <c r="AA25" s="738">
        <f t="shared" si="0"/>
        <v>0</v>
      </c>
      <c r="AB25" s="421"/>
      <c r="AC25" s="422"/>
      <c r="AD25" s="422"/>
      <c r="AE25" s="422"/>
      <c r="AF25" s="422"/>
      <c r="AG25" s="422"/>
      <c r="AH25" s="422"/>
      <c r="AI25" s="422"/>
      <c r="AJ25" s="422"/>
      <c r="AK25" s="422"/>
      <c r="AL25" s="422"/>
      <c r="AM25" s="422"/>
      <c r="AN25" s="739">
        <f t="shared" si="1"/>
        <v>0</v>
      </c>
      <c r="AO25" s="740" t="e">
        <f t="shared" si="2"/>
        <v>#DIV/0!</v>
      </c>
      <c r="AP25" s="249" t="s">
        <v>1660</v>
      </c>
      <c r="AQ25" s="249" t="s">
        <v>1615</v>
      </c>
      <c r="AR25" s="249" t="s">
        <v>1616</v>
      </c>
      <c r="AS25" s="262"/>
      <c r="AT25" s="398"/>
      <c r="AU25" s="727"/>
      <c r="AV25" s="727"/>
      <c r="AW25" s="727"/>
      <c r="AX25" s="727"/>
      <c r="AY25" s="727"/>
      <c r="AZ25" s="727"/>
      <c r="BA25" s="727"/>
    </row>
    <row r="26" spans="1:53" ht="81" customHeight="1">
      <c r="A26" s="737" t="s">
        <v>664</v>
      </c>
      <c r="B26" s="1325"/>
      <c r="C26" s="243"/>
      <c r="D26" s="1284"/>
      <c r="E26" s="267" t="s">
        <v>1661</v>
      </c>
      <c r="F26" s="243" t="s">
        <v>1646</v>
      </c>
      <c r="G26" s="254">
        <v>1</v>
      </c>
      <c r="H26" s="242" t="s">
        <v>81</v>
      </c>
      <c r="I26" s="138" t="s">
        <v>1653</v>
      </c>
      <c r="J26" s="254" t="s">
        <v>36</v>
      </c>
      <c r="K26" s="254" t="s">
        <v>29</v>
      </c>
      <c r="L26" s="254" t="s">
        <v>30</v>
      </c>
      <c r="M26" s="254" t="s">
        <v>43</v>
      </c>
      <c r="N26" s="743"/>
      <c r="O26" s="419"/>
      <c r="P26" s="419"/>
      <c r="Q26" s="419"/>
      <c r="R26" s="419"/>
      <c r="S26" s="419"/>
      <c r="T26" s="419"/>
      <c r="U26" s="419"/>
      <c r="V26" s="419"/>
      <c r="W26" s="419"/>
      <c r="X26" s="419"/>
      <c r="Y26" s="419"/>
      <c r="Z26" s="419"/>
      <c r="AA26" s="738">
        <f t="shared" si="0"/>
        <v>0</v>
      </c>
      <c r="AB26" s="421"/>
      <c r="AC26" s="422"/>
      <c r="AD26" s="422"/>
      <c r="AE26" s="422"/>
      <c r="AF26" s="422"/>
      <c r="AG26" s="422"/>
      <c r="AH26" s="422"/>
      <c r="AI26" s="422"/>
      <c r="AJ26" s="422"/>
      <c r="AK26" s="422"/>
      <c r="AL26" s="422"/>
      <c r="AM26" s="422"/>
      <c r="AN26" s="739">
        <f t="shared" si="1"/>
        <v>0</v>
      </c>
      <c r="AO26" s="740" t="e">
        <f t="shared" si="2"/>
        <v>#DIV/0!</v>
      </c>
      <c r="AP26" s="249" t="s">
        <v>1654</v>
      </c>
      <c r="AQ26" s="249" t="s">
        <v>1615</v>
      </c>
      <c r="AR26" s="249" t="s">
        <v>1616</v>
      </c>
      <c r="AS26" s="262"/>
      <c r="AT26" s="398"/>
      <c r="AU26" s="727"/>
      <c r="AV26" s="727"/>
      <c r="AW26" s="727"/>
      <c r="AX26" s="727"/>
      <c r="AY26" s="727"/>
      <c r="AZ26" s="727"/>
      <c r="BA26" s="727"/>
    </row>
    <row r="27" spans="1:53" ht="40.5" customHeight="1">
      <c r="A27" s="737" t="s">
        <v>537</v>
      </c>
      <c r="B27" s="1325"/>
      <c r="C27" s="243"/>
      <c r="D27" s="267" t="s">
        <v>1662</v>
      </c>
      <c r="E27" s="267"/>
      <c r="F27" s="243" t="s">
        <v>1663</v>
      </c>
      <c r="G27" s="254">
        <v>2</v>
      </c>
      <c r="H27" s="242" t="s">
        <v>75</v>
      </c>
      <c r="I27" s="138" t="s">
        <v>1664</v>
      </c>
      <c r="J27" s="254" t="s">
        <v>36</v>
      </c>
      <c r="K27" s="254" t="s">
        <v>29</v>
      </c>
      <c r="L27" s="254" t="s">
        <v>42</v>
      </c>
      <c r="M27" s="254" t="s">
        <v>43</v>
      </c>
      <c r="N27" s="744">
        <v>12</v>
      </c>
      <c r="O27" s="419">
        <v>1</v>
      </c>
      <c r="P27" s="419">
        <v>1</v>
      </c>
      <c r="Q27" s="419">
        <v>1</v>
      </c>
      <c r="R27" s="419">
        <v>1</v>
      </c>
      <c r="S27" s="419">
        <v>1</v>
      </c>
      <c r="T27" s="419">
        <v>1</v>
      </c>
      <c r="U27" s="419">
        <v>1</v>
      </c>
      <c r="V27" s="419">
        <v>1</v>
      </c>
      <c r="W27" s="419">
        <v>1</v>
      </c>
      <c r="X27" s="419">
        <v>1</v>
      </c>
      <c r="Y27" s="419">
        <v>1</v>
      </c>
      <c r="Z27" s="419">
        <v>1</v>
      </c>
      <c r="AA27" s="738">
        <f t="shared" si="0"/>
        <v>1</v>
      </c>
      <c r="AB27" s="421"/>
      <c r="AC27" s="422"/>
      <c r="AD27" s="422"/>
      <c r="AE27" s="422"/>
      <c r="AF27" s="422"/>
      <c r="AG27" s="422"/>
      <c r="AH27" s="422"/>
      <c r="AI27" s="422"/>
      <c r="AJ27" s="422"/>
      <c r="AK27" s="422"/>
      <c r="AL27" s="422"/>
      <c r="AM27" s="422"/>
      <c r="AN27" s="739">
        <f t="shared" si="1"/>
        <v>0</v>
      </c>
      <c r="AO27" s="740">
        <f t="shared" si="2"/>
        <v>0</v>
      </c>
      <c r="AP27" s="249" t="s">
        <v>220</v>
      </c>
      <c r="AQ27" s="249" t="s">
        <v>1615</v>
      </c>
      <c r="AR27" s="249" t="s">
        <v>1616</v>
      </c>
      <c r="AS27" s="262"/>
      <c r="AT27" s="398"/>
      <c r="AU27" s="727"/>
      <c r="AV27" s="727"/>
      <c r="AW27" s="727"/>
      <c r="AX27" s="727"/>
      <c r="AY27" s="727"/>
      <c r="AZ27" s="727"/>
      <c r="BA27" s="727"/>
    </row>
    <row r="28" spans="1:53" ht="60.75" customHeight="1">
      <c r="A28" s="737" t="s">
        <v>537</v>
      </c>
      <c r="B28" s="1326"/>
      <c r="C28" s="243"/>
      <c r="D28" s="267" t="s">
        <v>1665</v>
      </c>
      <c r="E28" s="267"/>
      <c r="F28" s="243" t="s">
        <v>1663</v>
      </c>
      <c r="G28" s="254">
        <v>1</v>
      </c>
      <c r="H28" s="242" t="s">
        <v>75</v>
      </c>
      <c r="I28" s="138" t="s">
        <v>1666</v>
      </c>
      <c r="J28" s="254" t="s">
        <v>70</v>
      </c>
      <c r="K28" s="254" t="s">
        <v>29</v>
      </c>
      <c r="L28" s="254" t="s">
        <v>42</v>
      </c>
      <c r="M28" s="254" t="s">
        <v>43</v>
      </c>
      <c r="N28" s="738">
        <v>0.9</v>
      </c>
      <c r="O28" s="393">
        <v>0.9</v>
      </c>
      <c r="P28" s="393">
        <v>0.9</v>
      </c>
      <c r="Q28" s="393">
        <v>0.9</v>
      </c>
      <c r="R28" s="393">
        <v>0.9</v>
      </c>
      <c r="S28" s="393">
        <v>0.9</v>
      </c>
      <c r="T28" s="393">
        <v>0.9</v>
      </c>
      <c r="U28" s="393">
        <v>0.9</v>
      </c>
      <c r="V28" s="393">
        <v>0.9</v>
      </c>
      <c r="W28" s="393">
        <v>0.9</v>
      </c>
      <c r="X28" s="393">
        <v>0.9</v>
      </c>
      <c r="Y28" s="393">
        <v>0.9</v>
      </c>
      <c r="Z28" s="393">
        <v>0.9</v>
      </c>
      <c r="AA28" s="738">
        <f t="shared" si="0"/>
        <v>0.9</v>
      </c>
      <c r="AB28" s="421"/>
      <c r="AC28" s="396"/>
      <c r="AD28" s="396"/>
      <c r="AE28" s="396"/>
      <c r="AF28" s="396"/>
      <c r="AG28" s="396"/>
      <c r="AH28" s="396"/>
      <c r="AI28" s="396"/>
      <c r="AJ28" s="396"/>
      <c r="AK28" s="396"/>
      <c r="AL28" s="396"/>
      <c r="AM28" s="396"/>
      <c r="AN28" s="739">
        <f t="shared" si="1"/>
        <v>0</v>
      </c>
      <c r="AO28" s="740">
        <f t="shared" si="2"/>
        <v>0</v>
      </c>
      <c r="AP28" s="249" t="s">
        <v>220</v>
      </c>
      <c r="AQ28" s="249" t="s">
        <v>1615</v>
      </c>
      <c r="AR28" s="249" t="s">
        <v>1616</v>
      </c>
      <c r="AS28" s="262"/>
      <c r="AT28" s="398"/>
      <c r="AU28" s="727"/>
      <c r="AV28" s="727"/>
      <c r="AW28" s="727"/>
      <c r="AX28" s="727"/>
      <c r="AY28" s="727"/>
      <c r="AZ28" s="727"/>
      <c r="BA28" s="727"/>
    </row>
    <row r="29" spans="1:53" ht="60.75" customHeight="1">
      <c r="A29" s="745" t="s">
        <v>664</v>
      </c>
      <c r="B29" s="1327" t="s">
        <v>1667</v>
      </c>
      <c r="C29" s="243"/>
      <c r="D29" s="267" t="s">
        <v>1668</v>
      </c>
      <c r="E29" s="267"/>
      <c r="F29" s="243" t="s">
        <v>1669</v>
      </c>
      <c r="G29" s="254">
        <v>3</v>
      </c>
      <c r="H29" s="242" t="s">
        <v>75</v>
      </c>
      <c r="I29" s="138" t="s">
        <v>1670</v>
      </c>
      <c r="J29" s="254" t="s">
        <v>70</v>
      </c>
      <c r="K29" s="254" t="s">
        <v>29</v>
      </c>
      <c r="L29" s="254" t="s">
        <v>30</v>
      </c>
      <c r="M29" s="254" t="s">
        <v>43</v>
      </c>
      <c r="N29" s="746">
        <f>+SUM(O29:Z29)</f>
        <v>1</v>
      </c>
      <c r="O29" s="270">
        <v>0.5</v>
      </c>
      <c r="P29" s="270">
        <v>0.5</v>
      </c>
      <c r="Q29" s="245"/>
      <c r="R29" s="245"/>
      <c r="S29" s="245"/>
      <c r="T29" s="245"/>
      <c r="U29" s="245"/>
      <c r="V29" s="245"/>
      <c r="W29" s="245"/>
      <c r="X29" s="245"/>
      <c r="Y29" s="245"/>
      <c r="Z29" s="245"/>
      <c r="AA29" s="738">
        <f t="shared" si="0"/>
        <v>0.5</v>
      </c>
      <c r="AB29" s="421"/>
      <c r="AC29" s="247"/>
      <c r="AD29" s="247"/>
      <c r="AE29" s="247"/>
      <c r="AF29" s="247"/>
      <c r="AG29" s="247"/>
      <c r="AH29" s="247"/>
      <c r="AI29" s="247"/>
      <c r="AJ29" s="247"/>
      <c r="AK29" s="247"/>
      <c r="AL29" s="247"/>
      <c r="AM29" s="247"/>
      <c r="AN29" s="739">
        <f t="shared" si="1"/>
        <v>0</v>
      </c>
      <c r="AO29" s="740">
        <f t="shared" si="2"/>
        <v>0</v>
      </c>
      <c r="AP29" s="249" t="s">
        <v>1671</v>
      </c>
      <c r="AQ29" s="249" t="s">
        <v>1672</v>
      </c>
      <c r="AR29" s="249" t="s">
        <v>1673</v>
      </c>
      <c r="AS29" s="262" t="s">
        <v>1674</v>
      </c>
      <c r="AT29" s="398"/>
      <c r="AU29" s="727"/>
      <c r="AV29" s="727"/>
      <c r="AW29" s="727"/>
      <c r="AX29" s="727"/>
      <c r="AY29" s="727"/>
      <c r="AZ29" s="727"/>
      <c r="BA29" s="727"/>
    </row>
    <row r="30" spans="1:53" ht="81" customHeight="1">
      <c r="A30" s="745" t="s">
        <v>664</v>
      </c>
      <c r="B30" s="1325"/>
      <c r="C30" s="243"/>
      <c r="D30" s="267" t="s">
        <v>1675</v>
      </c>
      <c r="E30" s="267"/>
      <c r="F30" s="243" t="s">
        <v>1676</v>
      </c>
      <c r="G30" s="254">
        <v>3</v>
      </c>
      <c r="H30" s="242" t="s">
        <v>75</v>
      </c>
      <c r="I30" s="138" t="s">
        <v>1677</v>
      </c>
      <c r="J30" s="254" t="s">
        <v>40</v>
      </c>
      <c r="K30" s="254" t="s">
        <v>41</v>
      </c>
      <c r="L30" s="254" t="s">
        <v>42</v>
      </c>
      <c r="M30" s="254" t="s">
        <v>43</v>
      </c>
      <c r="N30" s="747">
        <f t="shared" ref="N30:N61" si="3">+SUM(O30:Z30)</f>
        <v>120</v>
      </c>
      <c r="O30" s="245">
        <v>10</v>
      </c>
      <c r="P30" s="245">
        <v>10</v>
      </c>
      <c r="Q30" s="245">
        <v>10</v>
      </c>
      <c r="R30" s="245">
        <v>10</v>
      </c>
      <c r="S30" s="245">
        <v>10</v>
      </c>
      <c r="T30" s="245">
        <v>10</v>
      </c>
      <c r="U30" s="245">
        <v>10</v>
      </c>
      <c r="V30" s="245">
        <v>10</v>
      </c>
      <c r="W30" s="245">
        <v>10</v>
      </c>
      <c r="X30" s="245">
        <v>10</v>
      </c>
      <c r="Y30" s="245">
        <v>10</v>
      </c>
      <c r="Z30" s="245">
        <v>10</v>
      </c>
      <c r="AA30" s="738">
        <f t="shared" si="0"/>
        <v>10</v>
      </c>
      <c r="AB30" s="421"/>
      <c r="AC30" s="247"/>
      <c r="AD30" s="247"/>
      <c r="AE30" s="247"/>
      <c r="AF30" s="247"/>
      <c r="AG30" s="247"/>
      <c r="AH30" s="247"/>
      <c r="AI30" s="247"/>
      <c r="AJ30" s="247"/>
      <c r="AK30" s="247"/>
      <c r="AL30" s="247"/>
      <c r="AM30" s="247"/>
      <c r="AN30" s="739">
        <f t="shared" si="1"/>
        <v>0</v>
      </c>
      <c r="AO30" s="748" t="e">
        <f>AA30/AN30</f>
        <v>#DIV/0!</v>
      </c>
      <c r="AP30" s="249" t="s">
        <v>1678</v>
      </c>
      <c r="AQ30" s="249" t="s">
        <v>1672</v>
      </c>
      <c r="AR30" s="249" t="s">
        <v>1673</v>
      </c>
      <c r="AS30" s="262"/>
      <c r="AT30" s="398"/>
      <c r="AU30" s="727"/>
      <c r="AV30" s="727"/>
      <c r="AW30" s="727"/>
      <c r="AX30" s="727"/>
      <c r="AY30" s="727"/>
      <c r="AZ30" s="727"/>
      <c r="BA30" s="727"/>
    </row>
    <row r="31" spans="1:53" ht="129" customHeight="1">
      <c r="A31" s="745" t="s">
        <v>664</v>
      </c>
      <c r="B31" s="1326"/>
      <c r="C31" s="243"/>
      <c r="D31" s="267" t="s">
        <v>1679</v>
      </c>
      <c r="E31" s="267"/>
      <c r="F31" s="243" t="s">
        <v>1680</v>
      </c>
      <c r="G31" s="254">
        <v>1</v>
      </c>
      <c r="H31" s="242" t="s">
        <v>75</v>
      </c>
      <c r="I31" s="138" t="s">
        <v>1681</v>
      </c>
      <c r="J31" s="254" t="s">
        <v>36</v>
      </c>
      <c r="K31" s="254" t="s">
        <v>29</v>
      </c>
      <c r="L31" s="254" t="s">
        <v>42</v>
      </c>
      <c r="M31" s="254" t="s">
        <v>43</v>
      </c>
      <c r="N31" s="747">
        <f t="shared" si="3"/>
        <v>144</v>
      </c>
      <c r="O31" s="245">
        <v>12</v>
      </c>
      <c r="P31" s="245">
        <v>12</v>
      </c>
      <c r="Q31" s="245">
        <v>12</v>
      </c>
      <c r="R31" s="245">
        <v>12</v>
      </c>
      <c r="S31" s="245">
        <v>12</v>
      </c>
      <c r="T31" s="245">
        <v>12</v>
      </c>
      <c r="U31" s="245">
        <v>12</v>
      </c>
      <c r="V31" s="245">
        <v>12</v>
      </c>
      <c r="W31" s="245">
        <v>12</v>
      </c>
      <c r="X31" s="245">
        <v>12</v>
      </c>
      <c r="Y31" s="245">
        <v>12</v>
      </c>
      <c r="Z31" s="245">
        <v>12</v>
      </c>
      <c r="AA31" s="738">
        <f t="shared" si="0"/>
        <v>12</v>
      </c>
      <c r="AB31" s="421"/>
      <c r="AC31" s="247"/>
      <c r="AD31" s="247"/>
      <c r="AE31" s="247"/>
      <c r="AF31" s="247"/>
      <c r="AG31" s="247"/>
      <c r="AH31" s="247"/>
      <c r="AI31" s="247"/>
      <c r="AJ31" s="247"/>
      <c r="AK31" s="247"/>
      <c r="AL31" s="247"/>
      <c r="AM31" s="247"/>
      <c r="AN31" s="739">
        <f t="shared" si="1"/>
        <v>0</v>
      </c>
      <c r="AO31" s="740">
        <f t="shared" si="2"/>
        <v>0</v>
      </c>
      <c r="AP31" s="249" t="s">
        <v>215</v>
      </c>
      <c r="AQ31" s="249" t="s">
        <v>1672</v>
      </c>
      <c r="AR31" s="249" t="s">
        <v>1673</v>
      </c>
      <c r="AS31" s="262"/>
      <c r="AT31" s="398"/>
      <c r="AU31" s="727"/>
      <c r="AV31" s="727"/>
      <c r="AW31" s="727"/>
      <c r="AX31" s="727"/>
      <c r="AY31" s="727"/>
      <c r="AZ31" s="727"/>
      <c r="BA31" s="727"/>
    </row>
    <row r="32" spans="1:53" ht="117" customHeight="1">
      <c r="A32" s="745" t="s">
        <v>664</v>
      </c>
      <c r="B32" s="1327" t="s">
        <v>1682</v>
      </c>
      <c r="C32" s="243"/>
      <c r="D32" s="267" t="s">
        <v>1683</v>
      </c>
      <c r="E32" s="267"/>
      <c r="F32" s="267" t="s">
        <v>1684</v>
      </c>
      <c r="G32" s="255">
        <v>2</v>
      </c>
      <c r="H32" s="264" t="s">
        <v>81</v>
      </c>
      <c r="I32" s="120" t="s">
        <v>1685</v>
      </c>
      <c r="J32" s="255" t="s">
        <v>70</v>
      </c>
      <c r="K32" s="255" t="s">
        <v>29</v>
      </c>
      <c r="L32" s="255" t="s">
        <v>42</v>
      </c>
      <c r="M32" s="255" t="s">
        <v>43</v>
      </c>
      <c r="N32" s="746">
        <f>AVERAGE(O32:Z32)</f>
        <v>0.94166666666666687</v>
      </c>
      <c r="O32" s="244">
        <v>0.9</v>
      </c>
      <c r="P32" s="244">
        <v>1</v>
      </c>
      <c r="Q32" s="244">
        <v>1</v>
      </c>
      <c r="R32" s="244">
        <v>1</v>
      </c>
      <c r="S32" s="244">
        <v>1</v>
      </c>
      <c r="T32" s="244">
        <v>1</v>
      </c>
      <c r="U32" s="244">
        <v>0.9</v>
      </c>
      <c r="V32" s="244">
        <v>0.9</v>
      </c>
      <c r="W32" s="244">
        <v>0.9</v>
      </c>
      <c r="X32" s="244">
        <v>0.9</v>
      </c>
      <c r="Y32" s="244">
        <v>0.9</v>
      </c>
      <c r="Z32" s="244">
        <v>0.9</v>
      </c>
      <c r="AA32" s="738">
        <f t="shared" si="0"/>
        <v>0.9</v>
      </c>
      <c r="AB32" s="421"/>
      <c r="AC32" s="282"/>
      <c r="AD32" s="282"/>
      <c r="AE32" s="282"/>
      <c r="AF32" s="282"/>
      <c r="AG32" s="282"/>
      <c r="AH32" s="282"/>
      <c r="AI32" s="282"/>
      <c r="AJ32" s="282"/>
      <c r="AK32" s="282"/>
      <c r="AL32" s="282"/>
      <c r="AM32" s="282"/>
      <c r="AN32" s="739">
        <f t="shared" si="1"/>
        <v>0</v>
      </c>
      <c r="AO32" s="740">
        <f t="shared" si="2"/>
        <v>0</v>
      </c>
      <c r="AP32" s="249" t="s">
        <v>1686</v>
      </c>
      <c r="AQ32" s="249" t="s">
        <v>1672</v>
      </c>
      <c r="AR32" s="249" t="s">
        <v>1687</v>
      </c>
      <c r="AS32" s="262"/>
      <c r="AT32" s="398"/>
      <c r="AU32" s="727"/>
      <c r="AV32" s="727"/>
      <c r="AW32" s="727"/>
      <c r="AX32" s="727"/>
      <c r="AY32" s="727"/>
      <c r="AZ32" s="727"/>
      <c r="BA32" s="727"/>
    </row>
    <row r="33" spans="1:53" ht="81" customHeight="1">
      <c r="A33" s="737" t="s">
        <v>664</v>
      </c>
      <c r="B33" s="1325"/>
      <c r="C33" s="243"/>
      <c r="D33" s="1293" t="s">
        <v>1688</v>
      </c>
      <c r="E33" s="749" t="s">
        <v>1689</v>
      </c>
      <c r="F33" s="1293" t="s">
        <v>1690</v>
      </c>
      <c r="G33" s="120">
        <v>3</v>
      </c>
      <c r="H33" s="243" t="s">
        <v>81</v>
      </c>
      <c r="I33" s="138" t="s">
        <v>1691</v>
      </c>
      <c r="J33" s="138" t="s">
        <v>70</v>
      </c>
      <c r="K33" s="138" t="s">
        <v>29</v>
      </c>
      <c r="L33" s="138" t="s">
        <v>30</v>
      </c>
      <c r="M33" s="391" t="s">
        <v>43</v>
      </c>
      <c r="N33" s="746">
        <f t="shared" si="3"/>
        <v>1</v>
      </c>
      <c r="O33" s="419"/>
      <c r="P33" s="419"/>
      <c r="Q33" s="419"/>
      <c r="R33" s="419"/>
      <c r="S33" s="419"/>
      <c r="T33" s="393">
        <v>0.5</v>
      </c>
      <c r="U33" s="393">
        <v>0.5</v>
      </c>
      <c r="V33" s="419"/>
      <c r="W33" s="419"/>
      <c r="X33" s="419"/>
      <c r="Y33" s="419"/>
      <c r="Z33" s="419"/>
      <c r="AA33" s="738">
        <f t="shared" si="0"/>
        <v>0</v>
      </c>
      <c r="AB33" s="421"/>
      <c r="AC33" s="422"/>
      <c r="AD33" s="422"/>
      <c r="AE33" s="422"/>
      <c r="AF33" s="422"/>
      <c r="AG33" s="422"/>
      <c r="AH33" s="422"/>
      <c r="AI33" s="422"/>
      <c r="AJ33" s="422"/>
      <c r="AK33" s="422"/>
      <c r="AL33" s="422"/>
      <c r="AM33" s="422"/>
      <c r="AN33" s="739">
        <f t="shared" si="1"/>
        <v>0</v>
      </c>
      <c r="AO33" s="740" t="e">
        <f t="shared" si="2"/>
        <v>#DIV/0!</v>
      </c>
      <c r="AP33" s="249" t="s">
        <v>1692</v>
      </c>
      <c r="AQ33" s="249" t="s">
        <v>1672</v>
      </c>
      <c r="AR33" s="249" t="s">
        <v>1693</v>
      </c>
      <c r="AS33" s="249"/>
      <c r="AT33" s="398"/>
      <c r="AU33" s="727"/>
      <c r="AV33" s="727"/>
      <c r="AW33" s="727"/>
      <c r="AX33" s="727"/>
      <c r="AY33" s="727"/>
      <c r="AZ33" s="727"/>
      <c r="BA33" s="727"/>
    </row>
    <row r="34" spans="1:53" ht="81" customHeight="1">
      <c r="A34" s="737" t="s">
        <v>664</v>
      </c>
      <c r="B34" s="1325"/>
      <c r="C34" s="243"/>
      <c r="D34" s="1293"/>
      <c r="E34" s="749" t="s">
        <v>1694</v>
      </c>
      <c r="F34" s="1293"/>
      <c r="G34" s="120">
        <v>1</v>
      </c>
      <c r="H34" s="243" t="s">
        <v>81</v>
      </c>
      <c r="I34" s="138" t="s">
        <v>1695</v>
      </c>
      <c r="J34" s="138" t="s">
        <v>70</v>
      </c>
      <c r="K34" s="138" t="s">
        <v>29</v>
      </c>
      <c r="L34" s="138" t="s">
        <v>30</v>
      </c>
      <c r="M34" s="391" t="s">
        <v>43</v>
      </c>
      <c r="N34" s="746">
        <f t="shared" si="3"/>
        <v>1</v>
      </c>
      <c r="O34" s="419"/>
      <c r="P34" s="419"/>
      <c r="Q34" s="419"/>
      <c r="R34" s="419"/>
      <c r="S34" s="419"/>
      <c r="T34" s="419"/>
      <c r="U34" s="393"/>
      <c r="V34" s="393">
        <v>1</v>
      </c>
      <c r="W34" s="393"/>
      <c r="X34" s="419"/>
      <c r="Y34" s="419"/>
      <c r="Z34" s="419"/>
      <c r="AA34" s="738">
        <f t="shared" si="0"/>
        <v>0</v>
      </c>
      <c r="AB34" s="421"/>
      <c r="AC34" s="422"/>
      <c r="AD34" s="422"/>
      <c r="AE34" s="422"/>
      <c r="AF34" s="422"/>
      <c r="AG34" s="422"/>
      <c r="AH34" s="422"/>
      <c r="AI34" s="422"/>
      <c r="AJ34" s="422"/>
      <c r="AK34" s="422"/>
      <c r="AL34" s="422"/>
      <c r="AM34" s="422"/>
      <c r="AN34" s="739">
        <f t="shared" si="1"/>
        <v>0</v>
      </c>
      <c r="AO34" s="740" t="e">
        <f t="shared" si="2"/>
        <v>#DIV/0!</v>
      </c>
      <c r="AP34" s="249" t="s">
        <v>222</v>
      </c>
      <c r="AQ34" s="249" t="s">
        <v>1672</v>
      </c>
      <c r="AR34" s="249" t="s">
        <v>1693</v>
      </c>
      <c r="AS34" s="249"/>
      <c r="AT34" s="398"/>
      <c r="AU34" s="727"/>
      <c r="AV34" s="727"/>
      <c r="AW34" s="727"/>
      <c r="AX34" s="727"/>
      <c r="AY34" s="727"/>
      <c r="AZ34" s="727"/>
      <c r="BA34" s="727"/>
    </row>
    <row r="35" spans="1:53" ht="81" customHeight="1">
      <c r="A35" s="737" t="s">
        <v>664</v>
      </c>
      <c r="B35" s="1325"/>
      <c r="C35" s="243"/>
      <c r="D35" s="1293"/>
      <c r="E35" s="749" t="s">
        <v>1696</v>
      </c>
      <c r="F35" s="1293"/>
      <c r="G35" s="120">
        <v>2</v>
      </c>
      <c r="H35" s="243" t="s">
        <v>81</v>
      </c>
      <c r="I35" s="138" t="s">
        <v>1697</v>
      </c>
      <c r="J35" s="138" t="s">
        <v>70</v>
      </c>
      <c r="K35" s="138" t="s">
        <v>29</v>
      </c>
      <c r="L35" s="138" t="s">
        <v>30</v>
      </c>
      <c r="M35" s="391" t="s">
        <v>43</v>
      </c>
      <c r="N35" s="746">
        <f t="shared" si="3"/>
        <v>1</v>
      </c>
      <c r="O35" s="419"/>
      <c r="P35" s="419"/>
      <c r="Q35" s="419"/>
      <c r="R35" s="419"/>
      <c r="S35" s="419"/>
      <c r="T35" s="419"/>
      <c r="U35" s="419"/>
      <c r="V35" s="393"/>
      <c r="W35" s="393">
        <v>1</v>
      </c>
      <c r="X35" s="393"/>
      <c r="Y35" s="419"/>
      <c r="Z35" s="419"/>
      <c r="AA35" s="738">
        <f t="shared" si="0"/>
        <v>0</v>
      </c>
      <c r="AB35" s="421"/>
      <c r="AC35" s="422"/>
      <c r="AD35" s="422"/>
      <c r="AE35" s="422"/>
      <c r="AF35" s="422"/>
      <c r="AG35" s="422"/>
      <c r="AH35" s="422"/>
      <c r="AI35" s="422"/>
      <c r="AJ35" s="422"/>
      <c r="AK35" s="422"/>
      <c r="AL35" s="422"/>
      <c r="AM35" s="422"/>
      <c r="AN35" s="739">
        <f t="shared" si="1"/>
        <v>0</v>
      </c>
      <c r="AO35" s="740" t="e">
        <f t="shared" si="2"/>
        <v>#DIV/0!</v>
      </c>
      <c r="AP35" s="249" t="s">
        <v>1698</v>
      </c>
      <c r="AQ35" s="249" t="s">
        <v>1672</v>
      </c>
      <c r="AR35" s="249" t="s">
        <v>1693</v>
      </c>
      <c r="AS35" s="249"/>
      <c r="AT35" s="398"/>
      <c r="AU35" s="727"/>
      <c r="AV35" s="727"/>
      <c r="AW35" s="727"/>
      <c r="AX35" s="727"/>
      <c r="AY35" s="727"/>
      <c r="AZ35" s="727"/>
      <c r="BA35" s="727"/>
    </row>
    <row r="36" spans="1:53" ht="81" customHeight="1">
      <c r="A36" s="737" t="s">
        <v>664</v>
      </c>
      <c r="B36" s="1325"/>
      <c r="C36" s="243"/>
      <c r="D36" s="1293"/>
      <c r="E36" s="749" t="s">
        <v>1699</v>
      </c>
      <c r="F36" s="1293"/>
      <c r="G36" s="120">
        <v>3</v>
      </c>
      <c r="H36" s="243" t="s">
        <v>81</v>
      </c>
      <c r="I36" s="138" t="s">
        <v>1700</v>
      </c>
      <c r="J36" s="138" t="s">
        <v>70</v>
      </c>
      <c r="K36" s="138" t="s">
        <v>29</v>
      </c>
      <c r="L36" s="138" t="s">
        <v>30</v>
      </c>
      <c r="M36" s="391" t="s">
        <v>43</v>
      </c>
      <c r="N36" s="746">
        <f t="shared" si="3"/>
        <v>1</v>
      </c>
      <c r="O36" s="419"/>
      <c r="P36" s="419"/>
      <c r="Q36" s="419"/>
      <c r="R36" s="419"/>
      <c r="S36" s="419"/>
      <c r="T36" s="419"/>
      <c r="U36" s="419"/>
      <c r="V36" s="419"/>
      <c r="W36" s="419"/>
      <c r="X36" s="393">
        <v>1</v>
      </c>
      <c r="Y36" s="419"/>
      <c r="Z36" s="419"/>
      <c r="AA36" s="738">
        <f t="shared" si="0"/>
        <v>0</v>
      </c>
      <c r="AB36" s="421"/>
      <c r="AC36" s="422"/>
      <c r="AD36" s="422"/>
      <c r="AE36" s="422"/>
      <c r="AF36" s="422"/>
      <c r="AG36" s="422"/>
      <c r="AH36" s="422"/>
      <c r="AI36" s="422"/>
      <c r="AJ36" s="422"/>
      <c r="AK36" s="422"/>
      <c r="AL36" s="422"/>
      <c r="AM36" s="422"/>
      <c r="AN36" s="739">
        <f t="shared" si="1"/>
        <v>0</v>
      </c>
      <c r="AO36" s="740" t="e">
        <f t="shared" si="2"/>
        <v>#DIV/0!</v>
      </c>
      <c r="AP36" s="249" t="s">
        <v>1701</v>
      </c>
      <c r="AQ36" s="249" t="s">
        <v>1672</v>
      </c>
      <c r="AR36" s="249" t="s">
        <v>1693</v>
      </c>
      <c r="AS36" s="249"/>
      <c r="AT36" s="398"/>
      <c r="AU36" s="727"/>
      <c r="AV36" s="727"/>
      <c r="AW36" s="727"/>
      <c r="AX36" s="727"/>
      <c r="AY36" s="727"/>
      <c r="AZ36" s="727"/>
      <c r="BA36" s="727"/>
    </row>
    <row r="37" spans="1:53" ht="81" customHeight="1">
      <c r="A37" s="737" t="s">
        <v>664</v>
      </c>
      <c r="B37" s="1325"/>
      <c r="C37" s="243"/>
      <c r="D37" s="1283" t="s">
        <v>1702</v>
      </c>
      <c r="E37" s="749" t="s">
        <v>1689</v>
      </c>
      <c r="F37" s="1323" t="s">
        <v>1703</v>
      </c>
      <c r="G37" s="120">
        <v>3</v>
      </c>
      <c r="H37" s="243" t="s">
        <v>81</v>
      </c>
      <c r="I37" s="138" t="s">
        <v>1691</v>
      </c>
      <c r="J37" s="138" t="s">
        <v>70</v>
      </c>
      <c r="K37" s="138" t="s">
        <v>29</v>
      </c>
      <c r="L37" s="138" t="s">
        <v>30</v>
      </c>
      <c r="M37" s="391" t="s">
        <v>43</v>
      </c>
      <c r="N37" s="746">
        <f t="shared" si="3"/>
        <v>1</v>
      </c>
      <c r="O37" s="419"/>
      <c r="P37" s="419"/>
      <c r="Q37" s="419"/>
      <c r="R37" s="419"/>
      <c r="S37" s="419"/>
      <c r="T37" s="393">
        <v>0.5</v>
      </c>
      <c r="U37" s="393">
        <v>0.5</v>
      </c>
      <c r="V37" s="419"/>
      <c r="W37" s="419"/>
      <c r="X37" s="419"/>
      <c r="Y37" s="419"/>
      <c r="Z37" s="419"/>
      <c r="AA37" s="738">
        <f t="shared" si="0"/>
        <v>0</v>
      </c>
      <c r="AB37" s="421"/>
      <c r="AC37" s="422"/>
      <c r="AD37" s="422"/>
      <c r="AE37" s="422"/>
      <c r="AF37" s="422"/>
      <c r="AG37" s="422"/>
      <c r="AH37" s="422"/>
      <c r="AI37" s="422"/>
      <c r="AJ37" s="422"/>
      <c r="AK37" s="422"/>
      <c r="AL37" s="422"/>
      <c r="AM37" s="422"/>
      <c r="AN37" s="739">
        <f t="shared" si="1"/>
        <v>0</v>
      </c>
      <c r="AO37" s="740" t="e">
        <f t="shared" si="2"/>
        <v>#DIV/0!</v>
      </c>
      <c r="AP37" s="249" t="s">
        <v>1692</v>
      </c>
      <c r="AQ37" s="249" t="s">
        <v>1672</v>
      </c>
      <c r="AR37" s="249" t="s">
        <v>1693</v>
      </c>
      <c r="AS37" s="249"/>
      <c r="AT37" s="398"/>
      <c r="AU37" s="727"/>
      <c r="AV37" s="727"/>
      <c r="AW37" s="727"/>
      <c r="AX37" s="727"/>
      <c r="AY37" s="727"/>
      <c r="AZ37" s="727"/>
      <c r="BA37" s="727"/>
    </row>
    <row r="38" spans="1:53" ht="81" customHeight="1">
      <c r="A38" s="737" t="s">
        <v>664</v>
      </c>
      <c r="B38" s="1325"/>
      <c r="C38" s="390"/>
      <c r="D38" s="1283"/>
      <c r="E38" s="749" t="s">
        <v>1694</v>
      </c>
      <c r="F38" s="1323"/>
      <c r="G38" s="120">
        <v>1</v>
      </c>
      <c r="H38" s="243" t="s">
        <v>81</v>
      </c>
      <c r="I38" s="138" t="s">
        <v>1695</v>
      </c>
      <c r="J38" s="138" t="s">
        <v>70</v>
      </c>
      <c r="K38" s="138" t="s">
        <v>29</v>
      </c>
      <c r="L38" s="138" t="s">
        <v>30</v>
      </c>
      <c r="M38" s="391" t="s">
        <v>43</v>
      </c>
      <c r="N38" s="746">
        <f t="shared" si="3"/>
        <v>1</v>
      </c>
      <c r="O38" s="419"/>
      <c r="P38" s="419"/>
      <c r="Q38" s="419"/>
      <c r="R38" s="419"/>
      <c r="S38" s="419"/>
      <c r="T38" s="419"/>
      <c r="U38" s="393"/>
      <c r="V38" s="393">
        <v>1</v>
      </c>
      <c r="W38" s="393"/>
      <c r="X38" s="419"/>
      <c r="Y38" s="419"/>
      <c r="Z38" s="419"/>
      <c r="AA38" s="738">
        <f t="shared" si="0"/>
        <v>0</v>
      </c>
      <c r="AB38" s="421"/>
      <c r="AC38" s="422"/>
      <c r="AD38" s="422"/>
      <c r="AE38" s="422"/>
      <c r="AF38" s="422"/>
      <c r="AG38" s="422"/>
      <c r="AH38" s="422"/>
      <c r="AI38" s="422"/>
      <c r="AJ38" s="422"/>
      <c r="AK38" s="422"/>
      <c r="AL38" s="422"/>
      <c r="AM38" s="422"/>
      <c r="AN38" s="739">
        <f t="shared" si="1"/>
        <v>0</v>
      </c>
      <c r="AO38" s="740" t="e">
        <f t="shared" si="2"/>
        <v>#DIV/0!</v>
      </c>
      <c r="AP38" s="249" t="s">
        <v>222</v>
      </c>
      <c r="AQ38" s="249" t="s">
        <v>1672</v>
      </c>
      <c r="AR38" s="249" t="s">
        <v>1693</v>
      </c>
      <c r="AS38" s="249"/>
      <c r="AT38" s="399"/>
    </row>
    <row r="39" spans="1:53" ht="81" customHeight="1">
      <c r="A39" s="737" t="s">
        <v>664</v>
      </c>
      <c r="B39" s="1325"/>
      <c r="C39" s="390"/>
      <c r="D39" s="1283"/>
      <c r="E39" s="749" t="s">
        <v>1696</v>
      </c>
      <c r="F39" s="1323"/>
      <c r="G39" s="120">
        <v>2</v>
      </c>
      <c r="H39" s="243" t="s">
        <v>81</v>
      </c>
      <c r="I39" s="138" t="s">
        <v>1697</v>
      </c>
      <c r="J39" s="138" t="s">
        <v>70</v>
      </c>
      <c r="K39" s="138" t="s">
        <v>29</v>
      </c>
      <c r="L39" s="138" t="s">
        <v>30</v>
      </c>
      <c r="M39" s="391" t="s">
        <v>43</v>
      </c>
      <c r="N39" s="746">
        <f t="shared" si="3"/>
        <v>1</v>
      </c>
      <c r="O39" s="419"/>
      <c r="P39" s="419"/>
      <c r="Q39" s="419"/>
      <c r="R39" s="419"/>
      <c r="S39" s="419"/>
      <c r="T39" s="419"/>
      <c r="U39" s="419"/>
      <c r="V39" s="393"/>
      <c r="W39" s="393">
        <v>1</v>
      </c>
      <c r="X39" s="393"/>
      <c r="Y39" s="419"/>
      <c r="Z39" s="419"/>
      <c r="AA39" s="738">
        <f t="shared" si="0"/>
        <v>0</v>
      </c>
      <c r="AB39" s="421"/>
      <c r="AC39" s="422"/>
      <c r="AD39" s="422"/>
      <c r="AE39" s="422"/>
      <c r="AF39" s="422"/>
      <c r="AG39" s="422"/>
      <c r="AH39" s="422"/>
      <c r="AI39" s="422"/>
      <c r="AJ39" s="422"/>
      <c r="AK39" s="422"/>
      <c r="AL39" s="422"/>
      <c r="AM39" s="422"/>
      <c r="AN39" s="739">
        <f t="shared" si="1"/>
        <v>0</v>
      </c>
      <c r="AO39" s="740" t="e">
        <f t="shared" si="2"/>
        <v>#DIV/0!</v>
      </c>
      <c r="AP39" s="249" t="s">
        <v>1698</v>
      </c>
      <c r="AQ39" s="249" t="s">
        <v>1672</v>
      </c>
      <c r="AR39" s="249" t="s">
        <v>1693</v>
      </c>
      <c r="AS39" s="249"/>
      <c r="AT39" s="399"/>
    </row>
    <row r="40" spans="1:53" ht="81" customHeight="1">
      <c r="A40" s="737" t="s">
        <v>664</v>
      </c>
      <c r="B40" s="1325"/>
      <c r="C40" s="390"/>
      <c r="D40" s="1284"/>
      <c r="E40" s="749" t="s">
        <v>1699</v>
      </c>
      <c r="F40" s="1323"/>
      <c r="G40" s="120">
        <v>3</v>
      </c>
      <c r="H40" s="243" t="s">
        <v>81</v>
      </c>
      <c r="I40" s="138" t="s">
        <v>1700</v>
      </c>
      <c r="J40" s="138" t="s">
        <v>70</v>
      </c>
      <c r="K40" s="138" t="s">
        <v>29</v>
      </c>
      <c r="L40" s="138" t="s">
        <v>30</v>
      </c>
      <c r="M40" s="391" t="s">
        <v>43</v>
      </c>
      <c r="N40" s="746">
        <f t="shared" si="3"/>
        <v>1</v>
      </c>
      <c r="O40" s="419"/>
      <c r="P40" s="419"/>
      <c r="Q40" s="419"/>
      <c r="R40" s="419"/>
      <c r="S40" s="419"/>
      <c r="T40" s="419"/>
      <c r="U40" s="419"/>
      <c r="V40" s="419"/>
      <c r="W40" s="419"/>
      <c r="X40" s="393">
        <v>1</v>
      </c>
      <c r="Y40" s="419"/>
      <c r="Z40" s="419"/>
      <c r="AA40" s="738">
        <f t="shared" si="0"/>
        <v>0</v>
      </c>
      <c r="AB40" s="421"/>
      <c r="AC40" s="422"/>
      <c r="AD40" s="422"/>
      <c r="AE40" s="422"/>
      <c r="AF40" s="422"/>
      <c r="AG40" s="422"/>
      <c r="AH40" s="422"/>
      <c r="AI40" s="422"/>
      <c r="AJ40" s="422"/>
      <c r="AK40" s="422"/>
      <c r="AL40" s="422"/>
      <c r="AM40" s="422"/>
      <c r="AN40" s="739">
        <f t="shared" si="1"/>
        <v>0</v>
      </c>
      <c r="AO40" s="740" t="e">
        <f t="shared" si="2"/>
        <v>#DIV/0!</v>
      </c>
      <c r="AP40" s="249" t="s">
        <v>1701</v>
      </c>
      <c r="AQ40" s="249" t="s">
        <v>1672</v>
      </c>
      <c r="AR40" s="249" t="s">
        <v>1693</v>
      </c>
      <c r="AS40" s="249"/>
      <c r="AT40" s="399"/>
    </row>
    <row r="41" spans="1:53" ht="81" customHeight="1">
      <c r="A41" s="737" t="s">
        <v>664</v>
      </c>
      <c r="B41" s="1325"/>
      <c r="C41" s="243"/>
      <c r="D41" s="1282" t="s">
        <v>1704</v>
      </c>
      <c r="E41" s="267" t="s">
        <v>1689</v>
      </c>
      <c r="F41" s="1293" t="s">
        <v>1705</v>
      </c>
      <c r="G41" s="120">
        <v>3</v>
      </c>
      <c r="H41" s="243" t="s">
        <v>81</v>
      </c>
      <c r="I41" s="138" t="s">
        <v>1691</v>
      </c>
      <c r="J41" s="138" t="s">
        <v>70</v>
      </c>
      <c r="K41" s="138" t="s">
        <v>29</v>
      </c>
      <c r="L41" s="138" t="s">
        <v>30</v>
      </c>
      <c r="M41" s="391" t="s">
        <v>43</v>
      </c>
      <c r="N41" s="746">
        <f t="shared" si="3"/>
        <v>1</v>
      </c>
      <c r="O41" s="419"/>
      <c r="P41" s="419"/>
      <c r="Q41" s="419"/>
      <c r="R41" s="419"/>
      <c r="S41" s="419"/>
      <c r="T41" s="393">
        <v>0.5</v>
      </c>
      <c r="U41" s="393">
        <v>0.5</v>
      </c>
      <c r="V41" s="419"/>
      <c r="W41" s="419"/>
      <c r="X41" s="419"/>
      <c r="Y41" s="419"/>
      <c r="Z41" s="419"/>
      <c r="AA41" s="738">
        <f t="shared" si="0"/>
        <v>0</v>
      </c>
      <c r="AB41" s="421"/>
      <c r="AC41" s="422"/>
      <c r="AD41" s="422"/>
      <c r="AE41" s="422"/>
      <c r="AF41" s="422"/>
      <c r="AG41" s="422"/>
      <c r="AH41" s="422"/>
      <c r="AI41" s="422"/>
      <c r="AJ41" s="422"/>
      <c r="AK41" s="422"/>
      <c r="AL41" s="422"/>
      <c r="AM41" s="422"/>
      <c r="AN41" s="739">
        <f t="shared" si="1"/>
        <v>0</v>
      </c>
      <c r="AO41" s="740" t="e">
        <f t="shared" si="2"/>
        <v>#DIV/0!</v>
      </c>
      <c r="AP41" s="249" t="s">
        <v>1692</v>
      </c>
      <c r="AQ41" s="249" t="s">
        <v>1672</v>
      </c>
      <c r="AR41" s="249" t="s">
        <v>1693</v>
      </c>
      <c r="AS41" s="249"/>
      <c r="AT41" s="398"/>
      <c r="AU41" s="727"/>
      <c r="AV41" s="727"/>
      <c r="AW41" s="727"/>
      <c r="AX41" s="727"/>
      <c r="AY41" s="727"/>
      <c r="AZ41" s="727"/>
      <c r="BA41" s="727"/>
    </row>
    <row r="42" spans="1:53" ht="81" customHeight="1">
      <c r="A42" s="737" t="s">
        <v>664</v>
      </c>
      <c r="B42" s="1325"/>
      <c r="C42" s="243"/>
      <c r="D42" s="1283"/>
      <c r="E42" s="267" t="s">
        <v>1694</v>
      </c>
      <c r="F42" s="1293"/>
      <c r="G42" s="120">
        <v>1</v>
      </c>
      <c r="H42" s="243" t="s">
        <v>81</v>
      </c>
      <c r="I42" s="138" t="s">
        <v>1695</v>
      </c>
      <c r="J42" s="138" t="s">
        <v>70</v>
      </c>
      <c r="K42" s="138" t="s">
        <v>29</v>
      </c>
      <c r="L42" s="138" t="s">
        <v>30</v>
      </c>
      <c r="M42" s="391" t="s">
        <v>43</v>
      </c>
      <c r="N42" s="746">
        <f t="shared" si="3"/>
        <v>1</v>
      </c>
      <c r="O42" s="419"/>
      <c r="P42" s="419"/>
      <c r="Q42" s="419"/>
      <c r="R42" s="419"/>
      <c r="S42" s="419"/>
      <c r="T42" s="419"/>
      <c r="U42" s="393"/>
      <c r="V42" s="393">
        <v>1</v>
      </c>
      <c r="W42" s="393"/>
      <c r="X42" s="419"/>
      <c r="Y42" s="419"/>
      <c r="Z42" s="419"/>
      <c r="AA42" s="738">
        <f t="shared" si="0"/>
        <v>0</v>
      </c>
      <c r="AB42" s="421"/>
      <c r="AC42" s="422"/>
      <c r="AD42" s="422"/>
      <c r="AE42" s="422"/>
      <c r="AF42" s="422"/>
      <c r="AG42" s="422"/>
      <c r="AH42" s="422"/>
      <c r="AI42" s="422"/>
      <c r="AJ42" s="422"/>
      <c r="AK42" s="422"/>
      <c r="AL42" s="422"/>
      <c r="AM42" s="422"/>
      <c r="AN42" s="739">
        <f t="shared" si="1"/>
        <v>0</v>
      </c>
      <c r="AO42" s="740" t="e">
        <f t="shared" si="2"/>
        <v>#DIV/0!</v>
      </c>
      <c r="AP42" s="249" t="s">
        <v>222</v>
      </c>
      <c r="AQ42" s="249" t="s">
        <v>1672</v>
      </c>
      <c r="AR42" s="249" t="s">
        <v>1693</v>
      </c>
      <c r="AS42" s="249"/>
      <c r="AT42" s="398"/>
      <c r="AU42" s="727"/>
      <c r="AV42" s="727"/>
      <c r="AW42" s="727"/>
      <c r="AX42" s="727"/>
      <c r="AY42" s="727"/>
      <c r="AZ42" s="727"/>
      <c r="BA42" s="727"/>
    </row>
    <row r="43" spans="1:53" ht="81" customHeight="1">
      <c r="A43" s="737" t="s">
        <v>664</v>
      </c>
      <c r="B43" s="1325"/>
      <c r="C43" s="243"/>
      <c r="D43" s="1283"/>
      <c r="E43" s="267" t="s">
        <v>1696</v>
      </c>
      <c r="F43" s="1293"/>
      <c r="G43" s="120">
        <v>2</v>
      </c>
      <c r="H43" s="243" t="s">
        <v>81</v>
      </c>
      <c r="I43" s="138" t="s">
        <v>1697</v>
      </c>
      <c r="J43" s="138" t="s">
        <v>70</v>
      </c>
      <c r="K43" s="138" t="s">
        <v>29</v>
      </c>
      <c r="L43" s="138" t="s">
        <v>30</v>
      </c>
      <c r="M43" s="391" t="s">
        <v>43</v>
      </c>
      <c r="N43" s="746">
        <f t="shared" si="3"/>
        <v>1</v>
      </c>
      <c r="O43" s="419"/>
      <c r="P43" s="419"/>
      <c r="Q43" s="419"/>
      <c r="R43" s="419"/>
      <c r="S43" s="419"/>
      <c r="T43" s="419"/>
      <c r="U43" s="419"/>
      <c r="V43" s="393"/>
      <c r="W43" s="393">
        <v>1</v>
      </c>
      <c r="X43" s="393"/>
      <c r="Y43" s="419"/>
      <c r="Z43" s="419"/>
      <c r="AA43" s="738">
        <f t="shared" si="0"/>
        <v>0</v>
      </c>
      <c r="AB43" s="421"/>
      <c r="AC43" s="422"/>
      <c r="AD43" s="422"/>
      <c r="AE43" s="422"/>
      <c r="AF43" s="422"/>
      <c r="AG43" s="422"/>
      <c r="AH43" s="422"/>
      <c r="AI43" s="422"/>
      <c r="AJ43" s="422"/>
      <c r="AK43" s="422"/>
      <c r="AL43" s="422"/>
      <c r="AM43" s="422"/>
      <c r="AN43" s="739">
        <f t="shared" si="1"/>
        <v>0</v>
      </c>
      <c r="AO43" s="740" t="e">
        <f t="shared" si="2"/>
        <v>#DIV/0!</v>
      </c>
      <c r="AP43" s="249" t="s">
        <v>1698</v>
      </c>
      <c r="AQ43" s="249" t="s">
        <v>1672</v>
      </c>
      <c r="AR43" s="249" t="s">
        <v>1693</v>
      </c>
      <c r="AS43" s="249"/>
      <c r="AT43" s="398"/>
      <c r="AU43" s="727"/>
      <c r="AV43" s="727"/>
      <c r="AW43" s="727"/>
      <c r="AX43" s="727"/>
      <c r="AY43" s="727"/>
      <c r="AZ43" s="727"/>
      <c r="BA43" s="727"/>
    </row>
    <row r="44" spans="1:53" ht="81" customHeight="1">
      <c r="A44" s="737" t="s">
        <v>664</v>
      </c>
      <c r="B44" s="1325"/>
      <c r="C44" s="243"/>
      <c r="D44" s="1284"/>
      <c r="E44" s="267" t="s">
        <v>1699</v>
      </c>
      <c r="F44" s="1293"/>
      <c r="G44" s="120">
        <v>3</v>
      </c>
      <c r="H44" s="243" t="s">
        <v>81</v>
      </c>
      <c r="I44" s="138" t="s">
        <v>1700</v>
      </c>
      <c r="J44" s="138" t="s">
        <v>70</v>
      </c>
      <c r="K44" s="138" t="s">
        <v>29</v>
      </c>
      <c r="L44" s="138" t="s">
        <v>30</v>
      </c>
      <c r="M44" s="391" t="s">
        <v>43</v>
      </c>
      <c r="N44" s="746">
        <f t="shared" si="3"/>
        <v>1</v>
      </c>
      <c r="O44" s="419"/>
      <c r="P44" s="419"/>
      <c r="Q44" s="419"/>
      <c r="R44" s="419"/>
      <c r="S44" s="419"/>
      <c r="T44" s="419"/>
      <c r="U44" s="419"/>
      <c r="V44" s="419"/>
      <c r="W44" s="419"/>
      <c r="X44" s="393">
        <v>1</v>
      </c>
      <c r="Y44" s="419"/>
      <c r="Z44" s="419"/>
      <c r="AA44" s="738">
        <f t="shared" si="0"/>
        <v>0</v>
      </c>
      <c r="AB44" s="421"/>
      <c r="AC44" s="422"/>
      <c r="AD44" s="422"/>
      <c r="AE44" s="422"/>
      <c r="AF44" s="422"/>
      <c r="AG44" s="422"/>
      <c r="AH44" s="422"/>
      <c r="AI44" s="422"/>
      <c r="AJ44" s="422"/>
      <c r="AK44" s="422"/>
      <c r="AL44" s="422"/>
      <c r="AM44" s="422"/>
      <c r="AN44" s="739">
        <f t="shared" si="1"/>
        <v>0</v>
      </c>
      <c r="AO44" s="740" t="e">
        <f t="shared" si="2"/>
        <v>#DIV/0!</v>
      </c>
      <c r="AP44" s="249" t="s">
        <v>1701</v>
      </c>
      <c r="AQ44" s="249" t="s">
        <v>1672</v>
      </c>
      <c r="AR44" s="249" t="s">
        <v>1693</v>
      </c>
      <c r="AS44" s="249"/>
      <c r="AT44" s="398"/>
      <c r="AU44" s="727"/>
      <c r="AV44" s="727"/>
      <c r="AW44" s="727"/>
      <c r="AX44" s="727"/>
      <c r="AY44" s="727"/>
      <c r="AZ44" s="727"/>
      <c r="BA44" s="727"/>
    </row>
    <row r="45" spans="1:53" ht="81" customHeight="1">
      <c r="A45" s="737" t="s">
        <v>664</v>
      </c>
      <c r="B45" s="1325"/>
      <c r="C45" s="243"/>
      <c r="D45" s="1282" t="s">
        <v>1706</v>
      </c>
      <c r="E45" s="267" t="s">
        <v>1689</v>
      </c>
      <c r="F45" s="1293" t="s">
        <v>1707</v>
      </c>
      <c r="G45" s="120">
        <v>3</v>
      </c>
      <c r="H45" s="243" t="s">
        <v>81</v>
      </c>
      <c r="I45" s="138" t="s">
        <v>1691</v>
      </c>
      <c r="J45" s="138" t="s">
        <v>70</v>
      </c>
      <c r="K45" s="138" t="s">
        <v>29</v>
      </c>
      <c r="L45" s="138" t="s">
        <v>30</v>
      </c>
      <c r="M45" s="391" t="s">
        <v>43</v>
      </c>
      <c r="N45" s="746">
        <f t="shared" si="3"/>
        <v>1</v>
      </c>
      <c r="O45" s="419"/>
      <c r="P45" s="419"/>
      <c r="Q45" s="419"/>
      <c r="R45" s="419"/>
      <c r="S45" s="419"/>
      <c r="T45" s="393">
        <v>0.5</v>
      </c>
      <c r="U45" s="393">
        <v>0.5</v>
      </c>
      <c r="V45" s="419"/>
      <c r="W45" s="419"/>
      <c r="X45" s="419"/>
      <c r="Y45" s="419"/>
      <c r="Z45" s="419"/>
      <c r="AA45" s="738">
        <f t="shared" si="0"/>
        <v>0</v>
      </c>
      <c r="AB45" s="421"/>
      <c r="AC45" s="422"/>
      <c r="AD45" s="422"/>
      <c r="AE45" s="422"/>
      <c r="AF45" s="422"/>
      <c r="AG45" s="422"/>
      <c r="AH45" s="422"/>
      <c r="AI45" s="422"/>
      <c r="AJ45" s="422"/>
      <c r="AK45" s="422"/>
      <c r="AL45" s="422"/>
      <c r="AM45" s="422"/>
      <c r="AN45" s="739">
        <f t="shared" si="1"/>
        <v>0</v>
      </c>
      <c r="AO45" s="740" t="e">
        <f t="shared" si="2"/>
        <v>#DIV/0!</v>
      </c>
      <c r="AP45" s="249" t="s">
        <v>1692</v>
      </c>
      <c r="AQ45" s="249" t="s">
        <v>1672</v>
      </c>
      <c r="AR45" s="249" t="s">
        <v>1693</v>
      </c>
      <c r="AS45" s="249"/>
      <c r="AT45" s="399"/>
    </row>
    <row r="46" spans="1:53" ht="81" customHeight="1">
      <c r="A46" s="737" t="s">
        <v>664</v>
      </c>
      <c r="B46" s="1325"/>
      <c r="C46" s="243"/>
      <c r="D46" s="1283"/>
      <c r="E46" s="267" t="s">
        <v>1694</v>
      </c>
      <c r="F46" s="1293"/>
      <c r="G46" s="120">
        <v>1</v>
      </c>
      <c r="H46" s="243" t="s">
        <v>81</v>
      </c>
      <c r="I46" s="138" t="s">
        <v>1695</v>
      </c>
      <c r="J46" s="138" t="s">
        <v>70</v>
      </c>
      <c r="K46" s="138" t="s">
        <v>29</v>
      </c>
      <c r="L46" s="138" t="s">
        <v>30</v>
      </c>
      <c r="M46" s="391" t="s">
        <v>43</v>
      </c>
      <c r="N46" s="746">
        <f t="shared" si="3"/>
        <v>1</v>
      </c>
      <c r="O46" s="419"/>
      <c r="P46" s="419"/>
      <c r="Q46" s="419"/>
      <c r="R46" s="419"/>
      <c r="S46" s="419"/>
      <c r="T46" s="419"/>
      <c r="U46" s="393"/>
      <c r="V46" s="393">
        <v>1</v>
      </c>
      <c r="W46" s="393"/>
      <c r="X46" s="419"/>
      <c r="Y46" s="419"/>
      <c r="Z46" s="419"/>
      <c r="AA46" s="738">
        <f t="shared" si="0"/>
        <v>0</v>
      </c>
      <c r="AB46" s="421"/>
      <c r="AC46" s="422"/>
      <c r="AD46" s="422"/>
      <c r="AE46" s="422"/>
      <c r="AF46" s="422"/>
      <c r="AG46" s="422"/>
      <c r="AH46" s="422"/>
      <c r="AI46" s="422"/>
      <c r="AJ46" s="422"/>
      <c r="AK46" s="422"/>
      <c r="AL46" s="422"/>
      <c r="AM46" s="422"/>
      <c r="AN46" s="739">
        <f t="shared" si="1"/>
        <v>0</v>
      </c>
      <c r="AO46" s="740" t="e">
        <f t="shared" si="2"/>
        <v>#DIV/0!</v>
      </c>
      <c r="AP46" s="249" t="s">
        <v>222</v>
      </c>
      <c r="AQ46" s="249" t="s">
        <v>1672</v>
      </c>
      <c r="AR46" s="249" t="s">
        <v>1693</v>
      </c>
      <c r="AS46" s="249"/>
      <c r="AT46" s="398"/>
      <c r="AU46" s="727"/>
      <c r="AV46" s="727"/>
      <c r="AW46" s="727"/>
      <c r="AX46" s="727"/>
      <c r="AY46" s="727"/>
      <c r="AZ46" s="727"/>
      <c r="BA46" s="727"/>
    </row>
    <row r="47" spans="1:53" ht="81" customHeight="1">
      <c r="A47" s="737" t="s">
        <v>664</v>
      </c>
      <c r="B47" s="1325"/>
      <c r="C47" s="243"/>
      <c r="D47" s="1283"/>
      <c r="E47" s="267" t="s">
        <v>1696</v>
      </c>
      <c r="F47" s="1293"/>
      <c r="G47" s="120">
        <v>2</v>
      </c>
      <c r="H47" s="243" t="s">
        <v>81</v>
      </c>
      <c r="I47" s="138" t="s">
        <v>1697</v>
      </c>
      <c r="J47" s="138" t="s">
        <v>70</v>
      </c>
      <c r="K47" s="138" t="s">
        <v>29</v>
      </c>
      <c r="L47" s="138" t="s">
        <v>30</v>
      </c>
      <c r="M47" s="391" t="s">
        <v>43</v>
      </c>
      <c r="N47" s="746">
        <f t="shared" si="3"/>
        <v>1</v>
      </c>
      <c r="O47" s="419"/>
      <c r="P47" s="419"/>
      <c r="Q47" s="419"/>
      <c r="R47" s="419"/>
      <c r="S47" s="419"/>
      <c r="T47" s="419"/>
      <c r="U47" s="419"/>
      <c r="V47" s="393"/>
      <c r="W47" s="393">
        <v>1</v>
      </c>
      <c r="X47" s="393"/>
      <c r="Y47" s="419"/>
      <c r="Z47" s="419"/>
      <c r="AA47" s="738">
        <f t="shared" si="0"/>
        <v>0</v>
      </c>
      <c r="AB47" s="421"/>
      <c r="AC47" s="422"/>
      <c r="AD47" s="422"/>
      <c r="AE47" s="422"/>
      <c r="AF47" s="422"/>
      <c r="AG47" s="422"/>
      <c r="AH47" s="422"/>
      <c r="AI47" s="422"/>
      <c r="AJ47" s="422"/>
      <c r="AK47" s="422"/>
      <c r="AL47" s="422"/>
      <c r="AM47" s="422"/>
      <c r="AN47" s="739">
        <f t="shared" si="1"/>
        <v>0</v>
      </c>
      <c r="AO47" s="740" t="e">
        <f t="shared" si="2"/>
        <v>#DIV/0!</v>
      </c>
      <c r="AP47" s="249" t="s">
        <v>1698</v>
      </c>
      <c r="AQ47" s="249" t="s">
        <v>1672</v>
      </c>
      <c r="AR47" s="249" t="s">
        <v>1693</v>
      </c>
      <c r="AS47" s="249"/>
      <c r="AT47" s="398"/>
      <c r="AU47" s="727"/>
      <c r="AV47" s="727"/>
      <c r="AW47" s="727"/>
      <c r="AX47" s="727"/>
      <c r="AY47" s="727"/>
      <c r="AZ47" s="727"/>
      <c r="BA47" s="727"/>
    </row>
    <row r="48" spans="1:53" ht="81" customHeight="1">
      <c r="A48" s="737" t="s">
        <v>664</v>
      </c>
      <c r="B48" s="1325"/>
      <c r="C48" s="243"/>
      <c r="D48" s="1284"/>
      <c r="E48" s="267" t="s">
        <v>1699</v>
      </c>
      <c r="F48" s="1293"/>
      <c r="G48" s="120">
        <v>3</v>
      </c>
      <c r="H48" s="243" t="s">
        <v>81</v>
      </c>
      <c r="I48" s="138" t="s">
        <v>1700</v>
      </c>
      <c r="J48" s="138" t="s">
        <v>70</v>
      </c>
      <c r="K48" s="138" t="s">
        <v>29</v>
      </c>
      <c r="L48" s="138" t="s">
        <v>30</v>
      </c>
      <c r="M48" s="391" t="s">
        <v>43</v>
      </c>
      <c r="N48" s="746">
        <f t="shared" si="3"/>
        <v>1</v>
      </c>
      <c r="O48" s="419"/>
      <c r="P48" s="419"/>
      <c r="Q48" s="419"/>
      <c r="R48" s="419"/>
      <c r="S48" s="419"/>
      <c r="T48" s="419"/>
      <c r="U48" s="419"/>
      <c r="V48" s="419"/>
      <c r="W48" s="419"/>
      <c r="X48" s="393">
        <v>1</v>
      </c>
      <c r="Y48" s="419"/>
      <c r="Z48" s="419"/>
      <c r="AA48" s="738">
        <f t="shared" si="0"/>
        <v>0</v>
      </c>
      <c r="AB48" s="421"/>
      <c r="AC48" s="422"/>
      <c r="AD48" s="422"/>
      <c r="AE48" s="422"/>
      <c r="AF48" s="422"/>
      <c r="AG48" s="422"/>
      <c r="AH48" s="422"/>
      <c r="AI48" s="422"/>
      <c r="AJ48" s="422"/>
      <c r="AK48" s="422"/>
      <c r="AL48" s="422"/>
      <c r="AM48" s="422"/>
      <c r="AN48" s="739">
        <f t="shared" si="1"/>
        <v>0</v>
      </c>
      <c r="AO48" s="740" t="e">
        <f t="shared" si="2"/>
        <v>#DIV/0!</v>
      </c>
      <c r="AP48" s="249" t="s">
        <v>1701</v>
      </c>
      <c r="AQ48" s="249" t="s">
        <v>1672</v>
      </c>
      <c r="AR48" s="249" t="s">
        <v>1693</v>
      </c>
      <c r="AS48" s="249"/>
      <c r="AT48" s="398"/>
      <c r="AU48" s="727"/>
      <c r="AV48" s="727"/>
      <c r="AW48" s="727"/>
      <c r="AX48" s="727"/>
      <c r="AY48" s="727"/>
      <c r="AZ48" s="727"/>
      <c r="BA48" s="727"/>
    </row>
    <row r="49" spans="1:53" ht="81" customHeight="1">
      <c r="A49" s="737" t="s">
        <v>664</v>
      </c>
      <c r="B49" s="1325"/>
      <c r="C49" s="243"/>
      <c r="D49" s="1293" t="s">
        <v>1708</v>
      </c>
      <c r="E49" s="267" t="s">
        <v>1689</v>
      </c>
      <c r="F49" s="1293" t="s">
        <v>1709</v>
      </c>
      <c r="G49" s="120">
        <v>3</v>
      </c>
      <c r="H49" s="243" t="s">
        <v>81</v>
      </c>
      <c r="I49" s="138" t="s">
        <v>1691</v>
      </c>
      <c r="J49" s="138" t="s">
        <v>70</v>
      </c>
      <c r="K49" s="138" t="s">
        <v>29</v>
      </c>
      <c r="L49" s="138" t="s">
        <v>30</v>
      </c>
      <c r="M49" s="391" t="s">
        <v>43</v>
      </c>
      <c r="N49" s="746">
        <f t="shared" si="3"/>
        <v>1</v>
      </c>
      <c r="O49" s="419"/>
      <c r="P49" s="419"/>
      <c r="Q49" s="419"/>
      <c r="R49" s="419"/>
      <c r="S49" s="419"/>
      <c r="T49" s="393">
        <v>0.5</v>
      </c>
      <c r="U49" s="393">
        <v>0.5</v>
      </c>
      <c r="V49" s="419"/>
      <c r="W49" s="419"/>
      <c r="X49" s="419"/>
      <c r="Y49" s="419"/>
      <c r="Z49" s="419"/>
      <c r="AA49" s="738">
        <f t="shared" si="0"/>
        <v>0</v>
      </c>
      <c r="AB49" s="421"/>
      <c r="AC49" s="422"/>
      <c r="AD49" s="422"/>
      <c r="AE49" s="422"/>
      <c r="AF49" s="422"/>
      <c r="AG49" s="422"/>
      <c r="AH49" s="422"/>
      <c r="AI49" s="422"/>
      <c r="AJ49" s="422"/>
      <c r="AK49" s="422"/>
      <c r="AL49" s="422"/>
      <c r="AM49" s="422"/>
      <c r="AN49" s="739">
        <f t="shared" si="1"/>
        <v>0</v>
      </c>
      <c r="AO49" s="740" t="e">
        <f t="shared" si="2"/>
        <v>#DIV/0!</v>
      </c>
      <c r="AP49" s="249" t="s">
        <v>1692</v>
      </c>
      <c r="AQ49" s="249" t="s">
        <v>1672</v>
      </c>
      <c r="AR49" s="249" t="s">
        <v>1693</v>
      </c>
      <c r="AS49" s="249"/>
      <c r="AT49" s="398"/>
      <c r="AU49" s="727"/>
      <c r="AV49" s="727"/>
      <c r="AW49" s="727"/>
      <c r="AX49" s="727"/>
      <c r="AY49" s="727"/>
      <c r="AZ49" s="727"/>
      <c r="BA49" s="727"/>
    </row>
    <row r="50" spans="1:53" ht="81" customHeight="1">
      <c r="A50" s="737" t="s">
        <v>664</v>
      </c>
      <c r="B50" s="1325"/>
      <c r="C50" s="243"/>
      <c r="D50" s="1293"/>
      <c r="E50" s="267" t="s">
        <v>1694</v>
      </c>
      <c r="F50" s="1293"/>
      <c r="G50" s="120">
        <v>1</v>
      </c>
      <c r="H50" s="243" t="s">
        <v>81</v>
      </c>
      <c r="I50" s="138" t="s">
        <v>1695</v>
      </c>
      <c r="J50" s="138" t="s">
        <v>70</v>
      </c>
      <c r="K50" s="138" t="s">
        <v>29</v>
      </c>
      <c r="L50" s="138" t="s">
        <v>30</v>
      </c>
      <c r="M50" s="391" t="s">
        <v>43</v>
      </c>
      <c r="N50" s="746">
        <f t="shared" si="3"/>
        <v>1</v>
      </c>
      <c r="O50" s="419"/>
      <c r="P50" s="419"/>
      <c r="Q50" s="419"/>
      <c r="R50" s="419"/>
      <c r="S50" s="419"/>
      <c r="T50" s="419"/>
      <c r="U50" s="393"/>
      <c r="V50" s="393">
        <v>1</v>
      </c>
      <c r="W50" s="393"/>
      <c r="X50" s="419"/>
      <c r="Y50" s="419"/>
      <c r="Z50" s="419"/>
      <c r="AA50" s="738">
        <f t="shared" si="0"/>
        <v>0</v>
      </c>
      <c r="AB50" s="421"/>
      <c r="AC50" s="422"/>
      <c r="AD50" s="422"/>
      <c r="AE50" s="422"/>
      <c r="AF50" s="422"/>
      <c r="AG50" s="422"/>
      <c r="AH50" s="422"/>
      <c r="AI50" s="422"/>
      <c r="AJ50" s="422"/>
      <c r="AK50" s="422"/>
      <c r="AL50" s="422"/>
      <c r="AM50" s="422"/>
      <c r="AN50" s="739">
        <f t="shared" si="1"/>
        <v>0</v>
      </c>
      <c r="AO50" s="740" t="e">
        <f t="shared" si="2"/>
        <v>#DIV/0!</v>
      </c>
      <c r="AP50" s="249" t="s">
        <v>222</v>
      </c>
      <c r="AQ50" s="249" t="s">
        <v>1672</v>
      </c>
      <c r="AR50" s="249" t="s">
        <v>1693</v>
      </c>
      <c r="AS50" s="249"/>
      <c r="AT50" s="399"/>
    </row>
    <row r="51" spans="1:53" ht="81" customHeight="1">
      <c r="A51" s="737" t="s">
        <v>664</v>
      </c>
      <c r="B51" s="1325"/>
      <c r="C51" s="243"/>
      <c r="D51" s="1293"/>
      <c r="E51" s="267" t="s">
        <v>1696</v>
      </c>
      <c r="F51" s="1293"/>
      <c r="G51" s="120">
        <v>2</v>
      </c>
      <c r="H51" s="243" t="s">
        <v>81</v>
      </c>
      <c r="I51" s="138" t="s">
        <v>1697</v>
      </c>
      <c r="J51" s="138" t="s">
        <v>70</v>
      </c>
      <c r="K51" s="138" t="s">
        <v>29</v>
      </c>
      <c r="L51" s="138" t="s">
        <v>30</v>
      </c>
      <c r="M51" s="391" t="s">
        <v>43</v>
      </c>
      <c r="N51" s="746">
        <f t="shared" si="3"/>
        <v>1</v>
      </c>
      <c r="O51" s="419"/>
      <c r="P51" s="419"/>
      <c r="Q51" s="419"/>
      <c r="R51" s="419"/>
      <c r="S51" s="419"/>
      <c r="T51" s="419"/>
      <c r="U51" s="419"/>
      <c r="V51" s="393"/>
      <c r="W51" s="393">
        <v>1</v>
      </c>
      <c r="X51" s="393"/>
      <c r="Y51" s="419"/>
      <c r="Z51" s="419"/>
      <c r="AA51" s="738">
        <f t="shared" si="0"/>
        <v>0</v>
      </c>
      <c r="AB51" s="421"/>
      <c r="AC51" s="422"/>
      <c r="AD51" s="422"/>
      <c r="AE51" s="422"/>
      <c r="AF51" s="422"/>
      <c r="AG51" s="422"/>
      <c r="AH51" s="422"/>
      <c r="AI51" s="422"/>
      <c r="AJ51" s="422"/>
      <c r="AK51" s="422"/>
      <c r="AL51" s="422"/>
      <c r="AM51" s="422"/>
      <c r="AN51" s="739">
        <f t="shared" si="1"/>
        <v>0</v>
      </c>
      <c r="AO51" s="740" t="e">
        <f t="shared" si="2"/>
        <v>#DIV/0!</v>
      </c>
      <c r="AP51" s="249" t="s">
        <v>1698</v>
      </c>
      <c r="AQ51" s="249" t="s">
        <v>1672</v>
      </c>
      <c r="AR51" s="249" t="s">
        <v>1693</v>
      </c>
      <c r="AS51" s="249"/>
      <c r="AT51" s="399"/>
    </row>
    <row r="52" spans="1:53" ht="81" customHeight="1">
      <c r="A52" s="737" t="s">
        <v>664</v>
      </c>
      <c r="B52" s="1325"/>
      <c r="C52" s="243"/>
      <c r="D52" s="1293"/>
      <c r="E52" s="267" t="s">
        <v>1699</v>
      </c>
      <c r="F52" s="1293"/>
      <c r="G52" s="120">
        <v>3</v>
      </c>
      <c r="H52" s="243" t="s">
        <v>81</v>
      </c>
      <c r="I52" s="138" t="s">
        <v>1700</v>
      </c>
      <c r="J52" s="138" t="s">
        <v>70</v>
      </c>
      <c r="K52" s="138" t="s">
        <v>29</v>
      </c>
      <c r="L52" s="138" t="s">
        <v>30</v>
      </c>
      <c r="M52" s="391" t="s">
        <v>43</v>
      </c>
      <c r="N52" s="746">
        <f t="shared" si="3"/>
        <v>1</v>
      </c>
      <c r="O52" s="419"/>
      <c r="P52" s="419"/>
      <c r="Q52" s="419"/>
      <c r="R52" s="419"/>
      <c r="S52" s="419"/>
      <c r="T52" s="419"/>
      <c r="U52" s="419"/>
      <c r="V52" s="419"/>
      <c r="W52" s="419"/>
      <c r="X52" s="393">
        <v>1</v>
      </c>
      <c r="Y52" s="419"/>
      <c r="Z52" s="419"/>
      <c r="AA52" s="738">
        <f t="shared" si="0"/>
        <v>0</v>
      </c>
      <c r="AB52" s="421"/>
      <c r="AC52" s="422"/>
      <c r="AD52" s="422"/>
      <c r="AE52" s="422"/>
      <c r="AF52" s="422"/>
      <c r="AG52" s="422"/>
      <c r="AH52" s="422"/>
      <c r="AI52" s="422"/>
      <c r="AJ52" s="422"/>
      <c r="AK52" s="422"/>
      <c r="AL52" s="422"/>
      <c r="AM52" s="422"/>
      <c r="AN52" s="739">
        <f t="shared" si="1"/>
        <v>0</v>
      </c>
      <c r="AO52" s="740" t="e">
        <f t="shared" si="2"/>
        <v>#DIV/0!</v>
      </c>
      <c r="AP52" s="249" t="s">
        <v>1701</v>
      </c>
      <c r="AQ52" s="249" t="s">
        <v>1672</v>
      </c>
      <c r="AR52" s="249" t="s">
        <v>1693</v>
      </c>
      <c r="AS52" s="249"/>
      <c r="AT52" s="399"/>
    </row>
    <row r="53" spans="1:53" ht="81" customHeight="1">
      <c r="A53" s="737" t="s">
        <v>664</v>
      </c>
      <c r="B53" s="1325"/>
      <c r="C53" s="243"/>
      <c r="D53" s="1293" t="s">
        <v>1710</v>
      </c>
      <c r="E53" s="267" t="s">
        <v>1689</v>
      </c>
      <c r="F53" s="1293" t="s">
        <v>1711</v>
      </c>
      <c r="G53" s="120">
        <v>3</v>
      </c>
      <c r="H53" s="243" t="s">
        <v>81</v>
      </c>
      <c r="I53" s="138" t="s">
        <v>1691</v>
      </c>
      <c r="J53" s="138" t="s">
        <v>70</v>
      </c>
      <c r="K53" s="138" t="s">
        <v>29</v>
      </c>
      <c r="L53" s="138" t="s">
        <v>30</v>
      </c>
      <c r="M53" s="138" t="s">
        <v>43</v>
      </c>
      <c r="N53" s="746">
        <f t="shared" si="3"/>
        <v>1</v>
      </c>
      <c r="O53" s="419"/>
      <c r="P53" s="419"/>
      <c r="Q53" s="419"/>
      <c r="R53" s="419"/>
      <c r="S53" s="419"/>
      <c r="T53" s="419"/>
      <c r="U53" s="419"/>
      <c r="V53" s="393">
        <v>1</v>
      </c>
      <c r="W53" s="393"/>
      <c r="X53" s="419"/>
      <c r="Y53" s="419"/>
      <c r="Z53" s="419"/>
      <c r="AA53" s="738">
        <f t="shared" si="0"/>
        <v>0</v>
      </c>
      <c r="AB53" s="421"/>
      <c r="AC53" s="422"/>
      <c r="AD53" s="422"/>
      <c r="AE53" s="422"/>
      <c r="AF53" s="422"/>
      <c r="AG53" s="422"/>
      <c r="AH53" s="422"/>
      <c r="AI53" s="422"/>
      <c r="AJ53" s="422"/>
      <c r="AK53" s="422"/>
      <c r="AL53" s="422"/>
      <c r="AM53" s="422"/>
      <c r="AN53" s="739">
        <f t="shared" si="1"/>
        <v>0</v>
      </c>
      <c r="AO53" s="740" t="e">
        <f t="shared" si="2"/>
        <v>#DIV/0!</v>
      </c>
      <c r="AP53" s="249" t="s">
        <v>1712</v>
      </c>
      <c r="AQ53" s="249" t="s">
        <v>1672</v>
      </c>
      <c r="AR53" s="249" t="s">
        <v>1693</v>
      </c>
      <c r="AS53" s="249"/>
      <c r="AT53" s="399"/>
    </row>
    <row r="54" spans="1:53" ht="81" customHeight="1">
      <c r="A54" s="737" t="s">
        <v>664</v>
      </c>
      <c r="B54" s="1325"/>
      <c r="C54" s="243"/>
      <c r="D54" s="1293"/>
      <c r="E54" s="267" t="s">
        <v>1713</v>
      </c>
      <c r="F54" s="1293"/>
      <c r="G54" s="120">
        <v>1</v>
      </c>
      <c r="H54" s="243" t="s">
        <v>81</v>
      </c>
      <c r="I54" s="138" t="s">
        <v>1695</v>
      </c>
      <c r="J54" s="138" t="s">
        <v>70</v>
      </c>
      <c r="K54" s="138" t="s">
        <v>29</v>
      </c>
      <c r="L54" s="138" t="s">
        <v>30</v>
      </c>
      <c r="M54" s="138" t="s">
        <v>43</v>
      </c>
      <c r="N54" s="746">
        <f t="shared" si="3"/>
        <v>1</v>
      </c>
      <c r="O54" s="419"/>
      <c r="P54" s="419"/>
      <c r="Q54" s="419"/>
      <c r="R54" s="419"/>
      <c r="S54" s="419"/>
      <c r="T54" s="419"/>
      <c r="U54" s="419"/>
      <c r="V54" s="393"/>
      <c r="W54" s="393">
        <v>1</v>
      </c>
      <c r="X54" s="393"/>
      <c r="Y54" s="419"/>
      <c r="Z54" s="419"/>
      <c r="AA54" s="738">
        <f t="shared" si="0"/>
        <v>0</v>
      </c>
      <c r="AB54" s="421"/>
      <c r="AC54" s="422"/>
      <c r="AD54" s="422"/>
      <c r="AE54" s="422"/>
      <c r="AF54" s="422"/>
      <c r="AG54" s="422"/>
      <c r="AH54" s="422"/>
      <c r="AI54" s="422"/>
      <c r="AJ54" s="422"/>
      <c r="AK54" s="422"/>
      <c r="AL54" s="422"/>
      <c r="AM54" s="422"/>
      <c r="AN54" s="739">
        <f t="shared" si="1"/>
        <v>0</v>
      </c>
      <c r="AO54" s="740" t="e">
        <f t="shared" si="2"/>
        <v>#DIV/0!</v>
      </c>
      <c r="AP54" s="249" t="s">
        <v>1698</v>
      </c>
      <c r="AQ54" s="249" t="s">
        <v>1672</v>
      </c>
      <c r="AR54" s="249" t="s">
        <v>1693</v>
      </c>
      <c r="AS54" s="249"/>
      <c r="AT54" s="399"/>
    </row>
    <row r="55" spans="1:53" ht="81" customHeight="1">
      <c r="A55" s="737" t="s">
        <v>664</v>
      </c>
      <c r="B55" s="1325"/>
      <c r="C55" s="243"/>
      <c r="D55" s="1293"/>
      <c r="E55" s="267" t="s">
        <v>1699</v>
      </c>
      <c r="F55" s="1293"/>
      <c r="G55" s="120">
        <v>3</v>
      </c>
      <c r="H55" s="243" t="s">
        <v>81</v>
      </c>
      <c r="I55" s="138" t="s">
        <v>1697</v>
      </c>
      <c r="J55" s="138" t="s">
        <v>70</v>
      </c>
      <c r="K55" s="138" t="s">
        <v>29</v>
      </c>
      <c r="L55" s="138" t="s">
        <v>30</v>
      </c>
      <c r="M55" s="138" t="s">
        <v>43</v>
      </c>
      <c r="N55" s="746">
        <f t="shared" si="3"/>
        <v>1</v>
      </c>
      <c r="O55" s="419"/>
      <c r="P55" s="419"/>
      <c r="Q55" s="419"/>
      <c r="R55" s="419"/>
      <c r="S55" s="419"/>
      <c r="T55" s="419"/>
      <c r="U55" s="419"/>
      <c r="V55" s="419"/>
      <c r="W55" s="419"/>
      <c r="X55" s="393">
        <v>1</v>
      </c>
      <c r="Y55" s="419"/>
      <c r="Z55" s="419"/>
      <c r="AA55" s="738">
        <f t="shared" si="0"/>
        <v>0</v>
      </c>
      <c r="AB55" s="421"/>
      <c r="AC55" s="422"/>
      <c r="AD55" s="422"/>
      <c r="AE55" s="422"/>
      <c r="AF55" s="422"/>
      <c r="AG55" s="422"/>
      <c r="AH55" s="422"/>
      <c r="AI55" s="422"/>
      <c r="AJ55" s="422"/>
      <c r="AK55" s="422"/>
      <c r="AL55" s="422"/>
      <c r="AM55" s="422"/>
      <c r="AN55" s="739">
        <f t="shared" si="1"/>
        <v>0</v>
      </c>
      <c r="AO55" s="740" t="e">
        <f t="shared" si="2"/>
        <v>#DIV/0!</v>
      </c>
      <c r="AP55" s="249" t="s">
        <v>1701</v>
      </c>
      <c r="AQ55" s="249" t="s">
        <v>1672</v>
      </c>
      <c r="AR55" s="249" t="s">
        <v>1693</v>
      </c>
      <c r="AS55" s="249"/>
      <c r="AT55" s="399"/>
    </row>
    <row r="56" spans="1:53" ht="81" customHeight="1">
      <c r="A56" s="737" t="s">
        <v>664</v>
      </c>
      <c r="B56" s="1325"/>
      <c r="C56" s="243"/>
      <c r="D56" s="1293" t="s">
        <v>1714</v>
      </c>
      <c r="E56" s="749" t="s">
        <v>1715</v>
      </c>
      <c r="F56" s="1293" t="s">
        <v>1716</v>
      </c>
      <c r="G56" s="120">
        <v>3</v>
      </c>
      <c r="H56" s="243" t="s">
        <v>81</v>
      </c>
      <c r="I56" s="138" t="s">
        <v>1691</v>
      </c>
      <c r="J56" s="138" t="s">
        <v>70</v>
      </c>
      <c r="K56" s="138" t="s">
        <v>29</v>
      </c>
      <c r="L56" s="138" t="s">
        <v>30</v>
      </c>
      <c r="M56" s="138" t="s">
        <v>43</v>
      </c>
      <c r="N56" s="746">
        <f t="shared" si="3"/>
        <v>1</v>
      </c>
      <c r="O56" s="419"/>
      <c r="P56" s="419"/>
      <c r="Q56" s="419"/>
      <c r="R56" s="419"/>
      <c r="S56" s="419"/>
      <c r="T56" s="419"/>
      <c r="U56" s="419"/>
      <c r="V56" s="393">
        <v>1</v>
      </c>
      <c r="W56" s="393"/>
      <c r="X56" s="419"/>
      <c r="Y56" s="419"/>
      <c r="Z56" s="419"/>
      <c r="AA56" s="738">
        <f t="shared" si="0"/>
        <v>0</v>
      </c>
      <c r="AB56" s="421"/>
      <c r="AC56" s="422"/>
      <c r="AD56" s="422"/>
      <c r="AE56" s="422"/>
      <c r="AF56" s="422"/>
      <c r="AG56" s="422"/>
      <c r="AH56" s="422"/>
      <c r="AI56" s="422"/>
      <c r="AJ56" s="422"/>
      <c r="AK56" s="422"/>
      <c r="AL56" s="422"/>
      <c r="AM56" s="422"/>
      <c r="AN56" s="739">
        <f t="shared" si="1"/>
        <v>0</v>
      </c>
      <c r="AO56" s="740" t="e">
        <f t="shared" si="2"/>
        <v>#DIV/0!</v>
      </c>
      <c r="AP56" s="249" t="s">
        <v>1712</v>
      </c>
      <c r="AQ56" s="249" t="s">
        <v>1672</v>
      </c>
      <c r="AR56" s="249" t="s">
        <v>1693</v>
      </c>
      <c r="AS56" s="249"/>
      <c r="AT56" s="399"/>
    </row>
    <row r="57" spans="1:53" ht="81" customHeight="1">
      <c r="A57" s="737" t="s">
        <v>664</v>
      </c>
      <c r="B57" s="1325"/>
      <c r="C57" s="243"/>
      <c r="D57" s="1293"/>
      <c r="E57" s="749" t="s">
        <v>1713</v>
      </c>
      <c r="F57" s="1293"/>
      <c r="G57" s="120">
        <v>1</v>
      </c>
      <c r="H57" s="243" t="s">
        <v>81</v>
      </c>
      <c r="I57" s="138" t="s">
        <v>1695</v>
      </c>
      <c r="J57" s="138" t="s">
        <v>70</v>
      </c>
      <c r="K57" s="138" t="s">
        <v>29</v>
      </c>
      <c r="L57" s="138" t="s">
        <v>30</v>
      </c>
      <c r="M57" s="138" t="s">
        <v>43</v>
      </c>
      <c r="N57" s="746">
        <f t="shared" si="3"/>
        <v>1</v>
      </c>
      <c r="O57" s="419"/>
      <c r="P57" s="419"/>
      <c r="Q57" s="419"/>
      <c r="R57" s="419"/>
      <c r="S57" s="419"/>
      <c r="T57" s="419"/>
      <c r="U57" s="419"/>
      <c r="V57" s="393"/>
      <c r="W57" s="393">
        <v>1</v>
      </c>
      <c r="X57" s="393"/>
      <c r="Y57" s="419"/>
      <c r="Z57" s="419"/>
      <c r="AA57" s="738">
        <f t="shared" si="0"/>
        <v>0</v>
      </c>
      <c r="AB57" s="421"/>
      <c r="AC57" s="422"/>
      <c r="AD57" s="422"/>
      <c r="AE57" s="422"/>
      <c r="AF57" s="422"/>
      <c r="AG57" s="422"/>
      <c r="AH57" s="422"/>
      <c r="AI57" s="422"/>
      <c r="AJ57" s="422"/>
      <c r="AK57" s="422"/>
      <c r="AL57" s="422"/>
      <c r="AM57" s="422"/>
      <c r="AN57" s="739">
        <f t="shared" si="1"/>
        <v>0</v>
      </c>
      <c r="AO57" s="740" t="e">
        <f t="shared" si="2"/>
        <v>#DIV/0!</v>
      </c>
      <c r="AP57" s="249" t="s">
        <v>1698</v>
      </c>
      <c r="AQ57" s="249" t="s">
        <v>1672</v>
      </c>
      <c r="AR57" s="249" t="s">
        <v>1693</v>
      </c>
      <c r="AS57" s="249"/>
      <c r="AT57" s="398"/>
      <c r="AU57" s="727"/>
      <c r="AV57" s="727"/>
      <c r="AW57" s="727"/>
      <c r="AX57" s="727"/>
      <c r="AY57" s="727"/>
      <c r="AZ57" s="727"/>
      <c r="BA57" s="727"/>
    </row>
    <row r="58" spans="1:53" ht="81" customHeight="1">
      <c r="A58" s="737" t="s">
        <v>664</v>
      </c>
      <c r="B58" s="1326"/>
      <c r="C58" s="390"/>
      <c r="D58" s="1293"/>
      <c r="E58" s="749" t="s">
        <v>1699</v>
      </c>
      <c r="F58" s="1293"/>
      <c r="G58" s="120">
        <v>3</v>
      </c>
      <c r="H58" s="243" t="s">
        <v>81</v>
      </c>
      <c r="I58" s="138" t="s">
        <v>1697</v>
      </c>
      <c r="J58" s="138" t="s">
        <v>70</v>
      </c>
      <c r="K58" s="138" t="s">
        <v>29</v>
      </c>
      <c r="L58" s="138" t="s">
        <v>30</v>
      </c>
      <c r="M58" s="138" t="s">
        <v>43</v>
      </c>
      <c r="N58" s="746">
        <f t="shared" si="3"/>
        <v>1</v>
      </c>
      <c r="O58" s="419"/>
      <c r="P58" s="419"/>
      <c r="Q58" s="419"/>
      <c r="R58" s="419"/>
      <c r="S58" s="419"/>
      <c r="T58" s="419"/>
      <c r="U58" s="419"/>
      <c r="V58" s="751"/>
      <c r="W58" s="751"/>
      <c r="X58" s="393">
        <v>1</v>
      </c>
      <c r="Y58" s="419"/>
      <c r="Z58" s="419"/>
      <c r="AA58" s="738">
        <f t="shared" si="0"/>
        <v>0</v>
      </c>
      <c r="AB58" s="421"/>
      <c r="AC58" s="422"/>
      <c r="AD58" s="422"/>
      <c r="AE58" s="422"/>
      <c r="AF58" s="422"/>
      <c r="AG58" s="422"/>
      <c r="AH58" s="422"/>
      <c r="AI58" s="422"/>
      <c r="AJ58" s="422"/>
      <c r="AK58" s="422"/>
      <c r="AL58" s="422"/>
      <c r="AM58" s="422"/>
      <c r="AN58" s="739">
        <f t="shared" si="1"/>
        <v>0</v>
      </c>
      <c r="AO58" s="740" t="e">
        <f t="shared" si="2"/>
        <v>#DIV/0!</v>
      </c>
      <c r="AP58" s="249" t="s">
        <v>1701</v>
      </c>
      <c r="AQ58" s="249" t="s">
        <v>1672</v>
      </c>
      <c r="AR58" s="249" t="s">
        <v>1693</v>
      </c>
      <c r="AS58" s="249"/>
      <c r="AT58" s="399"/>
    </row>
    <row r="59" spans="1:53" ht="59.25" customHeight="1">
      <c r="A59" s="752" t="s">
        <v>537</v>
      </c>
      <c r="B59" s="309"/>
      <c r="C59" s="309"/>
      <c r="D59" s="753" t="s">
        <v>496</v>
      </c>
      <c r="E59" s="302"/>
      <c r="F59" s="343" t="s">
        <v>497</v>
      </c>
      <c r="G59" s="310">
        <v>2</v>
      </c>
      <c r="H59" s="309" t="s">
        <v>75</v>
      </c>
      <c r="I59" s="13" t="s">
        <v>498</v>
      </c>
      <c r="J59" s="310" t="s">
        <v>70</v>
      </c>
      <c r="K59" s="310" t="s">
        <v>29</v>
      </c>
      <c r="L59" s="310" t="s">
        <v>30</v>
      </c>
      <c r="M59" s="310" t="s">
        <v>43</v>
      </c>
      <c r="N59" s="754">
        <f>SUM(O59:Z59)</f>
        <v>1</v>
      </c>
      <c r="O59" s="15"/>
      <c r="P59" s="15"/>
      <c r="Q59" s="15"/>
      <c r="R59" s="15"/>
      <c r="S59" s="15"/>
      <c r="T59" s="15"/>
      <c r="U59" s="15"/>
      <c r="V59" s="15"/>
      <c r="W59" s="15"/>
      <c r="X59" s="16">
        <v>0.75</v>
      </c>
      <c r="Y59" s="16">
        <v>0.25</v>
      </c>
      <c r="Z59" s="15"/>
      <c r="AA59" s="738">
        <f t="shared" si="0"/>
        <v>0</v>
      </c>
      <c r="AB59" s="421"/>
      <c r="AC59" s="313"/>
      <c r="AD59" s="313"/>
      <c r="AE59" s="313"/>
      <c r="AF59" s="313"/>
      <c r="AG59" s="313"/>
      <c r="AH59" s="313"/>
      <c r="AI59" s="313"/>
      <c r="AJ59" s="313"/>
      <c r="AK59" s="313"/>
      <c r="AL59" s="313"/>
      <c r="AM59" s="313"/>
      <c r="AN59" s="739">
        <f t="shared" si="1"/>
        <v>0</v>
      </c>
      <c r="AO59" s="740" t="e">
        <f t="shared" si="2"/>
        <v>#DIV/0!</v>
      </c>
      <c r="AP59" s="314" t="s">
        <v>499</v>
      </c>
      <c r="AQ59" s="249" t="s">
        <v>1672</v>
      </c>
      <c r="AR59" s="249" t="s">
        <v>1693</v>
      </c>
      <c r="AS59" s="315"/>
      <c r="AT59" s="102">
        <v>0</v>
      </c>
    </row>
    <row r="60" spans="1:53" ht="81" customHeight="1">
      <c r="A60" s="755" t="s">
        <v>643</v>
      </c>
      <c r="B60" s="1327" t="s">
        <v>1717</v>
      </c>
      <c r="C60" s="390"/>
      <c r="D60" s="1282" t="s">
        <v>1718</v>
      </c>
      <c r="E60" s="749" t="s">
        <v>1719</v>
      </c>
      <c r="F60" s="1293" t="s">
        <v>1720</v>
      </c>
      <c r="G60" s="120">
        <v>3</v>
      </c>
      <c r="H60" s="242" t="s">
        <v>81</v>
      </c>
      <c r="I60" s="590" t="s">
        <v>1721</v>
      </c>
      <c r="J60" s="138" t="s">
        <v>70</v>
      </c>
      <c r="K60" s="138" t="s">
        <v>29</v>
      </c>
      <c r="L60" s="138" t="s">
        <v>30</v>
      </c>
      <c r="M60" s="138" t="s">
        <v>43</v>
      </c>
      <c r="N60" s="746">
        <f t="shared" si="3"/>
        <v>1</v>
      </c>
      <c r="O60" s="419"/>
      <c r="P60" s="419"/>
      <c r="Q60" s="419"/>
      <c r="R60" s="419"/>
      <c r="S60" s="419"/>
      <c r="T60" s="419"/>
      <c r="U60" s="419"/>
      <c r="V60" s="751"/>
      <c r="W60" s="751"/>
      <c r="X60" s="393"/>
      <c r="Y60" s="419"/>
      <c r="Z60" s="393">
        <v>1</v>
      </c>
      <c r="AA60" s="738">
        <f t="shared" si="0"/>
        <v>0</v>
      </c>
      <c r="AB60" s="421"/>
      <c r="AC60" s="604"/>
      <c r="AD60" s="604"/>
      <c r="AE60" s="604"/>
      <c r="AF60" s="604"/>
      <c r="AG60" s="604"/>
      <c r="AH60" s="604"/>
      <c r="AI60" s="604"/>
      <c r="AJ60" s="604"/>
      <c r="AK60" s="604"/>
      <c r="AL60" s="604"/>
      <c r="AM60" s="604"/>
      <c r="AN60" s="739">
        <f t="shared" si="1"/>
        <v>0</v>
      </c>
      <c r="AO60" s="740" t="e">
        <f t="shared" si="2"/>
        <v>#DIV/0!</v>
      </c>
      <c r="AP60" s="596" t="s">
        <v>1722</v>
      </c>
      <c r="AQ60" s="262" t="s">
        <v>1672</v>
      </c>
      <c r="AR60" s="249" t="s">
        <v>1673</v>
      </c>
      <c r="AS60" s="249"/>
      <c r="AT60" s="399"/>
    </row>
    <row r="61" spans="1:53" ht="81" customHeight="1">
      <c r="A61" s="755" t="s">
        <v>643</v>
      </c>
      <c r="B61" s="1326"/>
      <c r="C61" s="390"/>
      <c r="D61" s="1284"/>
      <c r="E61" s="267" t="s">
        <v>1723</v>
      </c>
      <c r="F61" s="1293"/>
      <c r="G61" s="391">
        <v>3</v>
      </c>
      <c r="H61" s="243" t="s">
        <v>81</v>
      </c>
      <c r="I61" s="391" t="s">
        <v>1724</v>
      </c>
      <c r="J61" s="138" t="s">
        <v>70</v>
      </c>
      <c r="K61" s="138" t="s">
        <v>29</v>
      </c>
      <c r="L61" s="138" t="s">
        <v>30</v>
      </c>
      <c r="M61" s="138" t="s">
        <v>43</v>
      </c>
      <c r="N61" s="746">
        <f t="shared" si="3"/>
        <v>1</v>
      </c>
      <c r="O61" s="419"/>
      <c r="P61" s="419"/>
      <c r="Q61" s="419"/>
      <c r="R61" s="419"/>
      <c r="S61" s="419"/>
      <c r="T61" s="419"/>
      <c r="U61" s="419"/>
      <c r="V61" s="751"/>
      <c r="W61" s="751"/>
      <c r="X61" s="393"/>
      <c r="Y61" s="419"/>
      <c r="Z61" s="393">
        <v>1</v>
      </c>
      <c r="AA61" s="738">
        <f t="shared" si="0"/>
        <v>0</v>
      </c>
      <c r="AB61" s="421"/>
      <c r="AC61" s="396"/>
      <c r="AD61" s="396"/>
      <c r="AE61" s="396"/>
      <c r="AF61" s="396"/>
      <c r="AG61" s="396"/>
      <c r="AH61" s="396"/>
      <c r="AI61" s="396"/>
      <c r="AJ61" s="396"/>
      <c r="AK61" s="396"/>
      <c r="AL61" s="396"/>
      <c r="AM61" s="396"/>
      <c r="AN61" s="739">
        <f t="shared" si="1"/>
        <v>0</v>
      </c>
      <c r="AO61" s="740" t="e">
        <f t="shared" si="2"/>
        <v>#DIV/0!</v>
      </c>
      <c r="AP61" s="398" t="s">
        <v>1725</v>
      </c>
      <c r="AQ61" s="249" t="s">
        <v>1672</v>
      </c>
      <c r="AR61" s="249" t="s">
        <v>1726</v>
      </c>
      <c r="AS61" s="249"/>
      <c r="AT61" s="399"/>
    </row>
    <row r="62" spans="1:53" ht="81" customHeight="1">
      <c r="A62" s="745" t="s">
        <v>643</v>
      </c>
      <c r="B62" s="243" t="s">
        <v>1727</v>
      </c>
      <c r="C62" s="390"/>
      <c r="D62" s="267" t="s">
        <v>1728</v>
      </c>
      <c r="E62" s="267"/>
      <c r="F62" s="243" t="s">
        <v>1729</v>
      </c>
      <c r="G62" s="138">
        <v>2</v>
      </c>
      <c r="H62" s="243" t="s">
        <v>75</v>
      </c>
      <c r="I62" s="138" t="s">
        <v>1730</v>
      </c>
      <c r="J62" s="138" t="s">
        <v>36</v>
      </c>
      <c r="K62" s="138" t="s">
        <v>29</v>
      </c>
      <c r="L62" s="138" t="s">
        <v>30</v>
      </c>
      <c r="M62" s="138" t="s">
        <v>43</v>
      </c>
      <c r="N62" s="756">
        <v>84</v>
      </c>
      <c r="O62" s="419">
        <v>7</v>
      </c>
      <c r="P62" s="419">
        <v>7</v>
      </c>
      <c r="Q62" s="419">
        <v>7</v>
      </c>
      <c r="R62" s="419">
        <v>7</v>
      </c>
      <c r="S62" s="419">
        <v>7</v>
      </c>
      <c r="T62" s="419">
        <v>7</v>
      </c>
      <c r="U62" s="419">
        <v>7</v>
      </c>
      <c r="V62" s="419">
        <v>7</v>
      </c>
      <c r="W62" s="419">
        <v>7</v>
      </c>
      <c r="X62" s="419">
        <v>7</v>
      </c>
      <c r="Y62" s="419">
        <v>7</v>
      </c>
      <c r="Z62" s="419">
        <v>7</v>
      </c>
      <c r="AA62" s="738">
        <f t="shared" si="0"/>
        <v>7</v>
      </c>
      <c r="AB62" s="421"/>
      <c r="AC62" s="422"/>
      <c r="AD62" s="422"/>
      <c r="AE62" s="422"/>
      <c r="AF62" s="422"/>
      <c r="AG62" s="422"/>
      <c r="AH62" s="422"/>
      <c r="AI62" s="422"/>
      <c r="AJ62" s="422"/>
      <c r="AK62" s="422"/>
      <c r="AL62" s="422"/>
      <c r="AM62" s="422"/>
      <c r="AN62" s="739">
        <f t="shared" si="1"/>
        <v>0</v>
      </c>
      <c r="AO62" s="740">
        <f t="shared" si="2"/>
        <v>0</v>
      </c>
      <c r="AP62" s="249" t="s">
        <v>222</v>
      </c>
      <c r="AQ62" s="249" t="s">
        <v>1731</v>
      </c>
      <c r="AR62" s="249" t="s">
        <v>1732</v>
      </c>
      <c r="AS62" s="249"/>
      <c r="AT62" s="399"/>
    </row>
    <row r="63" spans="1:53" ht="81" customHeight="1">
      <c r="A63" s="745" t="s">
        <v>643</v>
      </c>
      <c r="B63" s="242" t="s">
        <v>1733</v>
      </c>
      <c r="C63" s="242"/>
      <c r="D63" s="264" t="s">
        <v>1734</v>
      </c>
      <c r="E63" s="611"/>
      <c r="F63" s="242" t="s">
        <v>1735</v>
      </c>
      <c r="G63" s="590">
        <v>2</v>
      </c>
      <c r="H63" s="242" t="s">
        <v>75</v>
      </c>
      <c r="I63" s="255" t="s">
        <v>1736</v>
      </c>
      <c r="J63" s="590" t="s">
        <v>70</v>
      </c>
      <c r="K63" s="590" t="s">
        <v>29</v>
      </c>
      <c r="L63" s="590" t="s">
        <v>42</v>
      </c>
      <c r="M63" s="590" t="s">
        <v>43</v>
      </c>
      <c r="N63" s="738">
        <v>0.95</v>
      </c>
      <c r="O63" s="602">
        <v>0.95</v>
      </c>
      <c r="P63" s="602">
        <v>0.95</v>
      </c>
      <c r="Q63" s="602">
        <v>0.95</v>
      </c>
      <c r="R63" s="602">
        <v>0.95</v>
      </c>
      <c r="S63" s="602">
        <v>0.95</v>
      </c>
      <c r="T63" s="602">
        <v>0.95</v>
      </c>
      <c r="U63" s="602">
        <v>0.95</v>
      </c>
      <c r="V63" s="602">
        <v>0.95</v>
      </c>
      <c r="W63" s="602">
        <v>0.95</v>
      </c>
      <c r="X63" s="602">
        <v>0.95</v>
      </c>
      <c r="Y63" s="602">
        <v>0.95</v>
      </c>
      <c r="Z63" s="602">
        <v>0.95</v>
      </c>
      <c r="AA63" s="738">
        <f t="shared" si="0"/>
        <v>0.95</v>
      </c>
      <c r="AB63" s="603"/>
      <c r="AC63" s="604"/>
      <c r="AD63" s="604"/>
      <c r="AE63" s="604"/>
      <c r="AF63" s="604"/>
      <c r="AG63" s="604"/>
      <c r="AH63" s="604"/>
      <c r="AI63" s="604"/>
      <c r="AJ63" s="604"/>
      <c r="AK63" s="604"/>
      <c r="AL63" s="604"/>
      <c r="AM63" s="604"/>
      <c r="AN63" s="739">
        <f t="shared" si="1"/>
        <v>0</v>
      </c>
      <c r="AO63" s="740">
        <f t="shared" si="2"/>
        <v>0</v>
      </c>
      <c r="AP63" s="596" t="s">
        <v>1366</v>
      </c>
      <c r="AQ63" s="596" t="s">
        <v>1731</v>
      </c>
      <c r="AR63" s="596" t="s">
        <v>1732</v>
      </c>
      <c r="AS63" s="249"/>
      <c r="AT63" s="399"/>
    </row>
    <row r="64" spans="1:53" ht="141.75" customHeight="1">
      <c r="A64" s="745" t="s">
        <v>643</v>
      </c>
      <c r="B64" s="1327" t="s">
        <v>1737</v>
      </c>
      <c r="C64" s="390"/>
      <c r="D64" s="1282" t="s">
        <v>1738</v>
      </c>
      <c r="E64" s="267" t="s">
        <v>1739</v>
      </c>
      <c r="F64" s="1327" t="s">
        <v>1740</v>
      </c>
      <c r="G64" s="391">
        <v>1</v>
      </c>
      <c r="H64" s="243" t="s">
        <v>48</v>
      </c>
      <c r="I64" s="138" t="s">
        <v>1741</v>
      </c>
      <c r="J64" s="138" t="s">
        <v>36</v>
      </c>
      <c r="K64" s="138" t="s">
        <v>29</v>
      </c>
      <c r="L64" s="138" t="s">
        <v>30</v>
      </c>
      <c r="M64" s="138" t="s">
        <v>43</v>
      </c>
      <c r="N64" s="757">
        <v>1</v>
      </c>
      <c r="O64" s="419">
        <v>1</v>
      </c>
      <c r="P64" s="419"/>
      <c r="Q64" s="419"/>
      <c r="R64" s="419"/>
      <c r="S64" s="419"/>
      <c r="T64" s="419"/>
      <c r="U64" s="419"/>
      <c r="V64" s="419"/>
      <c r="W64" s="419"/>
      <c r="X64" s="419"/>
      <c r="Y64" s="419"/>
      <c r="Z64" s="419"/>
      <c r="AA64" s="738">
        <f t="shared" si="0"/>
        <v>1</v>
      </c>
      <c r="AB64" s="421"/>
      <c r="AC64" s="422"/>
      <c r="AD64" s="422"/>
      <c r="AE64" s="422"/>
      <c r="AF64" s="422"/>
      <c r="AG64" s="422"/>
      <c r="AH64" s="422"/>
      <c r="AI64" s="422"/>
      <c r="AJ64" s="422"/>
      <c r="AK64" s="422"/>
      <c r="AL64" s="422"/>
      <c r="AM64" s="422"/>
      <c r="AN64" s="739">
        <f t="shared" si="1"/>
        <v>0</v>
      </c>
      <c r="AO64" s="740">
        <f t="shared" si="2"/>
        <v>0</v>
      </c>
      <c r="AP64" s="398" t="s">
        <v>1742</v>
      </c>
      <c r="AQ64" s="398" t="s">
        <v>1731</v>
      </c>
      <c r="AR64" s="398" t="s">
        <v>1732</v>
      </c>
      <c r="AS64" s="249"/>
      <c r="AT64" s="399"/>
    </row>
    <row r="65" spans="1:54" ht="141.75" customHeight="1">
      <c r="A65" s="745" t="s">
        <v>643</v>
      </c>
      <c r="B65" s="1325"/>
      <c r="C65" s="390"/>
      <c r="D65" s="1284"/>
      <c r="E65" s="267" t="s">
        <v>1743</v>
      </c>
      <c r="F65" s="1326"/>
      <c r="G65" s="391">
        <v>1</v>
      </c>
      <c r="H65" s="243" t="s">
        <v>48</v>
      </c>
      <c r="I65" s="138" t="s">
        <v>1744</v>
      </c>
      <c r="J65" s="138" t="s">
        <v>36</v>
      </c>
      <c r="K65" s="138" t="s">
        <v>29</v>
      </c>
      <c r="L65" s="138" t="s">
        <v>42</v>
      </c>
      <c r="M65" s="138" t="s">
        <v>43</v>
      </c>
      <c r="N65" s="757">
        <v>12</v>
      </c>
      <c r="O65" s="419">
        <v>1</v>
      </c>
      <c r="P65" s="419">
        <v>1</v>
      </c>
      <c r="Q65" s="419">
        <v>1</v>
      </c>
      <c r="R65" s="419">
        <v>1</v>
      </c>
      <c r="S65" s="419">
        <v>1</v>
      </c>
      <c r="T65" s="419">
        <v>1</v>
      </c>
      <c r="U65" s="419">
        <v>1</v>
      </c>
      <c r="V65" s="419">
        <v>1</v>
      </c>
      <c r="W65" s="419">
        <v>1</v>
      </c>
      <c r="X65" s="419">
        <v>1</v>
      </c>
      <c r="Y65" s="419">
        <v>1</v>
      </c>
      <c r="Z65" s="419">
        <v>1</v>
      </c>
      <c r="AA65" s="738">
        <f t="shared" si="0"/>
        <v>1</v>
      </c>
      <c r="AB65" s="421"/>
      <c r="AC65" s="422"/>
      <c r="AD65" s="422"/>
      <c r="AE65" s="422"/>
      <c r="AF65" s="422"/>
      <c r="AG65" s="422"/>
      <c r="AH65" s="422"/>
      <c r="AI65" s="422"/>
      <c r="AJ65" s="422"/>
      <c r="AK65" s="422"/>
      <c r="AL65" s="422"/>
      <c r="AM65" s="422"/>
      <c r="AN65" s="739">
        <f t="shared" si="1"/>
        <v>0</v>
      </c>
      <c r="AO65" s="740">
        <f t="shared" si="2"/>
        <v>0</v>
      </c>
      <c r="AP65" s="398" t="s">
        <v>1366</v>
      </c>
      <c r="AQ65" s="398" t="s">
        <v>1731</v>
      </c>
      <c r="AR65" s="398" t="s">
        <v>1732</v>
      </c>
      <c r="AS65" s="249"/>
      <c r="AT65" s="399"/>
    </row>
    <row r="66" spans="1:54" ht="141.75" customHeight="1">
      <c r="A66" s="745" t="s">
        <v>643</v>
      </c>
      <c r="B66" s="1325"/>
      <c r="C66" s="390"/>
      <c r="D66" s="1282" t="s">
        <v>1745</v>
      </c>
      <c r="E66" s="267" t="s">
        <v>1746</v>
      </c>
      <c r="F66" s="1327" t="s">
        <v>1747</v>
      </c>
      <c r="G66" s="391">
        <v>1</v>
      </c>
      <c r="H66" s="243" t="s">
        <v>48</v>
      </c>
      <c r="I66" s="138" t="s">
        <v>1741</v>
      </c>
      <c r="J66" s="138" t="s">
        <v>36</v>
      </c>
      <c r="K66" s="138" t="s">
        <v>29</v>
      </c>
      <c r="L66" s="138" t="s">
        <v>30</v>
      </c>
      <c r="M66" s="138" t="s">
        <v>43</v>
      </c>
      <c r="N66" s="757">
        <v>1</v>
      </c>
      <c r="O66" s="419">
        <v>1</v>
      </c>
      <c r="P66" s="419"/>
      <c r="Q66" s="419"/>
      <c r="R66" s="419"/>
      <c r="S66" s="419"/>
      <c r="T66" s="419"/>
      <c r="U66" s="419"/>
      <c r="V66" s="419"/>
      <c r="W66" s="419"/>
      <c r="X66" s="419"/>
      <c r="Y66" s="419"/>
      <c r="Z66" s="419"/>
      <c r="AA66" s="738">
        <f t="shared" si="0"/>
        <v>1</v>
      </c>
      <c r="AB66" s="421"/>
      <c r="AC66" s="422"/>
      <c r="AD66" s="422"/>
      <c r="AE66" s="422"/>
      <c r="AF66" s="422"/>
      <c r="AG66" s="422"/>
      <c r="AH66" s="422"/>
      <c r="AI66" s="422"/>
      <c r="AJ66" s="422"/>
      <c r="AK66" s="422"/>
      <c r="AL66" s="422"/>
      <c r="AM66" s="422"/>
      <c r="AN66" s="739">
        <f t="shared" si="1"/>
        <v>0</v>
      </c>
      <c r="AO66" s="740">
        <f t="shared" si="2"/>
        <v>0</v>
      </c>
      <c r="AP66" s="398" t="s">
        <v>1742</v>
      </c>
      <c r="AQ66" s="398" t="s">
        <v>1731</v>
      </c>
      <c r="AR66" s="398" t="s">
        <v>1732</v>
      </c>
      <c r="AS66" s="249"/>
      <c r="AT66" s="399"/>
    </row>
    <row r="67" spans="1:54" ht="141.75" customHeight="1">
      <c r="A67" s="745" t="s">
        <v>643</v>
      </c>
      <c r="B67" s="1325"/>
      <c r="C67" s="758"/>
      <c r="D67" s="1283"/>
      <c r="E67" s="759" t="s">
        <v>1748</v>
      </c>
      <c r="F67" s="1325"/>
      <c r="G67" s="760">
        <v>1</v>
      </c>
      <c r="H67" s="761" t="s">
        <v>48</v>
      </c>
      <c r="I67" s="762" t="s">
        <v>1744</v>
      </c>
      <c r="J67" s="762" t="s">
        <v>36</v>
      </c>
      <c r="K67" s="762" t="s">
        <v>29</v>
      </c>
      <c r="L67" s="762" t="s">
        <v>42</v>
      </c>
      <c r="M67" s="762" t="s">
        <v>43</v>
      </c>
      <c r="N67" s="763">
        <v>12</v>
      </c>
      <c r="O67" s="764">
        <v>1</v>
      </c>
      <c r="P67" s="764">
        <v>1</v>
      </c>
      <c r="Q67" s="764">
        <v>1</v>
      </c>
      <c r="R67" s="764">
        <v>1</v>
      </c>
      <c r="S67" s="764">
        <v>1</v>
      </c>
      <c r="T67" s="764">
        <v>1</v>
      </c>
      <c r="U67" s="764">
        <v>1</v>
      </c>
      <c r="V67" s="764">
        <v>1</v>
      </c>
      <c r="W67" s="764">
        <v>1</v>
      </c>
      <c r="X67" s="764">
        <v>1</v>
      </c>
      <c r="Y67" s="764">
        <v>1</v>
      </c>
      <c r="Z67" s="764">
        <v>1</v>
      </c>
      <c r="AA67" s="738">
        <f t="shared" si="0"/>
        <v>1</v>
      </c>
      <c r="AB67" s="765"/>
      <c r="AC67" s="766"/>
      <c r="AD67" s="766"/>
      <c r="AE67" s="766"/>
      <c r="AF67" s="766"/>
      <c r="AG67" s="766"/>
      <c r="AH67" s="766"/>
      <c r="AI67" s="766"/>
      <c r="AJ67" s="766"/>
      <c r="AK67" s="766"/>
      <c r="AL67" s="766"/>
      <c r="AM67" s="766"/>
      <c r="AN67" s="739">
        <f t="shared" si="1"/>
        <v>0</v>
      </c>
      <c r="AO67" s="740">
        <f t="shared" si="2"/>
        <v>0</v>
      </c>
      <c r="AP67" s="767" t="s">
        <v>1366</v>
      </c>
      <c r="AQ67" s="767" t="s">
        <v>1731</v>
      </c>
      <c r="AR67" s="767" t="s">
        <v>1732</v>
      </c>
      <c r="AS67" s="768"/>
      <c r="AT67" s="769"/>
    </row>
    <row r="68" spans="1:54" s="775" customFormat="1" ht="121.5" customHeight="1">
      <c r="A68" s="737" t="s">
        <v>643</v>
      </c>
      <c r="B68" s="243" t="s">
        <v>1749</v>
      </c>
      <c r="C68" s="390"/>
      <c r="D68" s="1328" t="s">
        <v>1750</v>
      </c>
      <c r="E68" s="119" t="s">
        <v>1751</v>
      </c>
      <c r="F68" s="243" t="s">
        <v>1752</v>
      </c>
      <c r="G68" s="138">
        <v>2</v>
      </c>
      <c r="H68" s="243" t="s">
        <v>75</v>
      </c>
      <c r="I68" s="138" t="s">
        <v>1753</v>
      </c>
      <c r="J68" s="138" t="s">
        <v>67</v>
      </c>
      <c r="K68" s="138" t="s">
        <v>29</v>
      </c>
      <c r="L68" s="138" t="s">
        <v>30</v>
      </c>
      <c r="M68" s="138" t="s">
        <v>43</v>
      </c>
      <c r="N68" s="770">
        <v>12000000</v>
      </c>
      <c r="O68" s="771">
        <v>1000000</v>
      </c>
      <c r="P68" s="771">
        <v>1000000</v>
      </c>
      <c r="Q68" s="771">
        <v>1000000</v>
      </c>
      <c r="R68" s="771">
        <v>1000000</v>
      </c>
      <c r="S68" s="771">
        <v>1000000</v>
      </c>
      <c r="T68" s="771">
        <v>1000000</v>
      </c>
      <c r="U68" s="771">
        <v>1000000</v>
      </c>
      <c r="V68" s="771">
        <v>1000000</v>
      </c>
      <c r="W68" s="771">
        <v>1000000</v>
      </c>
      <c r="X68" s="771">
        <v>1000000</v>
      </c>
      <c r="Y68" s="771">
        <v>1000000</v>
      </c>
      <c r="Z68" s="771">
        <v>1000000</v>
      </c>
      <c r="AA68" s="738">
        <f t="shared" si="0"/>
        <v>1000000</v>
      </c>
      <c r="AB68" s="772"/>
      <c r="AC68" s="773"/>
      <c r="AD68" s="773"/>
      <c r="AE68" s="773"/>
      <c r="AF68" s="773"/>
      <c r="AG68" s="773"/>
      <c r="AH68" s="773"/>
      <c r="AI68" s="773"/>
      <c r="AJ68" s="773"/>
      <c r="AK68" s="773"/>
      <c r="AL68" s="773"/>
      <c r="AM68" s="773"/>
      <c r="AN68" s="739">
        <f t="shared" si="1"/>
        <v>0</v>
      </c>
      <c r="AO68" s="740">
        <f t="shared" si="2"/>
        <v>0</v>
      </c>
      <c r="AP68" s="398" t="s">
        <v>1366</v>
      </c>
      <c r="AQ68" s="398" t="s">
        <v>1731</v>
      </c>
      <c r="AR68" s="398" t="s">
        <v>1732</v>
      </c>
      <c r="AS68" s="249"/>
      <c r="AT68" s="399"/>
      <c r="AU68" s="774"/>
      <c r="AV68" s="774"/>
      <c r="AW68" s="774"/>
      <c r="AX68" s="774"/>
      <c r="AY68" s="774"/>
      <c r="AZ68" s="774"/>
      <c r="BA68" s="774"/>
    </row>
    <row r="69" spans="1:54" s="775" customFormat="1" ht="101.25" customHeight="1">
      <c r="A69" s="737" t="s">
        <v>643</v>
      </c>
      <c r="B69" s="243" t="s">
        <v>1754</v>
      </c>
      <c r="C69" s="390"/>
      <c r="D69" s="1329"/>
      <c r="E69" s="119" t="s">
        <v>1755</v>
      </c>
      <c r="F69" s="243" t="s">
        <v>1756</v>
      </c>
      <c r="G69" s="138">
        <v>3</v>
      </c>
      <c r="H69" s="243" t="s">
        <v>75</v>
      </c>
      <c r="I69" s="138" t="s">
        <v>1757</v>
      </c>
      <c r="J69" s="138" t="s">
        <v>67</v>
      </c>
      <c r="K69" s="138" t="s">
        <v>29</v>
      </c>
      <c r="L69" s="138" t="s">
        <v>30</v>
      </c>
      <c r="M69" s="138" t="s">
        <v>43</v>
      </c>
      <c r="N69" s="777">
        <v>90000000</v>
      </c>
      <c r="O69" s="771">
        <v>7500000</v>
      </c>
      <c r="P69" s="771">
        <v>7500000</v>
      </c>
      <c r="Q69" s="771">
        <v>7500000</v>
      </c>
      <c r="R69" s="771">
        <v>7500000</v>
      </c>
      <c r="S69" s="771">
        <v>7500000</v>
      </c>
      <c r="T69" s="771">
        <v>7500000</v>
      </c>
      <c r="U69" s="771">
        <v>7500000</v>
      </c>
      <c r="V69" s="771">
        <v>7500000</v>
      </c>
      <c r="W69" s="771">
        <v>7500000</v>
      </c>
      <c r="X69" s="771">
        <v>7500000</v>
      </c>
      <c r="Y69" s="771">
        <v>7500000</v>
      </c>
      <c r="Z69" s="771">
        <v>7500000</v>
      </c>
      <c r="AA69" s="738">
        <f t="shared" si="0"/>
        <v>7500000</v>
      </c>
      <c r="AB69" s="772"/>
      <c r="AC69" s="773"/>
      <c r="AD69" s="773"/>
      <c r="AE69" s="773"/>
      <c r="AF69" s="773"/>
      <c r="AG69" s="773"/>
      <c r="AH69" s="773"/>
      <c r="AI69" s="773"/>
      <c r="AJ69" s="773"/>
      <c r="AK69" s="773"/>
      <c r="AL69" s="773"/>
      <c r="AM69" s="773"/>
      <c r="AN69" s="739">
        <f t="shared" si="1"/>
        <v>0</v>
      </c>
      <c r="AO69" s="740">
        <f t="shared" si="2"/>
        <v>0</v>
      </c>
      <c r="AP69" s="398" t="s">
        <v>1366</v>
      </c>
      <c r="AQ69" s="398" t="s">
        <v>1731</v>
      </c>
      <c r="AR69" s="398" t="s">
        <v>1732</v>
      </c>
      <c r="AS69" s="249"/>
      <c r="AT69" s="399"/>
      <c r="AU69" s="774"/>
      <c r="AV69" s="774"/>
      <c r="AW69" s="774"/>
      <c r="AX69" s="774"/>
      <c r="AY69" s="774"/>
      <c r="AZ69" s="774"/>
      <c r="BA69" s="774"/>
    </row>
    <row r="70" spans="1:54" s="775" customFormat="1" ht="81" customHeight="1">
      <c r="A70" s="737" t="s">
        <v>664</v>
      </c>
      <c r="B70" s="1327" t="s">
        <v>1758</v>
      </c>
      <c r="C70" s="390"/>
      <c r="D70" s="267" t="s">
        <v>1759</v>
      </c>
      <c r="E70" s="749"/>
      <c r="F70" s="243" t="s">
        <v>1760</v>
      </c>
      <c r="G70" s="138">
        <v>1</v>
      </c>
      <c r="H70" s="243" t="s">
        <v>75</v>
      </c>
      <c r="I70" s="138" t="s">
        <v>1761</v>
      </c>
      <c r="J70" s="138" t="s">
        <v>36</v>
      </c>
      <c r="K70" s="138" t="s">
        <v>29</v>
      </c>
      <c r="L70" s="138" t="s">
        <v>42</v>
      </c>
      <c r="M70" s="138" t="s">
        <v>43</v>
      </c>
      <c r="N70" s="757">
        <v>480</v>
      </c>
      <c r="O70" s="764">
        <v>40</v>
      </c>
      <c r="P70" s="764">
        <v>40</v>
      </c>
      <c r="Q70" s="764">
        <v>40</v>
      </c>
      <c r="R70" s="764">
        <v>40</v>
      </c>
      <c r="S70" s="764">
        <v>40</v>
      </c>
      <c r="T70" s="764">
        <v>40</v>
      </c>
      <c r="U70" s="764">
        <v>40</v>
      </c>
      <c r="V70" s="764">
        <v>40</v>
      </c>
      <c r="W70" s="764">
        <v>40</v>
      </c>
      <c r="X70" s="764">
        <v>40</v>
      </c>
      <c r="Y70" s="764">
        <v>40</v>
      </c>
      <c r="Z70" s="764">
        <v>40</v>
      </c>
      <c r="AA70" s="738">
        <f t="shared" si="0"/>
        <v>40</v>
      </c>
      <c r="AB70" s="765"/>
      <c r="AC70" s="766"/>
      <c r="AD70" s="766"/>
      <c r="AE70" s="766"/>
      <c r="AF70" s="766"/>
      <c r="AG70" s="766"/>
      <c r="AH70" s="766"/>
      <c r="AI70" s="766"/>
      <c r="AJ70" s="766"/>
      <c r="AK70" s="766"/>
      <c r="AL70" s="766"/>
      <c r="AM70" s="766"/>
      <c r="AN70" s="739">
        <f t="shared" si="1"/>
        <v>0</v>
      </c>
      <c r="AO70" s="740">
        <f t="shared" si="2"/>
        <v>0</v>
      </c>
      <c r="AP70" s="249" t="s">
        <v>215</v>
      </c>
      <c r="AQ70" s="249" t="s">
        <v>1762</v>
      </c>
      <c r="AR70" s="249" t="s">
        <v>1763</v>
      </c>
      <c r="AS70" s="249"/>
      <c r="AT70" s="399"/>
      <c r="AU70" s="774"/>
      <c r="AV70" s="774"/>
      <c r="AW70" s="774"/>
      <c r="AX70" s="774"/>
      <c r="AY70" s="774"/>
      <c r="AZ70" s="774"/>
      <c r="BA70" s="774"/>
    </row>
    <row r="71" spans="1:54" s="775" customFormat="1" ht="60.75" customHeight="1">
      <c r="A71" s="737" t="s">
        <v>664</v>
      </c>
      <c r="B71" s="1325"/>
      <c r="C71" s="390"/>
      <c r="D71" s="1282" t="s">
        <v>1764</v>
      </c>
      <c r="E71" s="267" t="s">
        <v>1765</v>
      </c>
      <c r="F71" s="243" t="s">
        <v>1766</v>
      </c>
      <c r="G71" s="138">
        <v>2</v>
      </c>
      <c r="H71" s="243" t="s">
        <v>75</v>
      </c>
      <c r="I71" s="138" t="s">
        <v>1767</v>
      </c>
      <c r="J71" s="138" t="s">
        <v>36</v>
      </c>
      <c r="K71" s="138" t="s">
        <v>29</v>
      </c>
      <c r="L71" s="138" t="s">
        <v>42</v>
      </c>
      <c r="M71" s="138" t="s">
        <v>43</v>
      </c>
      <c r="N71" s="757">
        <v>12</v>
      </c>
      <c r="O71" s="764">
        <v>1</v>
      </c>
      <c r="P71" s="764">
        <v>1</v>
      </c>
      <c r="Q71" s="764">
        <v>1</v>
      </c>
      <c r="R71" s="764">
        <v>1</v>
      </c>
      <c r="S71" s="764">
        <v>1</v>
      </c>
      <c r="T71" s="764">
        <v>1</v>
      </c>
      <c r="U71" s="764">
        <v>1</v>
      </c>
      <c r="V71" s="764">
        <v>1</v>
      </c>
      <c r="W71" s="764">
        <v>1</v>
      </c>
      <c r="X71" s="764">
        <v>1</v>
      </c>
      <c r="Y71" s="764">
        <v>1</v>
      </c>
      <c r="Z71" s="764">
        <v>1</v>
      </c>
      <c r="AA71" s="738">
        <f t="shared" si="0"/>
        <v>1</v>
      </c>
      <c r="AB71" s="765"/>
      <c r="AC71" s="766"/>
      <c r="AD71" s="766"/>
      <c r="AE71" s="766"/>
      <c r="AF71" s="766"/>
      <c r="AG71" s="766"/>
      <c r="AH71" s="766"/>
      <c r="AI71" s="766"/>
      <c r="AJ71" s="766"/>
      <c r="AK71" s="766"/>
      <c r="AL71" s="766"/>
      <c r="AM71" s="766"/>
      <c r="AN71" s="739">
        <f t="shared" si="1"/>
        <v>0</v>
      </c>
      <c r="AO71" s="740">
        <f t="shared" si="2"/>
        <v>0</v>
      </c>
      <c r="AP71" s="249" t="s">
        <v>1768</v>
      </c>
      <c r="AQ71" s="249" t="s">
        <v>1762</v>
      </c>
      <c r="AR71" s="249" t="s">
        <v>1763</v>
      </c>
      <c r="AS71" s="249"/>
      <c r="AT71" s="399"/>
      <c r="AU71" s="774"/>
      <c r="AV71" s="774"/>
      <c r="AW71" s="774"/>
      <c r="AX71" s="774"/>
      <c r="AY71" s="774"/>
      <c r="AZ71" s="774"/>
      <c r="BA71" s="774"/>
    </row>
    <row r="72" spans="1:54" s="775" customFormat="1" ht="60.75" customHeight="1">
      <c r="A72" s="737" t="s">
        <v>664</v>
      </c>
      <c r="B72" s="1326"/>
      <c r="C72" s="390"/>
      <c r="D72" s="1284"/>
      <c r="E72" s="267" t="s">
        <v>1769</v>
      </c>
      <c r="F72" s="243" t="s">
        <v>1770</v>
      </c>
      <c r="G72" s="138">
        <v>2</v>
      </c>
      <c r="H72" s="243" t="s">
        <v>75</v>
      </c>
      <c r="I72" s="138" t="s">
        <v>1771</v>
      </c>
      <c r="J72" s="138" t="s">
        <v>36</v>
      </c>
      <c r="K72" s="138" t="s">
        <v>41</v>
      </c>
      <c r="L72" s="138" t="s">
        <v>42</v>
      </c>
      <c r="M72" s="138" t="s">
        <v>43</v>
      </c>
      <c r="N72" s="757">
        <v>12</v>
      </c>
      <c r="O72" s="419">
        <v>12</v>
      </c>
      <c r="P72" s="419">
        <v>12</v>
      </c>
      <c r="Q72" s="419">
        <v>12</v>
      </c>
      <c r="R72" s="419">
        <v>12</v>
      </c>
      <c r="S72" s="419">
        <v>12</v>
      </c>
      <c r="T72" s="419">
        <v>12</v>
      </c>
      <c r="U72" s="419">
        <v>12</v>
      </c>
      <c r="V72" s="419">
        <v>12</v>
      </c>
      <c r="W72" s="419">
        <v>12</v>
      </c>
      <c r="X72" s="419">
        <v>12</v>
      </c>
      <c r="Y72" s="419">
        <v>12</v>
      </c>
      <c r="Z72" s="419">
        <v>12</v>
      </c>
      <c r="AA72" s="738">
        <f t="shared" si="0"/>
        <v>12</v>
      </c>
      <c r="AB72" s="421"/>
      <c r="AC72" s="422"/>
      <c r="AD72" s="422"/>
      <c r="AE72" s="422"/>
      <c r="AF72" s="422"/>
      <c r="AG72" s="422"/>
      <c r="AH72" s="422"/>
      <c r="AI72" s="422"/>
      <c r="AJ72" s="422"/>
      <c r="AK72" s="422"/>
      <c r="AL72" s="422"/>
      <c r="AM72" s="422"/>
      <c r="AN72" s="739">
        <f t="shared" si="1"/>
        <v>0</v>
      </c>
      <c r="AO72" s="748" t="e">
        <f>AA72/AN72</f>
        <v>#DIV/0!</v>
      </c>
      <c r="AP72" s="249" t="s">
        <v>1772</v>
      </c>
      <c r="AQ72" s="249" t="s">
        <v>1762</v>
      </c>
      <c r="AR72" s="249" t="s">
        <v>1763</v>
      </c>
      <c r="AS72" s="249"/>
      <c r="AT72" s="399"/>
      <c r="AU72" s="774"/>
      <c r="AV72" s="774"/>
      <c r="AW72" s="774"/>
      <c r="AX72" s="774"/>
      <c r="AY72" s="774"/>
      <c r="AZ72" s="774"/>
      <c r="BA72" s="774"/>
    </row>
    <row r="73" spans="1:54" s="775" customFormat="1" ht="100.5" customHeight="1">
      <c r="A73" s="745" t="s">
        <v>643</v>
      </c>
      <c r="B73" s="761" t="s">
        <v>1773</v>
      </c>
      <c r="C73" s="761"/>
      <c r="D73" s="267" t="s">
        <v>1774</v>
      </c>
      <c r="E73" s="267"/>
      <c r="F73" s="243" t="s">
        <v>1775</v>
      </c>
      <c r="G73" s="138">
        <v>2</v>
      </c>
      <c r="H73" s="243" t="s">
        <v>75</v>
      </c>
      <c r="I73" s="138" t="s">
        <v>1776</v>
      </c>
      <c r="J73" s="778" t="s">
        <v>1777</v>
      </c>
      <c r="K73" s="138" t="s">
        <v>29</v>
      </c>
      <c r="L73" s="138" t="s">
        <v>42</v>
      </c>
      <c r="M73" s="138" t="s">
        <v>43</v>
      </c>
      <c r="N73" s="779">
        <v>0.9</v>
      </c>
      <c r="O73" s="602">
        <v>0.9</v>
      </c>
      <c r="P73" s="602">
        <v>0.9</v>
      </c>
      <c r="Q73" s="602">
        <v>0.9</v>
      </c>
      <c r="R73" s="602">
        <v>0.9</v>
      </c>
      <c r="S73" s="602">
        <v>0.9</v>
      </c>
      <c r="T73" s="602">
        <v>0.9</v>
      </c>
      <c r="U73" s="602">
        <v>0.9</v>
      </c>
      <c r="V73" s="602">
        <v>0.9</v>
      </c>
      <c r="W73" s="602">
        <v>0.9</v>
      </c>
      <c r="X73" s="602">
        <v>0.9</v>
      </c>
      <c r="Y73" s="602">
        <v>0.9</v>
      </c>
      <c r="Z73" s="602">
        <v>0.9</v>
      </c>
      <c r="AA73" s="738">
        <f t="shared" ref="AA73:AA135" si="4">O73</f>
        <v>0.9</v>
      </c>
      <c r="AB73" s="603"/>
      <c r="AC73" s="604"/>
      <c r="AD73" s="604"/>
      <c r="AE73" s="604"/>
      <c r="AF73" s="604"/>
      <c r="AG73" s="604"/>
      <c r="AH73" s="604"/>
      <c r="AI73" s="604"/>
      <c r="AJ73" s="604"/>
      <c r="AK73" s="604"/>
      <c r="AL73" s="604"/>
      <c r="AM73" s="604"/>
      <c r="AN73" s="739">
        <f t="shared" ref="AN73:AN135" si="5">AB73</f>
        <v>0</v>
      </c>
      <c r="AO73" s="740">
        <f t="shared" ref="AO73:AO135" si="6">AN73/AA73</f>
        <v>0</v>
      </c>
      <c r="AP73" s="249" t="s">
        <v>1778</v>
      </c>
      <c r="AQ73" s="249" t="s">
        <v>1762</v>
      </c>
      <c r="AR73" s="249" t="s">
        <v>1763</v>
      </c>
      <c r="AS73" s="249"/>
      <c r="AT73" s="399"/>
      <c r="AU73" s="774"/>
      <c r="AV73" s="774"/>
      <c r="AW73" s="774"/>
      <c r="AX73" s="774"/>
      <c r="AY73" s="774"/>
      <c r="AZ73" s="774"/>
      <c r="BA73" s="774"/>
    </row>
    <row r="74" spans="1:54" s="789" customFormat="1" ht="60" customHeight="1">
      <c r="A74" s="745" t="s">
        <v>607</v>
      </c>
      <c r="B74" s="1340"/>
      <c r="C74" s="1282" t="s">
        <v>1779</v>
      </c>
      <c r="D74" s="1293" t="s">
        <v>1780</v>
      </c>
      <c r="E74" s="749" t="s">
        <v>1781</v>
      </c>
      <c r="F74" s="1282" t="s">
        <v>1782</v>
      </c>
      <c r="G74" s="428">
        <v>1</v>
      </c>
      <c r="H74" s="1282" t="s">
        <v>81</v>
      </c>
      <c r="I74" s="780" t="s">
        <v>660</v>
      </c>
      <c r="J74" s="781" t="s">
        <v>70</v>
      </c>
      <c r="K74" s="781" t="s">
        <v>29</v>
      </c>
      <c r="L74" s="1346" t="s">
        <v>30</v>
      </c>
      <c r="M74" s="1346" t="s">
        <v>37</v>
      </c>
      <c r="N74" s="782">
        <f>SUM(O74:Z74)</f>
        <v>0.1</v>
      </c>
      <c r="O74" s="783"/>
      <c r="P74" s="784">
        <v>0.1</v>
      </c>
      <c r="Q74" s="784"/>
      <c r="R74" s="784"/>
      <c r="S74" s="784"/>
      <c r="T74" s="784"/>
      <c r="U74" s="784"/>
      <c r="V74" s="784"/>
      <c r="W74" s="784"/>
      <c r="X74" s="784"/>
      <c r="Y74" s="784"/>
      <c r="Z74" s="784"/>
      <c r="AA74" s="738">
        <f t="shared" si="4"/>
        <v>0</v>
      </c>
      <c r="AB74" s="381"/>
      <c r="AC74" s="785"/>
      <c r="AD74" s="785"/>
      <c r="AE74" s="785"/>
      <c r="AF74" s="785"/>
      <c r="AG74" s="785"/>
      <c r="AH74" s="785"/>
      <c r="AI74" s="785"/>
      <c r="AJ74" s="785"/>
      <c r="AK74" s="785"/>
      <c r="AL74" s="785"/>
      <c r="AM74" s="785"/>
      <c r="AN74" s="739">
        <f t="shared" si="5"/>
        <v>0</v>
      </c>
      <c r="AO74" s="740" t="e">
        <f t="shared" si="6"/>
        <v>#DIV/0!</v>
      </c>
      <c r="AP74" s="1330"/>
      <c r="AQ74" s="786" t="s">
        <v>1783</v>
      </c>
      <c r="AR74" s="787" t="s">
        <v>1784</v>
      </c>
      <c r="AS74" s="247" t="s">
        <v>1615</v>
      </c>
      <c r="AT74" s="1333">
        <v>10000000</v>
      </c>
      <c r="AU74" s="788"/>
      <c r="AV74" s="788"/>
      <c r="AW74" s="788"/>
      <c r="AX74" s="788"/>
      <c r="AY74" s="788"/>
      <c r="AZ74" s="788"/>
      <c r="BA74" s="788"/>
    </row>
    <row r="75" spans="1:54" s="789" customFormat="1" ht="101.25">
      <c r="A75" s="745" t="s">
        <v>607</v>
      </c>
      <c r="B75" s="1341"/>
      <c r="C75" s="1283"/>
      <c r="D75" s="1293"/>
      <c r="E75" s="749" t="s">
        <v>1785</v>
      </c>
      <c r="F75" s="1283"/>
      <c r="G75" s="428">
        <v>2</v>
      </c>
      <c r="H75" s="1283"/>
      <c r="I75" s="780" t="s">
        <v>660</v>
      </c>
      <c r="J75" s="781" t="s">
        <v>70</v>
      </c>
      <c r="K75" s="781" t="s">
        <v>29</v>
      </c>
      <c r="L75" s="1347"/>
      <c r="M75" s="1347"/>
      <c r="N75" s="782">
        <f t="shared" ref="N75:N99" si="7">SUM(O75:Z75)</f>
        <v>0.15</v>
      </c>
      <c r="O75" s="784"/>
      <c r="P75" s="784"/>
      <c r="Q75" s="784"/>
      <c r="R75" s="784"/>
      <c r="S75" s="784"/>
      <c r="T75" s="784"/>
      <c r="U75" s="784">
        <v>0.15</v>
      </c>
      <c r="V75" s="784"/>
      <c r="W75" s="784"/>
      <c r="X75" s="784"/>
      <c r="Y75" s="784"/>
      <c r="Z75" s="784"/>
      <c r="AA75" s="738">
        <f t="shared" si="4"/>
        <v>0</v>
      </c>
      <c r="AB75" s="790"/>
      <c r="AC75" s="791"/>
      <c r="AD75" s="791"/>
      <c r="AE75" s="791"/>
      <c r="AF75" s="791"/>
      <c r="AG75" s="791"/>
      <c r="AH75" s="791"/>
      <c r="AI75" s="791"/>
      <c r="AJ75" s="791"/>
      <c r="AK75" s="791"/>
      <c r="AL75" s="791"/>
      <c r="AM75" s="791"/>
      <c r="AN75" s="739">
        <f t="shared" si="5"/>
        <v>0</v>
      </c>
      <c r="AO75" s="740" t="e">
        <f t="shared" si="6"/>
        <v>#DIV/0!</v>
      </c>
      <c r="AP75" s="1331"/>
      <c r="AQ75" s="786" t="s">
        <v>1783</v>
      </c>
      <c r="AR75" s="787" t="s">
        <v>1784</v>
      </c>
      <c r="AS75" s="247" t="s">
        <v>1615</v>
      </c>
      <c r="AT75" s="1334"/>
      <c r="AU75" s="788"/>
      <c r="AV75" s="788"/>
      <c r="AW75" s="788"/>
      <c r="AX75" s="788"/>
      <c r="AY75" s="788"/>
      <c r="AZ75" s="788"/>
      <c r="BA75" s="788"/>
    </row>
    <row r="76" spans="1:54" s="789" customFormat="1" ht="101.25">
      <c r="A76" s="745" t="s">
        <v>607</v>
      </c>
      <c r="B76" s="1341"/>
      <c r="C76" s="1283"/>
      <c r="D76" s="1293"/>
      <c r="E76" s="749" t="s">
        <v>1786</v>
      </c>
      <c r="F76" s="1283"/>
      <c r="G76" s="428">
        <v>3</v>
      </c>
      <c r="H76" s="1283"/>
      <c r="I76" s="119" t="s">
        <v>660</v>
      </c>
      <c r="J76" s="781" t="s">
        <v>70</v>
      </c>
      <c r="K76" s="781" t="s">
        <v>29</v>
      </c>
      <c r="L76" s="1347"/>
      <c r="M76" s="1347"/>
      <c r="N76" s="782">
        <f t="shared" si="7"/>
        <v>0.2</v>
      </c>
      <c r="O76" s="784"/>
      <c r="P76" s="784"/>
      <c r="Q76" s="784"/>
      <c r="R76" s="784"/>
      <c r="S76" s="784"/>
      <c r="T76" s="784"/>
      <c r="U76" s="784"/>
      <c r="V76" s="784"/>
      <c r="W76" s="784">
        <v>0.1</v>
      </c>
      <c r="X76" s="784">
        <v>0.1</v>
      </c>
      <c r="Y76" s="784"/>
      <c r="Z76" s="784"/>
      <c r="AA76" s="738">
        <f t="shared" si="4"/>
        <v>0</v>
      </c>
      <c r="AB76" s="790"/>
      <c r="AC76" s="791"/>
      <c r="AD76" s="791"/>
      <c r="AE76" s="791"/>
      <c r="AF76" s="791"/>
      <c r="AG76" s="791"/>
      <c r="AH76" s="791"/>
      <c r="AI76" s="791"/>
      <c r="AJ76" s="791"/>
      <c r="AK76" s="791"/>
      <c r="AL76" s="791"/>
      <c r="AM76" s="791"/>
      <c r="AN76" s="739">
        <f t="shared" si="5"/>
        <v>0</v>
      </c>
      <c r="AO76" s="740" t="e">
        <f t="shared" si="6"/>
        <v>#DIV/0!</v>
      </c>
      <c r="AP76" s="1331"/>
      <c r="AQ76" s="786" t="s">
        <v>1783</v>
      </c>
      <c r="AR76" s="787" t="s">
        <v>1784</v>
      </c>
      <c r="AS76" s="247" t="s">
        <v>1783</v>
      </c>
      <c r="AT76" s="1334"/>
      <c r="AU76" s="788"/>
      <c r="AV76" s="788"/>
      <c r="AW76" s="788"/>
      <c r="AX76" s="788"/>
      <c r="AY76" s="788"/>
      <c r="AZ76" s="788"/>
      <c r="BA76" s="788"/>
    </row>
    <row r="77" spans="1:54" s="789" customFormat="1" ht="101.25">
      <c r="A77" s="745" t="s">
        <v>607</v>
      </c>
      <c r="B77" s="1341"/>
      <c r="C77" s="1283"/>
      <c r="D77" s="1293"/>
      <c r="E77" s="749" t="s">
        <v>1787</v>
      </c>
      <c r="F77" s="1283"/>
      <c r="G77" s="428">
        <v>2</v>
      </c>
      <c r="H77" s="1283"/>
      <c r="I77" s="119" t="s">
        <v>660</v>
      </c>
      <c r="J77" s="781" t="s">
        <v>70</v>
      </c>
      <c r="K77" s="781" t="s">
        <v>29</v>
      </c>
      <c r="L77" s="1347"/>
      <c r="M77" s="1347"/>
      <c r="N77" s="782">
        <f t="shared" si="7"/>
        <v>0.25</v>
      </c>
      <c r="O77" s="784"/>
      <c r="P77" s="784"/>
      <c r="Q77" s="784"/>
      <c r="R77" s="784"/>
      <c r="S77" s="784"/>
      <c r="T77" s="784"/>
      <c r="U77" s="784"/>
      <c r="V77" s="784"/>
      <c r="W77" s="784"/>
      <c r="X77" s="784"/>
      <c r="Y77" s="784">
        <v>0.25</v>
      </c>
      <c r="Z77" s="784"/>
      <c r="AA77" s="738">
        <f t="shared" si="4"/>
        <v>0</v>
      </c>
      <c r="AB77" s="790"/>
      <c r="AC77" s="791"/>
      <c r="AD77" s="791"/>
      <c r="AE77" s="791"/>
      <c r="AF77" s="791"/>
      <c r="AG77" s="791"/>
      <c r="AH77" s="791"/>
      <c r="AI77" s="791"/>
      <c r="AJ77" s="791"/>
      <c r="AK77" s="791"/>
      <c r="AL77" s="791"/>
      <c r="AM77" s="791"/>
      <c r="AN77" s="739">
        <f t="shared" si="5"/>
        <v>0</v>
      </c>
      <c r="AO77" s="740" t="e">
        <f t="shared" si="6"/>
        <v>#DIV/0!</v>
      </c>
      <c r="AP77" s="1331"/>
      <c r="AQ77" s="45" t="s">
        <v>1783</v>
      </c>
      <c r="AR77" s="787" t="s">
        <v>1784</v>
      </c>
      <c r="AS77" s="247" t="s">
        <v>1783</v>
      </c>
      <c r="AT77" s="1334"/>
      <c r="AU77" s="788"/>
      <c r="AV77" s="788"/>
      <c r="AW77" s="788"/>
      <c r="AX77" s="788"/>
      <c r="AY77" s="788"/>
      <c r="AZ77" s="788"/>
      <c r="BA77" s="788"/>
    </row>
    <row r="78" spans="1:54" s="789" customFormat="1" ht="101.25">
      <c r="A78" s="745" t="s">
        <v>607</v>
      </c>
      <c r="B78" s="1342"/>
      <c r="C78" s="1284"/>
      <c r="D78" s="1293"/>
      <c r="E78" s="749" t="s">
        <v>1788</v>
      </c>
      <c r="F78" s="1284"/>
      <c r="G78" s="428">
        <v>3</v>
      </c>
      <c r="H78" s="1284"/>
      <c r="I78" s="119" t="s">
        <v>660</v>
      </c>
      <c r="J78" s="781" t="s">
        <v>70</v>
      </c>
      <c r="K78" s="781" t="s">
        <v>29</v>
      </c>
      <c r="L78" s="1348"/>
      <c r="M78" s="1348"/>
      <c r="N78" s="782">
        <f t="shared" si="7"/>
        <v>0.3</v>
      </c>
      <c r="O78" s="784"/>
      <c r="P78" s="784"/>
      <c r="Q78" s="784"/>
      <c r="R78" s="784"/>
      <c r="S78" s="784"/>
      <c r="T78" s="784"/>
      <c r="U78" s="784"/>
      <c r="V78" s="784"/>
      <c r="W78" s="784"/>
      <c r="X78" s="784"/>
      <c r="Y78" s="784"/>
      <c r="Z78" s="784">
        <v>0.3</v>
      </c>
      <c r="AA78" s="738">
        <f t="shared" si="4"/>
        <v>0</v>
      </c>
      <c r="AB78" s="790"/>
      <c r="AC78" s="794"/>
      <c r="AD78" s="794"/>
      <c r="AE78" s="794"/>
      <c r="AF78" s="794"/>
      <c r="AG78" s="794"/>
      <c r="AH78" s="794"/>
      <c r="AI78" s="794"/>
      <c r="AJ78" s="794"/>
      <c r="AK78" s="794"/>
      <c r="AL78" s="794"/>
      <c r="AM78" s="794"/>
      <c r="AN78" s="739">
        <f t="shared" si="5"/>
        <v>0</v>
      </c>
      <c r="AO78" s="740" t="e">
        <f t="shared" si="6"/>
        <v>#DIV/0!</v>
      </c>
      <c r="AP78" s="1332"/>
      <c r="AQ78" s="45" t="s">
        <v>1783</v>
      </c>
      <c r="AR78" s="787" t="s">
        <v>1784</v>
      </c>
      <c r="AS78" s="247" t="s">
        <v>1783</v>
      </c>
      <c r="AT78" s="1335"/>
      <c r="AU78" s="788"/>
      <c r="AV78" s="788"/>
      <c r="AW78" s="788"/>
      <c r="AX78" s="788"/>
      <c r="AY78" s="788"/>
      <c r="AZ78" s="788"/>
      <c r="BA78" s="788"/>
    </row>
    <row r="79" spans="1:54" ht="162" customHeight="1">
      <c r="A79" s="737" t="s">
        <v>732</v>
      </c>
      <c r="B79" s="1336" t="s">
        <v>1789</v>
      </c>
      <c r="C79" s="1339" t="s">
        <v>1790</v>
      </c>
      <c r="D79" s="254" t="s">
        <v>1791</v>
      </c>
      <c r="E79" s="796" t="s">
        <v>1792</v>
      </c>
      <c r="F79" s="253" t="s">
        <v>1793</v>
      </c>
      <c r="G79" s="590">
        <v>3</v>
      </c>
      <c r="H79" s="253" t="s">
        <v>75</v>
      </c>
      <c r="I79" s="108" t="s">
        <v>1794</v>
      </c>
      <c r="J79" s="797" t="s">
        <v>36</v>
      </c>
      <c r="K79" s="797" t="s">
        <v>29</v>
      </c>
      <c r="L79" s="797" t="s">
        <v>30</v>
      </c>
      <c r="M79" s="590" t="s">
        <v>43</v>
      </c>
      <c r="N79" s="743">
        <f t="shared" si="7"/>
        <v>5520</v>
      </c>
      <c r="O79" s="592">
        <v>460</v>
      </c>
      <c r="P79" s="592">
        <v>460</v>
      </c>
      <c r="Q79" s="592">
        <v>460</v>
      </c>
      <c r="R79" s="592">
        <v>460</v>
      </c>
      <c r="S79" s="592">
        <v>460</v>
      </c>
      <c r="T79" s="592">
        <v>460</v>
      </c>
      <c r="U79" s="592">
        <v>460</v>
      </c>
      <c r="V79" s="592">
        <v>460</v>
      </c>
      <c r="W79" s="592">
        <v>460</v>
      </c>
      <c r="X79" s="592">
        <v>460</v>
      </c>
      <c r="Y79" s="592">
        <v>460</v>
      </c>
      <c r="Z79" s="592">
        <v>460</v>
      </c>
      <c r="AA79" s="738">
        <f t="shared" si="4"/>
        <v>460</v>
      </c>
      <c r="AB79" s="593"/>
      <c r="AC79" s="798"/>
      <c r="AD79" s="798"/>
      <c r="AE79" s="798"/>
      <c r="AF79" s="798"/>
      <c r="AG79" s="798"/>
      <c r="AH79" s="798"/>
      <c r="AI79" s="798"/>
      <c r="AJ79" s="798"/>
      <c r="AK79" s="798"/>
      <c r="AL79" s="798"/>
      <c r="AM79" s="798"/>
      <c r="AN79" s="739">
        <f t="shared" si="5"/>
        <v>0</v>
      </c>
      <c r="AO79" s="740">
        <f t="shared" si="6"/>
        <v>0</v>
      </c>
      <c r="AP79" s="799" t="s">
        <v>1795</v>
      </c>
      <c r="AQ79" s="34" t="s">
        <v>1783</v>
      </c>
      <c r="AR79" s="800" t="s">
        <v>1796</v>
      </c>
      <c r="AS79" s="800"/>
      <c r="AT79" s="801"/>
    </row>
    <row r="80" spans="1:54" s="732" customFormat="1" ht="81">
      <c r="A80" s="737" t="s">
        <v>732</v>
      </c>
      <c r="B80" s="1337"/>
      <c r="C80" s="1339"/>
      <c r="D80" s="254" t="s">
        <v>1797</v>
      </c>
      <c r="E80" s="796" t="s">
        <v>1798</v>
      </c>
      <c r="F80" s="253" t="s">
        <v>1799</v>
      </c>
      <c r="G80" s="590">
        <v>3</v>
      </c>
      <c r="H80" s="253" t="s">
        <v>75</v>
      </c>
      <c r="I80" s="253" t="s">
        <v>1794</v>
      </c>
      <c r="J80" s="797" t="s">
        <v>36</v>
      </c>
      <c r="K80" s="797" t="s">
        <v>29</v>
      </c>
      <c r="L80" s="797" t="s">
        <v>30</v>
      </c>
      <c r="M80" s="590" t="s">
        <v>43</v>
      </c>
      <c r="N80" s="743">
        <f t="shared" si="7"/>
        <v>760</v>
      </c>
      <c r="O80" s="802"/>
      <c r="P80" s="802"/>
      <c r="Q80" s="802">
        <v>190</v>
      </c>
      <c r="R80" s="802"/>
      <c r="S80" s="802"/>
      <c r="T80" s="802">
        <v>190</v>
      </c>
      <c r="U80" s="802"/>
      <c r="V80" s="802"/>
      <c r="W80" s="802">
        <v>190</v>
      </c>
      <c r="X80" s="802"/>
      <c r="Y80" s="802"/>
      <c r="Z80" s="802">
        <v>190</v>
      </c>
      <c r="AA80" s="738">
        <f t="shared" si="4"/>
        <v>0</v>
      </c>
      <c r="AB80" s="803"/>
      <c r="AC80" s="804"/>
      <c r="AD80" s="804"/>
      <c r="AE80" s="804"/>
      <c r="AF80" s="804"/>
      <c r="AG80" s="804"/>
      <c r="AH80" s="804"/>
      <c r="AI80" s="804"/>
      <c r="AJ80" s="804"/>
      <c r="AK80" s="804"/>
      <c r="AL80" s="804"/>
      <c r="AM80" s="804"/>
      <c r="AN80" s="739">
        <f t="shared" si="5"/>
        <v>0</v>
      </c>
      <c r="AO80" s="740" t="e">
        <f t="shared" si="6"/>
        <v>#DIV/0!</v>
      </c>
      <c r="AP80" s="799" t="s">
        <v>1795</v>
      </c>
      <c r="AQ80" s="805" t="s">
        <v>1783</v>
      </c>
      <c r="AR80" s="800" t="s">
        <v>1796</v>
      </c>
      <c r="AS80" s="800"/>
      <c r="AT80" s="806"/>
      <c r="BB80" s="727"/>
    </row>
    <row r="81" spans="1:54" s="732" customFormat="1" ht="126" customHeight="1">
      <c r="A81" s="737" t="s">
        <v>732</v>
      </c>
      <c r="B81" s="1337"/>
      <c r="C81" s="1339"/>
      <c r="D81" s="254" t="s">
        <v>1800</v>
      </c>
      <c r="E81" s="796" t="s">
        <v>1801</v>
      </c>
      <c r="F81" s="252" t="s">
        <v>1802</v>
      </c>
      <c r="G81" s="590">
        <v>3</v>
      </c>
      <c r="H81" s="253" t="s">
        <v>75</v>
      </c>
      <c r="I81" s="253" t="s">
        <v>1794</v>
      </c>
      <c r="J81" s="797" t="s">
        <v>36</v>
      </c>
      <c r="K81" s="797" t="s">
        <v>29</v>
      </c>
      <c r="L81" s="797" t="s">
        <v>30</v>
      </c>
      <c r="M81" s="590" t="s">
        <v>37</v>
      </c>
      <c r="N81" s="743">
        <f t="shared" si="7"/>
        <v>840</v>
      </c>
      <c r="O81" s="802">
        <v>70</v>
      </c>
      <c r="P81" s="802">
        <v>70</v>
      </c>
      <c r="Q81" s="802">
        <v>70</v>
      </c>
      <c r="R81" s="802">
        <v>70</v>
      </c>
      <c r="S81" s="802">
        <v>70</v>
      </c>
      <c r="T81" s="802">
        <v>70</v>
      </c>
      <c r="U81" s="802">
        <v>70</v>
      </c>
      <c r="V81" s="802">
        <v>70</v>
      </c>
      <c r="W81" s="802">
        <v>70</v>
      </c>
      <c r="X81" s="802">
        <v>70</v>
      </c>
      <c r="Y81" s="802">
        <v>70</v>
      </c>
      <c r="Z81" s="802">
        <v>70</v>
      </c>
      <c r="AA81" s="738">
        <f t="shared" si="4"/>
        <v>70</v>
      </c>
      <c r="AB81" s="803"/>
      <c r="AC81" s="804"/>
      <c r="AD81" s="804"/>
      <c r="AE81" s="804"/>
      <c r="AF81" s="804"/>
      <c r="AG81" s="804"/>
      <c r="AH81" s="804"/>
      <c r="AI81" s="804"/>
      <c r="AJ81" s="804"/>
      <c r="AK81" s="804"/>
      <c r="AL81" s="804"/>
      <c r="AM81" s="804"/>
      <c r="AN81" s="739">
        <f t="shared" si="5"/>
        <v>0</v>
      </c>
      <c r="AO81" s="740">
        <f t="shared" si="6"/>
        <v>0</v>
      </c>
      <c r="AP81" s="799" t="s">
        <v>1795</v>
      </c>
      <c r="AQ81" s="805" t="s">
        <v>1783</v>
      </c>
      <c r="AR81" s="800" t="s">
        <v>1803</v>
      </c>
      <c r="AS81" s="800"/>
      <c r="AT81" s="806"/>
      <c r="BB81" s="727"/>
    </row>
    <row r="82" spans="1:54" s="732" customFormat="1" ht="81">
      <c r="A82" s="737" t="s">
        <v>732</v>
      </c>
      <c r="B82" s="1337"/>
      <c r="C82" s="1339"/>
      <c r="D82" s="807" t="s">
        <v>1804</v>
      </c>
      <c r="E82" s="796" t="s">
        <v>1805</v>
      </c>
      <c r="F82" s="796" t="s">
        <v>1805</v>
      </c>
      <c r="G82" s="590">
        <v>2</v>
      </c>
      <c r="H82" s="253" t="s">
        <v>75</v>
      </c>
      <c r="I82" s="253" t="s">
        <v>1794</v>
      </c>
      <c r="J82" s="797" t="s">
        <v>36</v>
      </c>
      <c r="K82" s="797" t="s">
        <v>29</v>
      </c>
      <c r="L82" s="797" t="s">
        <v>30</v>
      </c>
      <c r="M82" s="590" t="s">
        <v>37</v>
      </c>
      <c r="N82" s="743">
        <f t="shared" si="7"/>
        <v>60</v>
      </c>
      <c r="O82" s="802"/>
      <c r="P82" s="802"/>
      <c r="Q82" s="802"/>
      <c r="R82" s="802"/>
      <c r="S82" s="802"/>
      <c r="T82" s="802">
        <v>30</v>
      </c>
      <c r="U82" s="802"/>
      <c r="V82" s="802"/>
      <c r="W82" s="802"/>
      <c r="X82" s="802"/>
      <c r="Y82" s="802"/>
      <c r="Z82" s="802">
        <v>30</v>
      </c>
      <c r="AA82" s="738">
        <f t="shared" si="4"/>
        <v>0</v>
      </c>
      <c r="AB82" s="803"/>
      <c r="AC82" s="804"/>
      <c r="AD82" s="804"/>
      <c r="AE82" s="804"/>
      <c r="AF82" s="804"/>
      <c r="AG82" s="804"/>
      <c r="AH82" s="804"/>
      <c r="AI82" s="804"/>
      <c r="AJ82" s="804"/>
      <c r="AK82" s="804"/>
      <c r="AL82" s="804"/>
      <c r="AM82" s="804"/>
      <c r="AN82" s="739">
        <f t="shared" si="5"/>
        <v>0</v>
      </c>
      <c r="AO82" s="740" t="e">
        <f t="shared" si="6"/>
        <v>#DIV/0!</v>
      </c>
      <c r="AP82" s="799" t="s">
        <v>1795</v>
      </c>
      <c r="AQ82" s="805" t="s">
        <v>1783</v>
      </c>
      <c r="AR82" s="800" t="s">
        <v>1803</v>
      </c>
      <c r="AS82" s="800"/>
      <c r="AT82" s="806"/>
      <c r="BB82" s="727"/>
    </row>
    <row r="83" spans="1:54" s="732" customFormat="1" ht="101.25">
      <c r="A83" s="737" t="s">
        <v>732</v>
      </c>
      <c r="B83" s="1337"/>
      <c r="C83" s="1339"/>
      <c r="D83" s="254" t="s">
        <v>1806</v>
      </c>
      <c r="E83" s="253" t="s">
        <v>1807</v>
      </c>
      <c r="F83" s="253" t="s">
        <v>1808</v>
      </c>
      <c r="G83" s="590">
        <v>3</v>
      </c>
      <c r="H83" s="253" t="s">
        <v>75</v>
      </c>
      <c r="I83" s="253" t="s">
        <v>1794</v>
      </c>
      <c r="J83" s="797" t="s">
        <v>36</v>
      </c>
      <c r="K83" s="797" t="s">
        <v>29</v>
      </c>
      <c r="L83" s="797" t="s">
        <v>30</v>
      </c>
      <c r="M83" s="590" t="s">
        <v>37</v>
      </c>
      <c r="N83" s="743">
        <f t="shared" si="7"/>
        <v>1260</v>
      </c>
      <c r="O83" s="802">
        <v>105</v>
      </c>
      <c r="P83" s="802">
        <v>105</v>
      </c>
      <c r="Q83" s="802">
        <v>105</v>
      </c>
      <c r="R83" s="802">
        <v>105</v>
      </c>
      <c r="S83" s="802">
        <v>105</v>
      </c>
      <c r="T83" s="802">
        <v>105</v>
      </c>
      <c r="U83" s="802">
        <v>105</v>
      </c>
      <c r="V83" s="802">
        <v>105</v>
      </c>
      <c r="W83" s="802">
        <v>105</v>
      </c>
      <c r="X83" s="802">
        <v>105</v>
      </c>
      <c r="Y83" s="802">
        <v>105</v>
      </c>
      <c r="Z83" s="802">
        <v>105</v>
      </c>
      <c r="AA83" s="738">
        <f t="shared" si="4"/>
        <v>105</v>
      </c>
      <c r="AB83" s="803"/>
      <c r="AC83" s="804"/>
      <c r="AD83" s="804"/>
      <c r="AE83" s="804"/>
      <c r="AF83" s="804"/>
      <c r="AG83" s="804"/>
      <c r="AH83" s="804"/>
      <c r="AI83" s="804"/>
      <c r="AJ83" s="804"/>
      <c r="AK83" s="804"/>
      <c r="AL83" s="804"/>
      <c r="AM83" s="804"/>
      <c r="AN83" s="739">
        <f t="shared" si="5"/>
        <v>0</v>
      </c>
      <c r="AO83" s="740">
        <f t="shared" si="6"/>
        <v>0</v>
      </c>
      <c r="AP83" s="799" t="s">
        <v>1795</v>
      </c>
      <c r="AQ83" s="805" t="s">
        <v>1783</v>
      </c>
      <c r="AR83" s="800" t="s">
        <v>1803</v>
      </c>
      <c r="AS83" s="800"/>
      <c r="AT83" s="806"/>
      <c r="BB83" s="727"/>
    </row>
    <row r="84" spans="1:54" s="732" customFormat="1" ht="81">
      <c r="A84" s="737" t="s">
        <v>732</v>
      </c>
      <c r="B84" s="1337"/>
      <c r="C84" s="1339"/>
      <c r="D84" s="254" t="s">
        <v>1809</v>
      </c>
      <c r="E84" s="253" t="s">
        <v>1810</v>
      </c>
      <c r="F84" s="253" t="s">
        <v>1811</v>
      </c>
      <c r="G84" s="590">
        <v>3</v>
      </c>
      <c r="H84" s="253" t="s">
        <v>75</v>
      </c>
      <c r="I84" s="253" t="s">
        <v>1794</v>
      </c>
      <c r="J84" s="797" t="s">
        <v>36</v>
      </c>
      <c r="K84" s="797" t="s">
        <v>29</v>
      </c>
      <c r="L84" s="797" t="s">
        <v>30</v>
      </c>
      <c r="M84" s="590" t="s">
        <v>43</v>
      </c>
      <c r="N84" s="743">
        <f t="shared" si="7"/>
        <v>7200</v>
      </c>
      <c r="O84" s="783">
        <v>600</v>
      </c>
      <c r="P84" s="783">
        <v>600</v>
      </c>
      <c r="Q84" s="783">
        <v>600</v>
      </c>
      <c r="R84" s="783">
        <v>600</v>
      </c>
      <c r="S84" s="783">
        <v>600</v>
      </c>
      <c r="T84" s="783">
        <v>600</v>
      </c>
      <c r="U84" s="783">
        <v>600</v>
      </c>
      <c r="V84" s="783">
        <v>600</v>
      </c>
      <c r="W84" s="783">
        <v>600</v>
      </c>
      <c r="X84" s="783">
        <v>600</v>
      </c>
      <c r="Y84" s="783">
        <v>600</v>
      </c>
      <c r="Z84" s="783">
        <v>600</v>
      </c>
      <c r="AA84" s="738">
        <f t="shared" si="4"/>
        <v>600</v>
      </c>
      <c r="AB84" s="381"/>
      <c r="AC84" s="808"/>
      <c r="AD84" s="808"/>
      <c r="AE84" s="808"/>
      <c r="AF84" s="808"/>
      <c r="AG84" s="808"/>
      <c r="AH84" s="808"/>
      <c r="AI84" s="808"/>
      <c r="AJ84" s="808"/>
      <c r="AK84" s="808"/>
      <c r="AL84" s="808"/>
      <c r="AM84" s="808"/>
      <c r="AN84" s="739">
        <f t="shared" si="5"/>
        <v>0</v>
      </c>
      <c r="AO84" s="740">
        <f t="shared" si="6"/>
        <v>0</v>
      </c>
      <c r="AP84" s="799" t="s">
        <v>1795</v>
      </c>
      <c r="AQ84" s="805" t="s">
        <v>1783</v>
      </c>
      <c r="AR84" s="800" t="s">
        <v>1803</v>
      </c>
      <c r="AS84" s="800"/>
      <c r="AT84" s="809"/>
      <c r="BB84" s="727"/>
    </row>
    <row r="85" spans="1:54" s="732" customFormat="1" ht="121.5">
      <c r="A85" s="737" t="s">
        <v>732</v>
      </c>
      <c r="B85" s="1337"/>
      <c r="C85" s="1339"/>
      <c r="D85" s="254" t="s">
        <v>1812</v>
      </c>
      <c r="E85" s="253" t="s">
        <v>1813</v>
      </c>
      <c r="F85" s="253" t="s">
        <v>1814</v>
      </c>
      <c r="G85" s="590">
        <v>3</v>
      </c>
      <c r="H85" s="253" t="s">
        <v>75</v>
      </c>
      <c r="I85" s="253" t="s">
        <v>1794</v>
      </c>
      <c r="J85" s="797" t="s">
        <v>36</v>
      </c>
      <c r="K85" s="797" t="s">
        <v>29</v>
      </c>
      <c r="L85" s="797" t="s">
        <v>30</v>
      </c>
      <c r="M85" s="590" t="s">
        <v>37</v>
      </c>
      <c r="N85" s="743">
        <f t="shared" si="7"/>
        <v>54</v>
      </c>
      <c r="O85" s="783"/>
      <c r="P85" s="783"/>
      <c r="Q85" s="783"/>
      <c r="R85" s="783">
        <v>18</v>
      </c>
      <c r="S85" s="783"/>
      <c r="T85" s="783"/>
      <c r="U85" s="783"/>
      <c r="V85" s="783">
        <v>18</v>
      </c>
      <c r="W85" s="783"/>
      <c r="X85" s="783"/>
      <c r="Y85" s="783"/>
      <c r="Z85" s="783">
        <v>18</v>
      </c>
      <c r="AA85" s="738">
        <f t="shared" si="4"/>
        <v>0</v>
      </c>
      <c r="AB85" s="381"/>
      <c r="AC85" s="808"/>
      <c r="AD85" s="808"/>
      <c r="AE85" s="808"/>
      <c r="AF85" s="808"/>
      <c r="AG85" s="808"/>
      <c r="AH85" s="808"/>
      <c r="AI85" s="808"/>
      <c r="AJ85" s="808"/>
      <c r="AK85" s="808"/>
      <c r="AL85" s="808"/>
      <c r="AM85" s="808"/>
      <c r="AN85" s="739">
        <f t="shared" si="5"/>
        <v>0</v>
      </c>
      <c r="AO85" s="740" t="e">
        <f t="shared" si="6"/>
        <v>#DIV/0!</v>
      </c>
      <c r="AP85" s="799" t="s">
        <v>1795</v>
      </c>
      <c r="AQ85" s="805" t="s">
        <v>1783</v>
      </c>
      <c r="AR85" s="800" t="s">
        <v>1803</v>
      </c>
      <c r="AS85" s="800"/>
      <c r="AT85" s="809"/>
      <c r="BB85" s="727"/>
    </row>
    <row r="86" spans="1:54" s="732" customFormat="1" ht="101.25">
      <c r="A86" s="737" t="s">
        <v>732</v>
      </c>
      <c r="B86" s="1338"/>
      <c r="C86" s="1339"/>
      <c r="D86" s="254" t="s">
        <v>1815</v>
      </c>
      <c r="E86" s="253" t="s">
        <v>1816</v>
      </c>
      <c r="F86" s="253" t="s">
        <v>1817</v>
      </c>
      <c r="G86" s="590">
        <v>2</v>
      </c>
      <c r="H86" s="253" t="s">
        <v>75</v>
      </c>
      <c r="I86" s="253" t="s">
        <v>1794</v>
      </c>
      <c r="J86" s="797" t="s">
        <v>36</v>
      </c>
      <c r="K86" s="797" t="s">
        <v>29</v>
      </c>
      <c r="L86" s="797" t="s">
        <v>30</v>
      </c>
      <c r="M86" s="590" t="s">
        <v>43</v>
      </c>
      <c r="N86" s="743">
        <f t="shared" si="7"/>
        <v>240</v>
      </c>
      <c r="O86" s="783">
        <v>20</v>
      </c>
      <c r="P86" s="783">
        <v>20</v>
      </c>
      <c r="Q86" s="783">
        <v>20</v>
      </c>
      <c r="R86" s="783">
        <v>20</v>
      </c>
      <c r="S86" s="783">
        <v>20</v>
      </c>
      <c r="T86" s="783">
        <v>20</v>
      </c>
      <c r="U86" s="783">
        <v>20</v>
      </c>
      <c r="V86" s="783">
        <v>20</v>
      </c>
      <c r="W86" s="783">
        <v>20</v>
      </c>
      <c r="X86" s="783">
        <v>20</v>
      </c>
      <c r="Y86" s="783">
        <v>20</v>
      </c>
      <c r="Z86" s="783">
        <v>20</v>
      </c>
      <c r="AA86" s="738">
        <f t="shared" si="4"/>
        <v>20</v>
      </c>
      <c r="AB86" s="381"/>
      <c r="AC86" s="808"/>
      <c r="AD86" s="808"/>
      <c r="AE86" s="808"/>
      <c r="AF86" s="808"/>
      <c r="AG86" s="808"/>
      <c r="AH86" s="808"/>
      <c r="AI86" s="808"/>
      <c r="AJ86" s="808"/>
      <c r="AK86" s="808"/>
      <c r="AL86" s="808"/>
      <c r="AM86" s="808"/>
      <c r="AN86" s="739">
        <f t="shared" si="5"/>
        <v>0</v>
      </c>
      <c r="AO86" s="740">
        <f t="shared" si="6"/>
        <v>0</v>
      </c>
      <c r="AP86" s="799" t="s">
        <v>1795</v>
      </c>
      <c r="AQ86" s="805" t="s">
        <v>1783</v>
      </c>
      <c r="AR86" s="810" t="s">
        <v>1818</v>
      </c>
      <c r="AS86" s="800"/>
      <c r="AT86" s="809"/>
      <c r="BB86" s="727"/>
    </row>
    <row r="87" spans="1:54" s="732" customFormat="1" ht="81">
      <c r="A87" s="737" t="s">
        <v>502</v>
      </c>
      <c r="B87" s="1339" t="s">
        <v>1819</v>
      </c>
      <c r="C87" s="1339" t="s">
        <v>1820</v>
      </c>
      <c r="D87" s="138" t="s">
        <v>1821</v>
      </c>
      <c r="E87" s="252" t="s">
        <v>1822</v>
      </c>
      <c r="F87" s="796" t="s">
        <v>1823</v>
      </c>
      <c r="G87" s="590">
        <v>2</v>
      </c>
      <c r="H87" s="253" t="s">
        <v>75</v>
      </c>
      <c r="I87" s="253" t="s">
        <v>1824</v>
      </c>
      <c r="J87" s="797" t="s">
        <v>36</v>
      </c>
      <c r="K87" s="797" t="s">
        <v>29</v>
      </c>
      <c r="L87" s="797" t="s">
        <v>30</v>
      </c>
      <c r="M87" s="590" t="s">
        <v>37</v>
      </c>
      <c r="N87" s="743">
        <f t="shared" si="7"/>
        <v>6</v>
      </c>
      <c r="O87" s="783"/>
      <c r="P87" s="783"/>
      <c r="Q87" s="783"/>
      <c r="R87" s="783"/>
      <c r="S87" s="783"/>
      <c r="T87" s="783"/>
      <c r="U87" s="783"/>
      <c r="V87" s="783"/>
      <c r="W87" s="783">
        <v>2</v>
      </c>
      <c r="X87" s="783"/>
      <c r="Y87" s="783">
        <v>2</v>
      </c>
      <c r="Z87" s="783">
        <v>2</v>
      </c>
      <c r="AA87" s="738">
        <f t="shared" si="4"/>
        <v>0</v>
      </c>
      <c r="AB87" s="381"/>
      <c r="AC87" s="808"/>
      <c r="AD87" s="808"/>
      <c r="AE87" s="808"/>
      <c r="AF87" s="808"/>
      <c r="AG87" s="808"/>
      <c r="AH87" s="808"/>
      <c r="AI87" s="808"/>
      <c r="AJ87" s="808"/>
      <c r="AK87" s="808"/>
      <c r="AL87" s="808"/>
      <c r="AM87" s="808"/>
      <c r="AN87" s="739">
        <f t="shared" si="5"/>
        <v>0</v>
      </c>
      <c r="AO87" s="740" t="e">
        <f t="shared" si="6"/>
        <v>#DIV/0!</v>
      </c>
      <c r="AP87" s="799" t="s">
        <v>1795</v>
      </c>
      <c r="AQ87" s="805" t="s">
        <v>1783</v>
      </c>
      <c r="AR87" s="810" t="s">
        <v>1825</v>
      </c>
      <c r="AS87" s="800" t="s">
        <v>78</v>
      </c>
      <c r="AT87" s="811">
        <v>250000</v>
      </c>
      <c r="BB87" s="727"/>
    </row>
    <row r="88" spans="1:54" s="732" customFormat="1" ht="81">
      <c r="A88" s="737" t="s">
        <v>502</v>
      </c>
      <c r="B88" s="1339"/>
      <c r="C88" s="1339"/>
      <c r="D88" s="138" t="s">
        <v>1826</v>
      </c>
      <c r="E88" s="252" t="s">
        <v>1827</v>
      </c>
      <c r="F88" s="796" t="s">
        <v>1828</v>
      </c>
      <c r="G88" s="590">
        <v>2</v>
      </c>
      <c r="H88" s="253" t="s">
        <v>75</v>
      </c>
      <c r="I88" s="253" t="s">
        <v>1824</v>
      </c>
      <c r="J88" s="797" t="s">
        <v>36</v>
      </c>
      <c r="K88" s="797" t="s">
        <v>29</v>
      </c>
      <c r="L88" s="797" t="s">
        <v>30</v>
      </c>
      <c r="M88" s="590" t="s">
        <v>37</v>
      </c>
      <c r="N88" s="743">
        <f t="shared" si="7"/>
        <v>9</v>
      </c>
      <c r="O88" s="783"/>
      <c r="P88" s="783"/>
      <c r="Q88" s="783"/>
      <c r="R88" s="783"/>
      <c r="S88" s="783"/>
      <c r="T88" s="783"/>
      <c r="U88" s="783"/>
      <c r="V88" s="783"/>
      <c r="W88" s="783">
        <v>3</v>
      </c>
      <c r="X88" s="783"/>
      <c r="Y88" s="783">
        <v>3</v>
      </c>
      <c r="Z88" s="783">
        <v>3</v>
      </c>
      <c r="AA88" s="738">
        <f t="shared" si="4"/>
        <v>0</v>
      </c>
      <c r="AB88" s="381"/>
      <c r="AC88" s="808"/>
      <c r="AD88" s="808"/>
      <c r="AE88" s="808"/>
      <c r="AF88" s="808"/>
      <c r="AG88" s="808"/>
      <c r="AH88" s="808"/>
      <c r="AI88" s="808"/>
      <c r="AJ88" s="808"/>
      <c r="AK88" s="808"/>
      <c r="AL88" s="808"/>
      <c r="AM88" s="808"/>
      <c r="AN88" s="739">
        <f t="shared" si="5"/>
        <v>0</v>
      </c>
      <c r="AO88" s="740" t="e">
        <f t="shared" si="6"/>
        <v>#DIV/0!</v>
      </c>
      <c r="AP88" s="799" t="s">
        <v>1795</v>
      </c>
      <c r="AQ88" s="805" t="s">
        <v>1783</v>
      </c>
      <c r="AR88" s="810" t="s">
        <v>1825</v>
      </c>
      <c r="AS88" s="800" t="s">
        <v>78</v>
      </c>
      <c r="AT88" s="811">
        <v>500000</v>
      </c>
      <c r="BB88" s="727"/>
    </row>
    <row r="89" spans="1:54" s="732" customFormat="1" ht="144" customHeight="1">
      <c r="A89" s="737" t="s">
        <v>502</v>
      </c>
      <c r="B89" s="1336" t="s">
        <v>1789</v>
      </c>
      <c r="C89" s="1339" t="s">
        <v>1829</v>
      </c>
      <c r="D89" s="153" t="s">
        <v>1830</v>
      </c>
      <c r="E89" s="108" t="s">
        <v>1831</v>
      </c>
      <c r="F89" s="108" t="s">
        <v>1832</v>
      </c>
      <c r="G89" s="590">
        <v>3</v>
      </c>
      <c r="H89" s="108" t="s">
        <v>75</v>
      </c>
      <c r="I89" s="108" t="s">
        <v>1833</v>
      </c>
      <c r="J89" s="797" t="s">
        <v>36</v>
      </c>
      <c r="K89" s="797" t="s">
        <v>29</v>
      </c>
      <c r="L89" s="797" t="s">
        <v>30</v>
      </c>
      <c r="M89" s="590" t="s">
        <v>37</v>
      </c>
      <c r="N89" s="743">
        <f t="shared" si="7"/>
        <v>7</v>
      </c>
      <c r="O89" s="783"/>
      <c r="P89" s="783"/>
      <c r="Q89" s="783"/>
      <c r="R89" s="783"/>
      <c r="S89" s="783"/>
      <c r="T89" s="783"/>
      <c r="U89" s="783"/>
      <c r="V89" s="783"/>
      <c r="W89" s="783"/>
      <c r="X89" s="783">
        <v>2</v>
      </c>
      <c r="Y89" s="783">
        <v>2</v>
      </c>
      <c r="Z89" s="783">
        <v>3</v>
      </c>
      <c r="AA89" s="738">
        <f t="shared" si="4"/>
        <v>0</v>
      </c>
      <c r="AB89" s="381"/>
      <c r="AC89" s="808"/>
      <c r="AD89" s="808"/>
      <c r="AE89" s="808"/>
      <c r="AF89" s="808"/>
      <c r="AG89" s="808"/>
      <c r="AH89" s="808"/>
      <c r="AI89" s="808"/>
      <c r="AJ89" s="808"/>
      <c r="AK89" s="808"/>
      <c r="AL89" s="808"/>
      <c r="AM89" s="808"/>
      <c r="AN89" s="739">
        <f t="shared" si="5"/>
        <v>0</v>
      </c>
      <c r="AO89" s="740" t="e">
        <f t="shared" si="6"/>
        <v>#DIV/0!</v>
      </c>
      <c r="AP89" s="799" t="s">
        <v>1795</v>
      </c>
      <c r="AQ89" s="805" t="s">
        <v>1783</v>
      </c>
      <c r="AR89" s="810" t="s">
        <v>1803</v>
      </c>
      <c r="AS89" s="800" t="s">
        <v>78</v>
      </c>
      <c r="AT89" s="811">
        <v>5100972.4473999999</v>
      </c>
      <c r="BB89" s="727"/>
    </row>
    <row r="90" spans="1:54" s="732" customFormat="1" ht="81">
      <c r="A90" s="737" t="s">
        <v>502</v>
      </c>
      <c r="B90" s="1337"/>
      <c r="C90" s="1339"/>
      <c r="D90" s="153" t="s">
        <v>1834</v>
      </c>
      <c r="E90" s="108" t="s">
        <v>1835</v>
      </c>
      <c r="F90" s="108" t="s">
        <v>1836</v>
      </c>
      <c r="G90" s="590">
        <v>3</v>
      </c>
      <c r="H90" s="108" t="s">
        <v>75</v>
      </c>
      <c r="I90" s="108" t="s">
        <v>1837</v>
      </c>
      <c r="J90" s="797" t="s">
        <v>36</v>
      </c>
      <c r="K90" s="797" t="s">
        <v>29</v>
      </c>
      <c r="L90" s="797" t="s">
        <v>30</v>
      </c>
      <c r="M90" s="590" t="s">
        <v>37</v>
      </c>
      <c r="N90" s="743">
        <f t="shared" si="7"/>
        <v>9</v>
      </c>
      <c r="O90" s="783"/>
      <c r="P90" s="783"/>
      <c r="Q90" s="783"/>
      <c r="R90" s="783"/>
      <c r="S90" s="783"/>
      <c r="T90" s="783"/>
      <c r="U90" s="783"/>
      <c r="V90" s="783"/>
      <c r="W90" s="783">
        <v>4</v>
      </c>
      <c r="X90" s="783">
        <v>5</v>
      </c>
      <c r="Y90" s="783"/>
      <c r="Z90" s="783"/>
      <c r="AA90" s="738">
        <f t="shared" si="4"/>
        <v>0</v>
      </c>
      <c r="AB90" s="381"/>
      <c r="AC90" s="808"/>
      <c r="AD90" s="808"/>
      <c r="AE90" s="808"/>
      <c r="AF90" s="808"/>
      <c r="AG90" s="808"/>
      <c r="AH90" s="808"/>
      <c r="AI90" s="808"/>
      <c r="AJ90" s="808"/>
      <c r="AK90" s="808"/>
      <c r="AL90" s="808"/>
      <c r="AM90" s="808"/>
      <c r="AN90" s="739">
        <f t="shared" si="5"/>
        <v>0</v>
      </c>
      <c r="AO90" s="740" t="e">
        <f t="shared" si="6"/>
        <v>#DIV/0!</v>
      </c>
      <c r="AP90" s="799" t="s">
        <v>1795</v>
      </c>
      <c r="AQ90" s="805" t="s">
        <v>1783</v>
      </c>
      <c r="AR90" s="810" t="s">
        <v>1803</v>
      </c>
      <c r="AS90" s="800" t="s">
        <v>78</v>
      </c>
      <c r="AT90" s="811">
        <v>574629</v>
      </c>
      <c r="BB90" s="727"/>
    </row>
    <row r="91" spans="1:54" s="732" customFormat="1" ht="90" customHeight="1">
      <c r="A91" s="737" t="s">
        <v>502</v>
      </c>
      <c r="B91" s="1338"/>
      <c r="C91" s="1339"/>
      <c r="D91" s="153" t="s">
        <v>1838</v>
      </c>
      <c r="E91" s="108" t="s">
        <v>1839</v>
      </c>
      <c r="F91" s="108" t="s">
        <v>1840</v>
      </c>
      <c r="G91" s="590">
        <v>3</v>
      </c>
      <c r="H91" s="108" t="s">
        <v>75</v>
      </c>
      <c r="I91" s="108" t="s">
        <v>1841</v>
      </c>
      <c r="J91" s="797" t="s">
        <v>36</v>
      </c>
      <c r="K91" s="797" t="s">
        <v>29</v>
      </c>
      <c r="L91" s="797" t="s">
        <v>30</v>
      </c>
      <c r="M91" s="590" t="s">
        <v>37</v>
      </c>
      <c r="N91" s="743">
        <f t="shared" si="7"/>
        <v>300</v>
      </c>
      <c r="O91" s="783"/>
      <c r="P91" s="783"/>
      <c r="Q91" s="783"/>
      <c r="R91" s="783"/>
      <c r="S91" s="783"/>
      <c r="T91" s="783"/>
      <c r="U91" s="783"/>
      <c r="V91" s="783"/>
      <c r="W91" s="783">
        <v>100</v>
      </c>
      <c r="X91" s="783">
        <v>100</v>
      </c>
      <c r="Y91" s="783">
        <v>100</v>
      </c>
      <c r="Z91" s="783"/>
      <c r="AA91" s="738">
        <f t="shared" si="4"/>
        <v>0</v>
      </c>
      <c r="AB91" s="381"/>
      <c r="AC91" s="808"/>
      <c r="AD91" s="808"/>
      <c r="AE91" s="808"/>
      <c r="AF91" s="808"/>
      <c r="AG91" s="808"/>
      <c r="AH91" s="808"/>
      <c r="AI91" s="808"/>
      <c r="AJ91" s="808"/>
      <c r="AK91" s="808"/>
      <c r="AL91" s="808"/>
      <c r="AM91" s="808"/>
      <c r="AN91" s="739">
        <f t="shared" si="5"/>
        <v>0</v>
      </c>
      <c r="AO91" s="740" t="e">
        <f t="shared" si="6"/>
        <v>#DIV/0!</v>
      </c>
      <c r="AP91" s="799" t="s">
        <v>1795</v>
      </c>
      <c r="AQ91" s="805" t="s">
        <v>1783</v>
      </c>
      <c r="AR91" s="810" t="s">
        <v>1803</v>
      </c>
      <c r="AS91" s="800" t="s">
        <v>78</v>
      </c>
      <c r="AT91" s="811">
        <v>3388960</v>
      </c>
      <c r="BB91" s="727"/>
    </row>
    <row r="92" spans="1:54" s="732" customFormat="1" ht="126" customHeight="1">
      <c r="A92" s="737" t="s">
        <v>502</v>
      </c>
      <c r="B92" s="1343" t="s">
        <v>1842</v>
      </c>
      <c r="C92" s="1336" t="s">
        <v>1843</v>
      </c>
      <c r="D92" s="138" t="s">
        <v>1844</v>
      </c>
      <c r="E92" s="118" t="s">
        <v>1845</v>
      </c>
      <c r="F92" s="118" t="s">
        <v>1846</v>
      </c>
      <c r="G92" s="590">
        <v>3</v>
      </c>
      <c r="H92" s="108" t="s">
        <v>75</v>
      </c>
      <c r="I92" s="108" t="s">
        <v>1398</v>
      </c>
      <c r="J92" s="797" t="s">
        <v>36</v>
      </c>
      <c r="K92" s="797" t="s">
        <v>29</v>
      </c>
      <c r="L92" s="797" t="s">
        <v>30</v>
      </c>
      <c r="M92" s="590" t="s">
        <v>43</v>
      </c>
      <c r="N92" s="743">
        <f t="shared" si="7"/>
        <v>80</v>
      </c>
      <c r="O92" s="783"/>
      <c r="P92" s="783"/>
      <c r="Q92" s="783"/>
      <c r="R92" s="783"/>
      <c r="S92" s="783"/>
      <c r="T92" s="783">
        <v>40</v>
      </c>
      <c r="U92" s="783"/>
      <c r="V92" s="783"/>
      <c r="W92" s="783"/>
      <c r="X92" s="783"/>
      <c r="Y92" s="783"/>
      <c r="Z92" s="783">
        <v>40</v>
      </c>
      <c r="AA92" s="738">
        <f t="shared" si="4"/>
        <v>0</v>
      </c>
      <c r="AB92" s="381"/>
      <c r="AC92" s="808"/>
      <c r="AD92" s="808"/>
      <c r="AE92" s="808"/>
      <c r="AF92" s="808"/>
      <c r="AG92" s="808"/>
      <c r="AH92" s="808"/>
      <c r="AI92" s="808"/>
      <c r="AJ92" s="808"/>
      <c r="AK92" s="808"/>
      <c r="AL92" s="808"/>
      <c r="AM92" s="808"/>
      <c r="AN92" s="739">
        <f t="shared" si="5"/>
        <v>0</v>
      </c>
      <c r="AO92" s="740" t="e">
        <f t="shared" si="6"/>
        <v>#DIV/0!</v>
      </c>
      <c r="AP92" s="799" t="s">
        <v>1795</v>
      </c>
      <c r="AQ92" s="805" t="s">
        <v>1783</v>
      </c>
      <c r="AR92" s="810" t="s">
        <v>1847</v>
      </c>
      <c r="AS92" s="800"/>
      <c r="AT92" s="810"/>
      <c r="BB92" s="727"/>
    </row>
    <row r="93" spans="1:54" s="732" customFormat="1" ht="81">
      <c r="A93" s="737" t="s">
        <v>502</v>
      </c>
      <c r="B93" s="1344"/>
      <c r="C93" s="1337"/>
      <c r="D93" s="138" t="s">
        <v>1848</v>
      </c>
      <c r="E93" s="118" t="s">
        <v>1849</v>
      </c>
      <c r="F93" s="118" t="s">
        <v>1850</v>
      </c>
      <c r="G93" s="590">
        <v>3</v>
      </c>
      <c r="H93" s="108" t="s">
        <v>75</v>
      </c>
      <c r="I93" s="108" t="s">
        <v>1851</v>
      </c>
      <c r="J93" s="797" t="s">
        <v>36</v>
      </c>
      <c r="K93" s="797" t="s">
        <v>29</v>
      </c>
      <c r="L93" s="797" t="s">
        <v>30</v>
      </c>
      <c r="M93" s="590" t="s">
        <v>43</v>
      </c>
      <c r="N93" s="743">
        <f t="shared" si="7"/>
        <v>400</v>
      </c>
      <c r="O93" s="783"/>
      <c r="P93" s="783"/>
      <c r="Q93" s="783">
        <v>100</v>
      </c>
      <c r="R93" s="783"/>
      <c r="S93" s="783"/>
      <c r="T93" s="783">
        <v>100</v>
      </c>
      <c r="U93" s="783"/>
      <c r="V93" s="783"/>
      <c r="W93" s="783">
        <v>100</v>
      </c>
      <c r="X93" s="783"/>
      <c r="Y93" s="783"/>
      <c r="Z93" s="783">
        <v>100</v>
      </c>
      <c r="AA93" s="738">
        <f t="shared" si="4"/>
        <v>0</v>
      </c>
      <c r="AB93" s="381"/>
      <c r="AC93" s="808"/>
      <c r="AD93" s="808"/>
      <c r="AE93" s="808"/>
      <c r="AF93" s="808"/>
      <c r="AG93" s="808"/>
      <c r="AH93" s="808"/>
      <c r="AI93" s="808"/>
      <c r="AJ93" s="808"/>
      <c r="AK93" s="808"/>
      <c r="AL93" s="808"/>
      <c r="AM93" s="808"/>
      <c r="AN93" s="739">
        <f t="shared" si="5"/>
        <v>0</v>
      </c>
      <c r="AO93" s="740" t="e">
        <f t="shared" si="6"/>
        <v>#DIV/0!</v>
      </c>
      <c r="AP93" s="799" t="s">
        <v>1795</v>
      </c>
      <c r="AQ93" s="805" t="s">
        <v>1783</v>
      </c>
      <c r="AR93" s="810" t="s">
        <v>1803</v>
      </c>
      <c r="AS93" s="800"/>
      <c r="AT93" s="810"/>
      <c r="BB93" s="727"/>
    </row>
    <row r="94" spans="1:54" s="732" customFormat="1" ht="108" customHeight="1">
      <c r="A94" s="737" t="s">
        <v>502</v>
      </c>
      <c r="B94" s="1344"/>
      <c r="C94" s="1337"/>
      <c r="D94" s="138" t="s">
        <v>1852</v>
      </c>
      <c r="E94" s="118" t="s">
        <v>1853</v>
      </c>
      <c r="F94" s="118" t="s">
        <v>1854</v>
      </c>
      <c r="G94" s="590">
        <v>2</v>
      </c>
      <c r="H94" s="108" t="s">
        <v>75</v>
      </c>
      <c r="I94" s="108" t="s">
        <v>1851</v>
      </c>
      <c r="J94" s="797" t="s">
        <v>36</v>
      </c>
      <c r="K94" s="797" t="s">
        <v>29</v>
      </c>
      <c r="L94" s="797" t="s">
        <v>30</v>
      </c>
      <c r="M94" s="590" t="s">
        <v>43</v>
      </c>
      <c r="N94" s="743">
        <f t="shared" si="7"/>
        <v>270</v>
      </c>
      <c r="O94" s="783"/>
      <c r="P94" s="783"/>
      <c r="Q94" s="783">
        <v>30</v>
      </c>
      <c r="R94" s="783"/>
      <c r="S94" s="783"/>
      <c r="T94" s="783">
        <v>80</v>
      </c>
      <c r="U94" s="783"/>
      <c r="V94" s="783"/>
      <c r="W94" s="783">
        <v>80</v>
      </c>
      <c r="X94" s="783"/>
      <c r="Y94" s="783"/>
      <c r="Z94" s="783">
        <v>80</v>
      </c>
      <c r="AA94" s="738">
        <f t="shared" si="4"/>
        <v>0</v>
      </c>
      <c r="AB94" s="381"/>
      <c r="AC94" s="808"/>
      <c r="AD94" s="808"/>
      <c r="AE94" s="808"/>
      <c r="AF94" s="808"/>
      <c r="AG94" s="808"/>
      <c r="AH94" s="808"/>
      <c r="AI94" s="808"/>
      <c r="AJ94" s="808"/>
      <c r="AK94" s="808"/>
      <c r="AL94" s="808"/>
      <c r="AM94" s="808"/>
      <c r="AN94" s="739">
        <f t="shared" si="5"/>
        <v>0</v>
      </c>
      <c r="AO94" s="740" t="e">
        <f t="shared" si="6"/>
        <v>#DIV/0!</v>
      </c>
      <c r="AP94" s="799" t="s">
        <v>1795</v>
      </c>
      <c r="AQ94" s="805" t="s">
        <v>1783</v>
      </c>
      <c r="AR94" s="810" t="s">
        <v>1847</v>
      </c>
      <c r="AS94" s="800"/>
      <c r="AT94" s="809"/>
      <c r="BB94" s="727"/>
    </row>
    <row r="95" spans="1:54" s="732" customFormat="1" ht="81">
      <c r="A95" s="737" t="s">
        <v>502</v>
      </c>
      <c r="B95" s="1344"/>
      <c r="C95" s="1337"/>
      <c r="D95" s="153" t="s">
        <v>1855</v>
      </c>
      <c r="E95" s="108" t="s">
        <v>1856</v>
      </c>
      <c r="F95" s="108" t="s">
        <v>1857</v>
      </c>
      <c r="G95" s="590">
        <v>2</v>
      </c>
      <c r="H95" s="108" t="s">
        <v>79</v>
      </c>
      <c r="I95" s="108" t="s">
        <v>1858</v>
      </c>
      <c r="J95" s="797" t="s">
        <v>36</v>
      </c>
      <c r="K95" s="797" t="s">
        <v>29</v>
      </c>
      <c r="L95" s="797" t="s">
        <v>30</v>
      </c>
      <c r="M95" s="590" t="s">
        <v>43</v>
      </c>
      <c r="N95" s="743">
        <f t="shared" si="7"/>
        <v>180</v>
      </c>
      <c r="O95" s="783"/>
      <c r="P95" s="783">
        <v>10</v>
      </c>
      <c r="Q95" s="783">
        <v>10</v>
      </c>
      <c r="R95" s="783">
        <v>10</v>
      </c>
      <c r="S95" s="783">
        <v>20</v>
      </c>
      <c r="T95" s="783">
        <v>20</v>
      </c>
      <c r="U95" s="783">
        <v>20</v>
      </c>
      <c r="V95" s="783">
        <v>20</v>
      </c>
      <c r="W95" s="783">
        <v>20</v>
      </c>
      <c r="X95" s="783">
        <v>20</v>
      </c>
      <c r="Y95" s="783">
        <v>20</v>
      </c>
      <c r="Z95" s="783">
        <v>10</v>
      </c>
      <c r="AA95" s="738">
        <f t="shared" si="4"/>
        <v>0</v>
      </c>
      <c r="AB95" s="381"/>
      <c r="AC95" s="808"/>
      <c r="AD95" s="808"/>
      <c r="AE95" s="808"/>
      <c r="AF95" s="808"/>
      <c r="AG95" s="808"/>
      <c r="AH95" s="808"/>
      <c r="AI95" s="808"/>
      <c r="AJ95" s="808"/>
      <c r="AK95" s="808"/>
      <c r="AL95" s="808"/>
      <c r="AM95" s="808"/>
      <c r="AN95" s="739">
        <f t="shared" si="5"/>
        <v>0</v>
      </c>
      <c r="AO95" s="740" t="e">
        <f t="shared" si="6"/>
        <v>#DIV/0!</v>
      </c>
      <c r="AP95" s="799" t="s">
        <v>1795</v>
      </c>
      <c r="AQ95" s="805" t="s">
        <v>1783</v>
      </c>
      <c r="AR95" s="810" t="s">
        <v>1847</v>
      </c>
      <c r="AS95" s="800"/>
      <c r="AT95" s="809"/>
      <c r="BB95" s="727"/>
    </row>
    <row r="96" spans="1:54" s="732" customFormat="1" ht="81">
      <c r="A96" s="737" t="s">
        <v>502</v>
      </c>
      <c r="B96" s="1344"/>
      <c r="C96" s="1337"/>
      <c r="D96" s="138" t="s">
        <v>1859</v>
      </c>
      <c r="E96" s="108" t="s">
        <v>1860</v>
      </c>
      <c r="F96" s="108" t="s">
        <v>1861</v>
      </c>
      <c r="G96" s="590">
        <v>2</v>
      </c>
      <c r="H96" s="108" t="s">
        <v>75</v>
      </c>
      <c r="I96" s="108" t="s">
        <v>1858</v>
      </c>
      <c r="J96" s="797" t="s">
        <v>36</v>
      </c>
      <c r="K96" s="797" t="s">
        <v>29</v>
      </c>
      <c r="L96" s="797" t="s">
        <v>30</v>
      </c>
      <c r="M96" s="590" t="s">
        <v>43</v>
      </c>
      <c r="N96" s="743">
        <f t="shared" si="7"/>
        <v>1560</v>
      </c>
      <c r="O96" s="783">
        <v>130</v>
      </c>
      <c r="P96" s="783">
        <v>130</v>
      </c>
      <c r="Q96" s="783">
        <v>130</v>
      </c>
      <c r="R96" s="783">
        <v>130</v>
      </c>
      <c r="S96" s="783">
        <v>130</v>
      </c>
      <c r="T96" s="783">
        <v>130</v>
      </c>
      <c r="U96" s="783">
        <v>130</v>
      </c>
      <c r="V96" s="783">
        <v>130</v>
      </c>
      <c r="W96" s="783">
        <v>130</v>
      </c>
      <c r="X96" s="783">
        <v>130</v>
      </c>
      <c r="Y96" s="783">
        <v>130</v>
      </c>
      <c r="Z96" s="783">
        <v>130</v>
      </c>
      <c r="AA96" s="738">
        <f t="shared" si="4"/>
        <v>130</v>
      </c>
      <c r="AB96" s="381"/>
      <c r="AC96" s="808"/>
      <c r="AD96" s="808"/>
      <c r="AE96" s="808"/>
      <c r="AF96" s="808"/>
      <c r="AG96" s="808"/>
      <c r="AH96" s="808"/>
      <c r="AI96" s="808"/>
      <c r="AJ96" s="808"/>
      <c r="AK96" s="808"/>
      <c r="AL96" s="808"/>
      <c r="AM96" s="808"/>
      <c r="AN96" s="739">
        <f t="shared" si="5"/>
        <v>0</v>
      </c>
      <c r="AO96" s="740">
        <f t="shared" si="6"/>
        <v>0</v>
      </c>
      <c r="AP96" s="799" t="s">
        <v>1795</v>
      </c>
      <c r="AQ96" s="805" t="s">
        <v>1783</v>
      </c>
      <c r="AR96" s="810" t="s">
        <v>1847</v>
      </c>
      <c r="AS96" s="800"/>
      <c r="AT96" s="809"/>
      <c r="BB96" s="727"/>
    </row>
    <row r="97" spans="1:54" s="732" customFormat="1" ht="121.5">
      <c r="A97" s="737" t="s">
        <v>502</v>
      </c>
      <c r="B97" s="1344"/>
      <c r="C97" s="1337"/>
      <c r="D97" s="390" t="s">
        <v>1862</v>
      </c>
      <c r="E97" s="243" t="s">
        <v>1863</v>
      </c>
      <c r="F97" s="243" t="s">
        <v>1864</v>
      </c>
      <c r="G97" s="590">
        <v>2</v>
      </c>
      <c r="H97" s="243" t="s">
        <v>75</v>
      </c>
      <c r="I97" s="243" t="s">
        <v>1865</v>
      </c>
      <c r="J97" s="797" t="s">
        <v>36</v>
      </c>
      <c r="K97" s="797" t="s">
        <v>29</v>
      </c>
      <c r="L97" s="797" t="s">
        <v>30</v>
      </c>
      <c r="M97" s="590" t="s">
        <v>43</v>
      </c>
      <c r="N97" s="743">
        <f t="shared" si="7"/>
        <v>1287</v>
      </c>
      <c r="O97" s="783"/>
      <c r="P97" s="783">
        <v>117</v>
      </c>
      <c r="Q97" s="783">
        <v>117</v>
      </c>
      <c r="R97" s="783">
        <v>117</v>
      </c>
      <c r="S97" s="783">
        <v>117</v>
      </c>
      <c r="T97" s="783">
        <v>117</v>
      </c>
      <c r="U97" s="783">
        <v>117</v>
      </c>
      <c r="V97" s="783">
        <v>117</v>
      </c>
      <c r="W97" s="783">
        <v>117</v>
      </c>
      <c r="X97" s="783">
        <v>117</v>
      </c>
      <c r="Y97" s="783">
        <v>117</v>
      </c>
      <c r="Z97" s="783">
        <v>117</v>
      </c>
      <c r="AA97" s="738">
        <f t="shared" si="4"/>
        <v>0</v>
      </c>
      <c r="AB97" s="381"/>
      <c r="AC97" s="808"/>
      <c r="AD97" s="808"/>
      <c r="AE97" s="808"/>
      <c r="AF97" s="808"/>
      <c r="AG97" s="808"/>
      <c r="AH97" s="808"/>
      <c r="AI97" s="808"/>
      <c r="AJ97" s="808"/>
      <c r="AK97" s="808"/>
      <c r="AL97" s="808"/>
      <c r="AM97" s="808"/>
      <c r="AN97" s="739">
        <f t="shared" si="5"/>
        <v>0</v>
      </c>
      <c r="AO97" s="740" t="e">
        <f t="shared" si="6"/>
        <v>#DIV/0!</v>
      </c>
      <c r="AP97" s="799" t="s">
        <v>1795</v>
      </c>
      <c r="AQ97" s="805" t="s">
        <v>1783</v>
      </c>
      <c r="AR97" s="810" t="s">
        <v>1847</v>
      </c>
      <c r="AS97" s="800"/>
      <c r="AT97" s="809"/>
      <c r="BB97" s="727"/>
    </row>
    <row r="98" spans="1:54" s="732" customFormat="1" ht="121.5">
      <c r="A98" s="737" t="s">
        <v>502</v>
      </c>
      <c r="B98" s="1345"/>
      <c r="C98" s="1338"/>
      <c r="D98" s="138" t="s">
        <v>1866</v>
      </c>
      <c r="E98" s="243" t="s">
        <v>1867</v>
      </c>
      <c r="F98" s="243" t="s">
        <v>1868</v>
      </c>
      <c r="G98" s="590">
        <v>2</v>
      </c>
      <c r="H98" s="243" t="s">
        <v>75</v>
      </c>
      <c r="I98" s="138" t="s">
        <v>1794</v>
      </c>
      <c r="J98" s="590" t="s">
        <v>36</v>
      </c>
      <c r="K98" s="590" t="s">
        <v>29</v>
      </c>
      <c r="L98" s="590" t="s">
        <v>30</v>
      </c>
      <c r="M98" s="590" t="s">
        <v>37</v>
      </c>
      <c r="N98" s="743">
        <f t="shared" si="7"/>
        <v>16</v>
      </c>
      <c r="O98" s="783"/>
      <c r="P98" s="783"/>
      <c r="Q98" s="783">
        <v>4</v>
      </c>
      <c r="R98" s="783"/>
      <c r="S98" s="783"/>
      <c r="T98" s="783">
        <v>4</v>
      </c>
      <c r="U98" s="783"/>
      <c r="V98" s="783"/>
      <c r="W98" s="783">
        <v>4</v>
      </c>
      <c r="X98" s="783"/>
      <c r="Y98" s="783"/>
      <c r="Z98" s="783">
        <v>4</v>
      </c>
      <c r="AA98" s="738">
        <f t="shared" si="4"/>
        <v>0</v>
      </c>
      <c r="AB98" s="381"/>
      <c r="AC98" s="808"/>
      <c r="AD98" s="808"/>
      <c r="AE98" s="808"/>
      <c r="AF98" s="808"/>
      <c r="AG98" s="808"/>
      <c r="AH98" s="808"/>
      <c r="AI98" s="808"/>
      <c r="AJ98" s="808"/>
      <c r="AK98" s="808"/>
      <c r="AL98" s="808"/>
      <c r="AM98" s="808"/>
      <c r="AN98" s="739">
        <f t="shared" si="5"/>
        <v>0</v>
      </c>
      <c r="AO98" s="740" t="e">
        <f t="shared" si="6"/>
        <v>#DIV/0!</v>
      </c>
      <c r="AP98" s="799" t="s">
        <v>1795</v>
      </c>
      <c r="AQ98" s="805" t="s">
        <v>1783</v>
      </c>
      <c r="AR98" s="810" t="s">
        <v>1847</v>
      </c>
      <c r="AS98" s="800" t="s">
        <v>78</v>
      </c>
      <c r="AT98" s="811">
        <v>500000</v>
      </c>
      <c r="BB98" s="727"/>
    </row>
    <row r="99" spans="1:54" s="732" customFormat="1" ht="54" customHeight="1">
      <c r="A99" s="745" t="s">
        <v>502</v>
      </c>
      <c r="B99" s="1336"/>
      <c r="C99" s="1336" t="s">
        <v>1869</v>
      </c>
      <c r="D99" s="1349" t="s">
        <v>1870</v>
      </c>
      <c r="E99" s="118" t="s">
        <v>1871</v>
      </c>
      <c r="F99" s="1349" t="s">
        <v>1872</v>
      </c>
      <c r="G99" s="153">
        <v>1</v>
      </c>
      <c r="H99" s="1349" t="s">
        <v>75</v>
      </c>
      <c r="I99" s="812" t="s">
        <v>660</v>
      </c>
      <c r="J99" s="812" t="s">
        <v>70</v>
      </c>
      <c r="K99" s="812" t="s">
        <v>29</v>
      </c>
      <c r="L99" s="1351" t="s">
        <v>30</v>
      </c>
      <c r="M99" s="1351" t="s">
        <v>37</v>
      </c>
      <c r="N99" s="813">
        <f t="shared" si="7"/>
        <v>0.25</v>
      </c>
      <c r="O99" s="814"/>
      <c r="P99" s="814"/>
      <c r="Q99" s="814">
        <v>0.25</v>
      </c>
      <c r="R99" s="814"/>
      <c r="S99" s="814"/>
      <c r="T99" s="814"/>
      <c r="U99" s="814"/>
      <c r="V99" s="814"/>
      <c r="W99" s="814"/>
      <c r="X99" s="814"/>
      <c r="Y99" s="814"/>
      <c r="Z99" s="814"/>
      <c r="AA99" s="738">
        <f t="shared" si="4"/>
        <v>0</v>
      </c>
      <c r="AB99" s="815"/>
      <c r="AC99" s="816"/>
      <c r="AD99" s="816"/>
      <c r="AE99" s="816"/>
      <c r="AF99" s="816"/>
      <c r="AG99" s="816"/>
      <c r="AH99" s="816"/>
      <c r="AI99" s="816"/>
      <c r="AJ99" s="816"/>
      <c r="AK99" s="816"/>
      <c r="AL99" s="816"/>
      <c r="AM99" s="816"/>
      <c r="AN99" s="739">
        <f t="shared" si="5"/>
        <v>0</v>
      </c>
      <c r="AO99" s="740" t="e">
        <f t="shared" si="6"/>
        <v>#DIV/0!</v>
      </c>
      <c r="AP99" s="817" t="s">
        <v>1795</v>
      </c>
      <c r="AQ99" s="818" t="s">
        <v>1783</v>
      </c>
      <c r="AR99" s="787" t="s">
        <v>1784</v>
      </c>
      <c r="AS99" s="1354" t="s">
        <v>78</v>
      </c>
      <c r="AT99" s="1356">
        <v>1550000</v>
      </c>
      <c r="BB99" s="727"/>
    </row>
    <row r="100" spans="1:54" s="732" customFormat="1" ht="81">
      <c r="A100" s="745" t="s">
        <v>502</v>
      </c>
      <c r="B100" s="1337"/>
      <c r="C100" s="1337"/>
      <c r="D100" s="1350"/>
      <c r="E100" s="796" t="s">
        <v>1781</v>
      </c>
      <c r="F100" s="1350"/>
      <c r="G100" s="153">
        <v>1</v>
      </c>
      <c r="H100" s="1350"/>
      <c r="I100" s="812" t="s">
        <v>660</v>
      </c>
      <c r="J100" s="812" t="s">
        <v>70</v>
      </c>
      <c r="K100" s="812" t="s">
        <v>29</v>
      </c>
      <c r="L100" s="1352"/>
      <c r="M100" s="1352"/>
      <c r="N100" s="819">
        <f>R100+T100</f>
        <v>0.2</v>
      </c>
      <c r="O100" s="814"/>
      <c r="P100" s="814"/>
      <c r="Q100" s="814"/>
      <c r="R100" s="814">
        <v>0.15</v>
      </c>
      <c r="S100" s="814"/>
      <c r="T100" s="814">
        <v>0.05</v>
      </c>
      <c r="U100" s="814"/>
      <c r="V100" s="814"/>
      <c r="W100" s="814"/>
      <c r="X100" s="814"/>
      <c r="Y100" s="814"/>
      <c r="Z100" s="814"/>
      <c r="AA100" s="738">
        <f t="shared" si="4"/>
        <v>0</v>
      </c>
      <c r="AB100" s="815"/>
      <c r="AC100" s="816"/>
      <c r="AD100" s="816"/>
      <c r="AE100" s="816"/>
      <c r="AF100" s="816"/>
      <c r="AG100" s="816"/>
      <c r="AH100" s="816"/>
      <c r="AI100" s="816"/>
      <c r="AJ100" s="816"/>
      <c r="AK100" s="816"/>
      <c r="AL100" s="816"/>
      <c r="AM100" s="816"/>
      <c r="AN100" s="739">
        <f t="shared" si="5"/>
        <v>0</v>
      </c>
      <c r="AO100" s="740" t="e">
        <f t="shared" si="6"/>
        <v>#DIV/0!</v>
      </c>
      <c r="AP100" s="817" t="s">
        <v>1795</v>
      </c>
      <c r="AQ100" s="818" t="s">
        <v>1783</v>
      </c>
      <c r="AR100" s="787" t="s">
        <v>1784</v>
      </c>
      <c r="AS100" s="1355"/>
      <c r="AT100" s="1357"/>
      <c r="BB100" s="727"/>
    </row>
    <row r="101" spans="1:54" s="732" customFormat="1" ht="81">
      <c r="A101" s="745" t="s">
        <v>502</v>
      </c>
      <c r="B101" s="1337"/>
      <c r="C101" s="1337"/>
      <c r="D101" s="1350"/>
      <c r="E101" s="796" t="s">
        <v>1873</v>
      </c>
      <c r="F101" s="1350"/>
      <c r="G101" s="153">
        <v>1</v>
      </c>
      <c r="H101" s="1350"/>
      <c r="I101" s="812" t="s">
        <v>660</v>
      </c>
      <c r="J101" s="812" t="s">
        <v>70</v>
      </c>
      <c r="K101" s="812" t="s">
        <v>29</v>
      </c>
      <c r="L101" s="1352"/>
      <c r="M101" s="1353"/>
      <c r="N101" s="819">
        <f>X101+Y101</f>
        <v>0.55000000000000004</v>
      </c>
      <c r="O101" s="814"/>
      <c r="P101" s="814"/>
      <c r="Q101" s="814"/>
      <c r="R101" s="814"/>
      <c r="S101" s="814"/>
      <c r="T101" s="814"/>
      <c r="U101" s="814"/>
      <c r="V101" s="814"/>
      <c r="W101" s="814"/>
      <c r="X101" s="814">
        <v>0.4</v>
      </c>
      <c r="Y101" s="814">
        <v>0.15</v>
      </c>
      <c r="Z101" s="814"/>
      <c r="AA101" s="738">
        <f t="shared" si="4"/>
        <v>0</v>
      </c>
      <c r="AB101" s="815"/>
      <c r="AC101" s="816"/>
      <c r="AD101" s="816"/>
      <c r="AE101" s="816"/>
      <c r="AF101" s="816"/>
      <c r="AG101" s="816"/>
      <c r="AH101" s="816"/>
      <c r="AI101" s="816"/>
      <c r="AJ101" s="816"/>
      <c r="AK101" s="816"/>
      <c r="AL101" s="816"/>
      <c r="AM101" s="816"/>
      <c r="AN101" s="739">
        <f t="shared" si="5"/>
        <v>0</v>
      </c>
      <c r="AO101" s="740" t="e">
        <f t="shared" si="6"/>
        <v>#DIV/0!</v>
      </c>
      <c r="AP101" s="817" t="s">
        <v>1795</v>
      </c>
      <c r="AQ101" s="818" t="s">
        <v>1783</v>
      </c>
      <c r="AR101" s="787" t="s">
        <v>1784</v>
      </c>
      <c r="AS101" s="1355"/>
      <c r="AT101" s="1357"/>
      <c r="BB101" s="727"/>
    </row>
    <row r="102" spans="1:54" s="732" customFormat="1" ht="81">
      <c r="A102" s="745" t="s">
        <v>502</v>
      </c>
      <c r="B102" s="1337"/>
      <c r="C102" s="1337"/>
      <c r="D102" s="1349" t="s">
        <v>1874</v>
      </c>
      <c r="E102" s="796" t="s">
        <v>1871</v>
      </c>
      <c r="F102" s="1349" t="s">
        <v>1875</v>
      </c>
      <c r="G102" s="153">
        <v>1</v>
      </c>
      <c r="H102" s="1349" t="s">
        <v>75</v>
      </c>
      <c r="I102" s="812" t="s">
        <v>660</v>
      </c>
      <c r="J102" s="812" t="s">
        <v>70</v>
      </c>
      <c r="K102" s="812" t="s">
        <v>29</v>
      </c>
      <c r="L102" s="1351" t="s">
        <v>30</v>
      </c>
      <c r="M102" s="1351" t="s">
        <v>37</v>
      </c>
      <c r="N102" s="813">
        <f t="shared" ref="N102" si="8">SUM(O102:Z102)</f>
        <v>0.25</v>
      </c>
      <c r="O102" s="814"/>
      <c r="P102" s="814"/>
      <c r="Q102" s="814">
        <v>0.25</v>
      </c>
      <c r="R102" s="814"/>
      <c r="S102" s="814"/>
      <c r="T102" s="814"/>
      <c r="U102" s="814"/>
      <c r="V102" s="814"/>
      <c r="W102" s="814"/>
      <c r="X102" s="814"/>
      <c r="Y102" s="814"/>
      <c r="Z102" s="814"/>
      <c r="AA102" s="738">
        <f t="shared" si="4"/>
        <v>0</v>
      </c>
      <c r="AB102" s="815"/>
      <c r="AC102" s="816"/>
      <c r="AD102" s="816"/>
      <c r="AE102" s="816"/>
      <c r="AF102" s="816"/>
      <c r="AG102" s="816"/>
      <c r="AH102" s="816"/>
      <c r="AI102" s="816"/>
      <c r="AJ102" s="816"/>
      <c r="AK102" s="816"/>
      <c r="AL102" s="816"/>
      <c r="AM102" s="816"/>
      <c r="AN102" s="739">
        <f t="shared" si="5"/>
        <v>0</v>
      </c>
      <c r="AO102" s="740" t="e">
        <f t="shared" si="6"/>
        <v>#DIV/0!</v>
      </c>
      <c r="AP102" s="817" t="s">
        <v>1795</v>
      </c>
      <c r="AQ102" s="818" t="s">
        <v>1783</v>
      </c>
      <c r="AR102" s="787" t="s">
        <v>1784</v>
      </c>
      <c r="AS102" s="1354" t="s">
        <v>78</v>
      </c>
      <c r="AT102" s="1356">
        <v>960000</v>
      </c>
      <c r="BB102" s="727"/>
    </row>
    <row r="103" spans="1:54" s="732" customFormat="1" ht="81">
      <c r="A103" s="745" t="s">
        <v>502</v>
      </c>
      <c r="B103" s="1337"/>
      <c r="C103" s="1337"/>
      <c r="D103" s="1350"/>
      <c r="E103" s="796" t="s">
        <v>1781</v>
      </c>
      <c r="F103" s="1350"/>
      <c r="G103" s="153">
        <v>1</v>
      </c>
      <c r="H103" s="1350"/>
      <c r="I103" s="812" t="s">
        <v>660</v>
      </c>
      <c r="J103" s="812" t="s">
        <v>70</v>
      </c>
      <c r="K103" s="812" t="s">
        <v>29</v>
      </c>
      <c r="L103" s="1352"/>
      <c r="M103" s="1352"/>
      <c r="N103" s="819">
        <v>0.15</v>
      </c>
      <c r="O103" s="814"/>
      <c r="P103" s="814"/>
      <c r="Q103" s="814"/>
      <c r="R103" s="814">
        <v>0.15</v>
      </c>
      <c r="S103" s="814"/>
      <c r="T103" s="814"/>
      <c r="U103" s="814"/>
      <c r="V103" s="814"/>
      <c r="W103" s="814"/>
      <c r="X103" s="814"/>
      <c r="Y103" s="814"/>
      <c r="Z103" s="814"/>
      <c r="AA103" s="738">
        <f t="shared" si="4"/>
        <v>0</v>
      </c>
      <c r="AB103" s="815"/>
      <c r="AC103" s="816"/>
      <c r="AD103" s="816"/>
      <c r="AE103" s="816"/>
      <c r="AF103" s="816"/>
      <c r="AG103" s="816"/>
      <c r="AH103" s="816"/>
      <c r="AI103" s="816"/>
      <c r="AJ103" s="816"/>
      <c r="AK103" s="816"/>
      <c r="AL103" s="816"/>
      <c r="AM103" s="816"/>
      <c r="AN103" s="739">
        <f t="shared" si="5"/>
        <v>0</v>
      </c>
      <c r="AO103" s="740" t="e">
        <f t="shared" si="6"/>
        <v>#DIV/0!</v>
      </c>
      <c r="AP103" s="817" t="s">
        <v>1795</v>
      </c>
      <c r="AQ103" s="818" t="s">
        <v>1783</v>
      </c>
      <c r="AR103" s="787" t="s">
        <v>1784</v>
      </c>
      <c r="AS103" s="1355"/>
      <c r="AT103" s="1357"/>
      <c r="BB103" s="727"/>
    </row>
    <row r="104" spans="1:54" s="732" customFormat="1" ht="81">
      <c r="A104" s="745" t="s">
        <v>502</v>
      </c>
      <c r="B104" s="1337"/>
      <c r="C104" s="1337"/>
      <c r="D104" s="1350"/>
      <c r="E104" s="796" t="s">
        <v>1873</v>
      </c>
      <c r="F104" s="1350"/>
      <c r="G104" s="153">
        <v>1</v>
      </c>
      <c r="H104" s="1350"/>
      <c r="I104" s="812" t="s">
        <v>660</v>
      </c>
      <c r="J104" s="812" t="s">
        <v>70</v>
      </c>
      <c r="K104" s="812" t="s">
        <v>29</v>
      </c>
      <c r="L104" s="1352"/>
      <c r="M104" s="1353"/>
      <c r="N104" s="819">
        <v>0.05</v>
      </c>
      <c r="O104" s="814"/>
      <c r="P104" s="814"/>
      <c r="Q104" s="814"/>
      <c r="R104" s="814"/>
      <c r="S104" s="814"/>
      <c r="T104" s="814">
        <v>0.05</v>
      </c>
      <c r="U104" s="814"/>
      <c r="V104" s="814"/>
      <c r="W104" s="814">
        <v>0.4</v>
      </c>
      <c r="X104" s="814">
        <v>0.15</v>
      </c>
      <c r="Y104" s="814"/>
      <c r="Z104" s="814"/>
      <c r="AA104" s="738">
        <f t="shared" si="4"/>
        <v>0</v>
      </c>
      <c r="AB104" s="815"/>
      <c r="AC104" s="816"/>
      <c r="AD104" s="816"/>
      <c r="AE104" s="816"/>
      <c r="AF104" s="816"/>
      <c r="AG104" s="816"/>
      <c r="AH104" s="816"/>
      <c r="AI104" s="816"/>
      <c r="AJ104" s="816"/>
      <c r="AK104" s="816"/>
      <c r="AL104" s="816"/>
      <c r="AM104" s="816"/>
      <c r="AN104" s="739">
        <f t="shared" si="5"/>
        <v>0</v>
      </c>
      <c r="AO104" s="740" t="e">
        <f t="shared" si="6"/>
        <v>#DIV/0!</v>
      </c>
      <c r="AP104" s="817" t="s">
        <v>1795</v>
      </c>
      <c r="AQ104" s="818" t="s">
        <v>1783</v>
      </c>
      <c r="AR104" s="787" t="s">
        <v>1784</v>
      </c>
      <c r="AS104" s="1355"/>
      <c r="AT104" s="1357"/>
      <c r="BB104" s="727"/>
    </row>
    <row r="105" spans="1:54" s="732" customFormat="1" ht="81">
      <c r="A105" s="745" t="s">
        <v>502</v>
      </c>
      <c r="B105" s="1337"/>
      <c r="C105" s="1337"/>
      <c r="D105" s="1349" t="s">
        <v>1876</v>
      </c>
      <c r="E105" s="796" t="s">
        <v>1871</v>
      </c>
      <c r="F105" s="1349" t="s">
        <v>1877</v>
      </c>
      <c r="G105" s="153">
        <v>1</v>
      </c>
      <c r="H105" s="1349" t="s">
        <v>75</v>
      </c>
      <c r="I105" s="812" t="s">
        <v>660</v>
      </c>
      <c r="J105" s="812" t="s">
        <v>70</v>
      </c>
      <c r="K105" s="812" t="s">
        <v>29</v>
      </c>
      <c r="L105" s="1351" t="s">
        <v>30</v>
      </c>
      <c r="M105" s="1351" t="s">
        <v>37</v>
      </c>
      <c r="N105" s="813">
        <f t="shared" ref="N105" si="9">SUM(O105:Z105)</f>
        <v>0.25</v>
      </c>
      <c r="O105" s="814"/>
      <c r="P105" s="814"/>
      <c r="Q105" s="814"/>
      <c r="R105" s="814">
        <v>0.25</v>
      </c>
      <c r="S105" s="814"/>
      <c r="T105" s="814"/>
      <c r="U105" s="814"/>
      <c r="V105" s="814"/>
      <c r="W105" s="814"/>
      <c r="X105" s="814"/>
      <c r="Y105" s="814"/>
      <c r="Z105" s="814"/>
      <c r="AA105" s="738">
        <f t="shared" si="4"/>
        <v>0</v>
      </c>
      <c r="AB105" s="815"/>
      <c r="AC105" s="816"/>
      <c r="AD105" s="816"/>
      <c r="AE105" s="816"/>
      <c r="AF105" s="816"/>
      <c r="AG105" s="816"/>
      <c r="AH105" s="816"/>
      <c r="AI105" s="816"/>
      <c r="AJ105" s="816"/>
      <c r="AK105" s="816"/>
      <c r="AL105" s="816"/>
      <c r="AM105" s="816"/>
      <c r="AN105" s="739">
        <f t="shared" si="5"/>
        <v>0</v>
      </c>
      <c r="AO105" s="740" t="e">
        <f t="shared" si="6"/>
        <v>#DIV/0!</v>
      </c>
      <c r="AP105" s="817" t="s">
        <v>1795</v>
      </c>
      <c r="AQ105" s="818" t="s">
        <v>1783</v>
      </c>
      <c r="AR105" s="787" t="s">
        <v>1784</v>
      </c>
      <c r="AS105" s="1354" t="s">
        <v>78</v>
      </c>
      <c r="AT105" s="1356">
        <v>4200000</v>
      </c>
      <c r="BB105" s="727"/>
    </row>
    <row r="106" spans="1:54" s="732" customFormat="1" ht="81">
      <c r="A106" s="745" t="s">
        <v>502</v>
      </c>
      <c r="B106" s="1337"/>
      <c r="C106" s="1337"/>
      <c r="D106" s="1350"/>
      <c r="E106" s="796" t="s">
        <v>1781</v>
      </c>
      <c r="F106" s="1350"/>
      <c r="G106" s="153">
        <v>1</v>
      </c>
      <c r="H106" s="1350"/>
      <c r="I106" s="812" t="s">
        <v>660</v>
      </c>
      <c r="J106" s="812" t="s">
        <v>70</v>
      </c>
      <c r="K106" s="812" t="s">
        <v>29</v>
      </c>
      <c r="L106" s="1352"/>
      <c r="M106" s="1352"/>
      <c r="N106" s="819">
        <v>0.15</v>
      </c>
      <c r="O106" s="814"/>
      <c r="P106" s="814"/>
      <c r="Q106" s="814"/>
      <c r="R106" s="814"/>
      <c r="S106" s="814">
        <v>0.15</v>
      </c>
      <c r="T106" s="814"/>
      <c r="U106" s="814"/>
      <c r="V106" s="814"/>
      <c r="W106" s="814"/>
      <c r="X106" s="814"/>
      <c r="Y106" s="814"/>
      <c r="Z106" s="814"/>
      <c r="AA106" s="738">
        <f t="shared" si="4"/>
        <v>0</v>
      </c>
      <c r="AB106" s="815"/>
      <c r="AC106" s="816"/>
      <c r="AD106" s="816"/>
      <c r="AE106" s="816"/>
      <c r="AF106" s="816"/>
      <c r="AG106" s="816"/>
      <c r="AH106" s="816"/>
      <c r="AI106" s="816"/>
      <c r="AJ106" s="816"/>
      <c r="AK106" s="816"/>
      <c r="AL106" s="816"/>
      <c r="AM106" s="816"/>
      <c r="AN106" s="739">
        <f t="shared" si="5"/>
        <v>0</v>
      </c>
      <c r="AO106" s="740" t="e">
        <f t="shared" si="6"/>
        <v>#DIV/0!</v>
      </c>
      <c r="AP106" s="817" t="s">
        <v>1795</v>
      </c>
      <c r="AQ106" s="818" t="s">
        <v>1783</v>
      </c>
      <c r="AR106" s="787" t="s">
        <v>1784</v>
      </c>
      <c r="AS106" s="1355"/>
      <c r="AT106" s="1357"/>
      <c r="BB106" s="727"/>
    </row>
    <row r="107" spans="1:54" s="732" customFormat="1" ht="81">
      <c r="A107" s="745" t="s">
        <v>502</v>
      </c>
      <c r="B107" s="1337"/>
      <c r="C107" s="1337"/>
      <c r="D107" s="1350"/>
      <c r="E107" s="796" t="s">
        <v>1873</v>
      </c>
      <c r="F107" s="1350"/>
      <c r="G107" s="153">
        <v>1</v>
      </c>
      <c r="H107" s="1350"/>
      <c r="I107" s="812" t="s">
        <v>660</v>
      </c>
      <c r="J107" s="812" t="s">
        <v>70</v>
      </c>
      <c r="K107" s="812" t="s">
        <v>29</v>
      </c>
      <c r="L107" s="1352"/>
      <c r="M107" s="1353"/>
      <c r="N107" s="819">
        <f>SUM(O107:Z107)</f>
        <v>0.6</v>
      </c>
      <c r="O107" s="814"/>
      <c r="P107" s="814"/>
      <c r="Q107" s="814"/>
      <c r="R107" s="814"/>
      <c r="S107" s="814"/>
      <c r="T107" s="814"/>
      <c r="U107" s="814"/>
      <c r="V107" s="814">
        <v>0.05</v>
      </c>
      <c r="W107" s="814"/>
      <c r="X107" s="814"/>
      <c r="Y107" s="814">
        <v>0.4</v>
      </c>
      <c r="Z107" s="814">
        <v>0.15</v>
      </c>
      <c r="AA107" s="738">
        <f t="shared" si="4"/>
        <v>0</v>
      </c>
      <c r="AB107" s="815"/>
      <c r="AC107" s="816"/>
      <c r="AD107" s="816"/>
      <c r="AE107" s="816"/>
      <c r="AF107" s="816"/>
      <c r="AG107" s="816"/>
      <c r="AH107" s="816"/>
      <c r="AI107" s="816"/>
      <c r="AJ107" s="816"/>
      <c r="AK107" s="816"/>
      <c r="AL107" s="816"/>
      <c r="AM107" s="816"/>
      <c r="AN107" s="739">
        <f t="shared" si="5"/>
        <v>0</v>
      </c>
      <c r="AO107" s="740" t="e">
        <f t="shared" si="6"/>
        <v>#DIV/0!</v>
      </c>
      <c r="AP107" s="817" t="s">
        <v>1795</v>
      </c>
      <c r="AQ107" s="818" t="s">
        <v>1783</v>
      </c>
      <c r="AR107" s="787" t="s">
        <v>1784</v>
      </c>
      <c r="AS107" s="1355"/>
      <c r="AT107" s="1357"/>
      <c r="BB107" s="727"/>
    </row>
    <row r="108" spans="1:54" s="732" customFormat="1" ht="81">
      <c r="A108" s="745" t="s">
        <v>502</v>
      </c>
      <c r="B108" s="1337"/>
      <c r="C108" s="1337"/>
      <c r="D108" s="1349" t="s">
        <v>1878</v>
      </c>
      <c r="E108" s="796" t="s">
        <v>1871</v>
      </c>
      <c r="F108" s="1349" t="s">
        <v>1879</v>
      </c>
      <c r="G108" s="153">
        <v>1</v>
      </c>
      <c r="H108" s="1349" t="s">
        <v>75</v>
      </c>
      <c r="I108" s="812" t="s">
        <v>660</v>
      </c>
      <c r="J108" s="812" t="s">
        <v>70</v>
      </c>
      <c r="K108" s="812" t="s">
        <v>29</v>
      </c>
      <c r="L108" s="1351" t="s">
        <v>30</v>
      </c>
      <c r="M108" s="1351" t="s">
        <v>37</v>
      </c>
      <c r="N108" s="813">
        <f t="shared" ref="N108" si="10">SUM(O108:Z108)</f>
        <v>0.25</v>
      </c>
      <c r="O108" s="814"/>
      <c r="P108" s="814"/>
      <c r="Q108" s="814"/>
      <c r="R108" s="814"/>
      <c r="S108" s="814"/>
      <c r="T108" s="814"/>
      <c r="U108" s="814"/>
      <c r="V108" s="814"/>
      <c r="W108" s="814">
        <v>0.25</v>
      </c>
      <c r="X108" s="814"/>
      <c r="Y108" s="814"/>
      <c r="Z108" s="814"/>
      <c r="AA108" s="738">
        <f t="shared" si="4"/>
        <v>0</v>
      </c>
      <c r="AB108" s="815"/>
      <c r="AC108" s="816"/>
      <c r="AD108" s="816"/>
      <c r="AE108" s="816"/>
      <c r="AF108" s="816"/>
      <c r="AG108" s="816"/>
      <c r="AH108" s="816"/>
      <c r="AI108" s="816"/>
      <c r="AJ108" s="816"/>
      <c r="AK108" s="816"/>
      <c r="AL108" s="816"/>
      <c r="AM108" s="816"/>
      <c r="AN108" s="739">
        <f t="shared" si="5"/>
        <v>0</v>
      </c>
      <c r="AO108" s="740" t="e">
        <f t="shared" si="6"/>
        <v>#DIV/0!</v>
      </c>
      <c r="AP108" s="817" t="s">
        <v>1795</v>
      </c>
      <c r="AQ108" s="818" t="s">
        <v>1783</v>
      </c>
      <c r="AR108" s="787" t="s">
        <v>1784</v>
      </c>
      <c r="AS108" s="1354" t="s">
        <v>78</v>
      </c>
      <c r="AT108" s="1356">
        <v>16800000</v>
      </c>
      <c r="BB108" s="727"/>
    </row>
    <row r="109" spans="1:54" s="732" customFormat="1" ht="81">
      <c r="A109" s="745" t="s">
        <v>502</v>
      </c>
      <c r="B109" s="1337"/>
      <c r="C109" s="1337"/>
      <c r="D109" s="1350"/>
      <c r="E109" s="796" t="s">
        <v>1781</v>
      </c>
      <c r="F109" s="1350"/>
      <c r="G109" s="153">
        <v>1</v>
      </c>
      <c r="H109" s="1350"/>
      <c r="I109" s="812" t="s">
        <v>660</v>
      </c>
      <c r="J109" s="812" t="s">
        <v>70</v>
      </c>
      <c r="K109" s="812" t="s">
        <v>29</v>
      </c>
      <c r="L109" s="1352"/>
      <c r="M109" s="1352"/>
      <c r="N109" s="819">
        <v>0.15</v>
      </c>
      <c r="O109" s="814"/>
      <c r="P109" s="814"/>
      <c r="Q109" s="814"/>
      <c r="R109" s="814"/>
      <c r="S109" s="814"/>
      <c r="T109" s="814"/>
      <c r="U109" s="814"/>
      <c r="V109" s="814"/>
      <c r="W109" s="814"/>
      <c r="X109" s="814">
        <v>0.15</v>
      </c>
      <c r="Y109" s="814"/>
      <c r="Z109" s="814"/>
      <c r="AA109" s="738">
        <f t="shared" si="4"/>
        <v>0</v>
      </c>
      <c r="AB109" s="815"/>
      <c r="AC109" s="816"/>
      <c r="AD109" s="816"/>
      <c r="AE109" s="816"/>
      <c r="AF109" s="816"/>
      <c r="AG109" s="816"/>
      <c r="AH109" s="816"/>
      <c r="AI109" s="816"/>
      <c r="AJ109" s="816"/>
      <c r="AK109" s="816"/>
      <c r="AL109" s="816"/>
      <c r="AM109" s="816"/>
      <c r="AN109" s="739">
        <f t="shared" si="5"/>
        <v>0</v>
      </c>
      <c r="AO109" s="740" t="e">
        <f t="shared" si="6"/>
        <v>#DIV/0!</v>
      </c>
      <c r="AP109" s="817" t="s">
        <v>1795</v>
      </c>
      <c r="AQ109" s="818" t="s">
        <v>1783</v>
      </c>
      <c r="AR109" s="787" t="s">
        <v>1784</v>
      </c>
      <c r="AS109" s="1355"/>
      <c r="AT109" s="1357"/>
      <c r="BB109" s="727"/>
    </row>
    <row r="110" spans="1:54" s="732" customFormat="1" ht="81">
      <c r="A110" s="745" t="s">
        <v>502</v>
      </c>
      <c r="B110" s="1337"/>
      <c r="C110" s="1337"/>
      <c r="D110" s="1350"/>
      <c r="E110" s="796" t="s">
        <v>1873</v>
      </c>
      <c r="F110" s="1350"/>
      <c r="G110" s="153">
        <v>1</v>
      </c>
      <c r="H110" s="1350"/>
      <c r="I110" s="812" t="s">
        <v>660</v>
      </c>
      <c r="J110" s="812" t="s">
        <v>70</v>
      </c>
      <c r="K110" s="812" t="s">
        <v>29</v>
      </c>
      <c r="L110" s="1352"/>
      <c r="M110" s="1353"/>
      <c r="N110" s="819">
        <f>SUM(O110:Z110)</f>
        <v>0.2</v>
      </c>
      <c r="O110" s="814"/>
      <c r="P110" s="814"/>
      <c r="Q110" s="814"/>
      <c r="R110" s="814"/>
      <c r="S110" s="814"/>
      <c r="T110" s="814"/>
      <c r="U110" s="814"/>
      <c r="V110" s="814"/>
      <c r="W110" s="814"/>
      <c r="X110" s="814"/>
      <c r="Y110" s="814"/>
      <c r="Z110" s="814">
        <v>0.2</v>
      </c>
      <c r="AA110" s="738">
        <f t="shared" si="4"/>
        <v>0</v>
      </c>
      <c r="AB110" s="815"/>
      <c r="AC110" s="816"/>
      <c r="AD110" s="816"/>
      <c r="AE110" s="816"/>
      <c r="AF110" s="816"/>
      <c r="AG110" s="816"/>
      <c r="AH110" s="816"/>
      <c r="AI110" s="816"/>
      <c r="AJ110" s="816"/>
      <c r="AK110" s="816"/>
      <c r="AL110" s="816"/>
      <c r="AM110" s="816"/>
      <c r="AN110" s="739">
        <f t="shared" si="5"/>
        <v>0</v>
      </c>
      <c r="AO110" s="740" t="e">
        <f t="shared" si="6"/>
        <v>#DIV/0!</v>
      </c>
      <c r="AP110" s="817" t="s">
        <v>1795</v>
      </c>
      <c r="AQ110" s="818" t="s">
        <v>1783</v>
      </c>
      <c r="AR110" s="787" t="s">
        <v>1784</v>
      </c>
      <c r="AS110" s="1355"/>
      <c r="AT110" s="1357"/>
      <c r="BB110" s="727"/>
    </row>
    <row r="111" spans="1:54" s="732" customFormat="1" ht="81">
      <c r="A111" s="745" t="s">
        <v>502</v>
      </c>
      <c r="B111" s="1337"/>
      <c r="C111" s="1337"/>
      <c r="D111" s="1349" t="s">
        <v>1880</v>
      </c>
      <c r="E111" s="796" t="s">
        <v>1871</v>
      </c>
      <c r="F111" s="1349" t="s">
        <v>1881</v>
      </c>
      <c r="G111" s="153">
        <v>1</v>
      </c>
      <c r="H111" s="1349" t="s">
        <v>75</v>
      </c>
      <c r="I111" s="812" t="s">
        <v>660</v>
      </c>
      <c r="J111" s="1351" t="s">
        <v>70</v>
      </c>
      <c r="K111" s="1351" t="s">
        <v>29</v>
      </c>
      <c r="L111" s="1351" t="s">
        <v>30</v>
      </c>
      <c r="M111" s="1351" t="s">
        <v>37</v>
      </c>
      <c r="N111" s="813">
        <f t="shared" ref="N111" si="11">SUM(O111:Z111)</f>
        <v>0.25</v>
      </c>
      <c r="O111" s="814"/>
      <c r="P111" s="814"/>
      <c r="Q111" s="814">
        <v>0.25</v>
      </c>
      <c r="R111" s="814"/>
      <c r="S111" s="814"/>
      <c r="T111" s="814"/>
      <c r="U111" s="814"/>
      <c r="V111" s="814"/>
      <c r="W111" s="814"/>
      <c r="X111" s="814"/>
      <c r="Y111" s="814"/>
      <c r="Z111" s="814"/>
      <c r="AA111" s="738">
        <f t="shared" si="4"/>
        <v>0</v>
      </c>
      <c r="AB111" s="815"/>
      <c r="AC111" s="816"/>
      <c r="AD111" s="816"/>
      <c r="AE111" s="816"/>
      <c r="AF111" s="816"/>
      <c r="AG111" s="816"/>
      <c r="AH111" s="816"/>
      <c r="AI111" s="816"/>
      <c r="AJ111" s="816"/>
      <c r="AK111" s="816"/>
      <c r="AL111" s="816"/>
      <c r="AM111" s="816"/>
      <c r="AN111" s="739">
        <f t="shared" si="5"/>
        <v>0</v>
      </c>
      <c r="AO111" s="740" t="e">
        <f t="shared" si="6"/>
        <v>#DIV/0!</v>
      </c>
      <c r="AP111" s="817" t="s">
        <v>1795</v>
      </c>
      <c r="AQ111" s="818" t="s">
        <v>1783</v>
      </c>
      <c r="AR111" s="787" t="s">
        <v>1784</v>
      </c>
      <c r="AS111" s="1354" t="s">
        <v>78</v>
      </c>
      <c r="AT111" s="1356">
        <v>1680000</v>
      </c>
      <c r="BB111" s="727"/>
    </row>
    <row r="112" spans="1:54" s="732" customFormat="1" ht="81">
      <c r="A112" s="745" t="s">
        <v>502</v>
      </c>
      <c r="B112" s="1337"/>
      <c r="C112" s="1337"/>
      <c r="D112" s="1350"/>
      <c r="E112" s="796" t="s">
        <v>1781</v>
      </c>
      <c r="F112" s="1350"/>
      <c r="G112" s="153">
        <v>1</v>
      </c>
      <c r="H112" s="1350"/>
      <c r="I112" s="812" t="s">
        <v>660</v>
      </c>
      <c r="J112" s="1352"/>
      <c r="K112" s="1352"/>
      <c r="L112" s="1352"/>
      <c r="M112" s="1352"/>
      <c r="N112" s="819">
        <v>0.15</v>
      </c>
      <c r="O112" s="814"/>
      <c r="P112" s="814"/>
      <c r="Q112" s="814"/>
      <c r="R112" s="814">
        <v>0.15</v>
      </c>
      <c r="S112" s="814"/>
      <c r="T112" s="814"/>
      <c r="U112" s="814"/>
      <c r="V112" s="814"/>
      <c r="W112" s="814"/>
      <c r="X112" s="814"/>
      <c r="Y112" s="814"/>
      <c r="Z112" s="814"/>
      <c r="AA112" s="738">
        <f t="shared" si="4"/>
        <v>0</v>
      </c>
      <c r="AB112" s="815"/>
      <c r="AC112" s="816"/>
      <c r="AD112" s="816"/>
      <c r="AE112" s="816"/>
      <c r="AF112" s="816"/>
      <c r="AG112" s="816"/>
      <c r="AH112" s="816"/>
      <c r="AI112" s="816"/>
      <c r="AJ112" s="816"/>
      <c r="AK112" s="816"/>
      <c r="AL112" s="816"/>
      <c r="AM112" s="816"/>
      <c r="AN112" s="739">
        <f t="shared" si="5"/>
        <v>0</v>
      </c>
      <c r="AO112" s="740" t="e">
        <f t="shared" si="6"/>
        <v>#DIV/0!</v>
      </c>
      <c r="AP112" s="817" t="s">
        <v>1795</v>
      </c>
      <c r="AQ112" s="818" t="s">
        <v>1783</v>
      </c>
      <c r="AR112" s="787" t="s">
        <v>1784</v>
      </c>
      <c r="AS112" s="1355"/>
      <c r="AT112" s="1357"/>
      <c r="BB112" s="727"/>
    </row>
    <row r="113" spans="1:54" s="732" customFormat="1" ht="81">
      <c r="A113" s="745" t="s">
        <v>502</v>
      </c>
      <c r="B113" s="1337"/>
      <c r="C113" s="1337"/>
      <c r="D113" s="1350"/>
      <c r="E113" s="796" t="s">
        <v>1873</v>
      </c>
      <c r="F113" s="1350"/>
      <c r="G113" s="153">
        <v>1</v>
      </c>
      <c r="H113" s="1350"/>
      <c r="I113" s="812" t="s">
        <v>660</v>
      </c>
      <c r="J113" s="1352"/>
      <c r="K113" s="1352"/>
      <c r="L113" s="1352"/>
      <c r="M113" s="1353"/>
      <c r="N113" s="819">
        <f>SUM(O113:Z113)</f>
        <v>0.6</v>
      </c>
      <c r="O113" s="814"/>
      <c r="P113" s="814"/>
      <c r="Q113" s="814"/>
      <c r="R113" s="814"/>
      <c r="S113" s="814"/>
      <c r="T113" s="814">
        <v>0.05</v>
      </c>
      <c r="U113" s="814"/>
      <c r="V113" s="814"/>
      <c r="W113" s="814">
        <v>0.4</v>
      </c>
      <c r="X113" s="814"/>
      <c r="Y113" s="814">
        <v>0.15</v>
      </c>
      <c r="Z113" s="814"/>
      <c r="AA113" s="738">
        <f t="shared" si="4"/>
        <v>0</v>
      </c>
      <c r="AB113" s="815"/>
      <c r="AC113" s="816"/>
      <c r="AD113" s="816"/>
      <c r="AE113" s="816"/>
      <c r="AF113" s="816"/>
      <c r="AG113" s="816"/>
      <c r="AH113" s="816"/>
      <c r="AI113" s="816"/>
      <c r="AJ113" s="816"/>
      <c r="AK113" s="816"/>
      <c r="AL113" s="816"/>
      <c r="AM113" s="816"/>
      <c r="AN113" s="739">
        <f t="shared" si="5"/>
        <v>0</v>
      </c>
      <c r="AO113" s="740" t="e">
        <f t="shared" si="6"/>
        <v>#DIV/0!</v>
      </c>
      <c r="AP113" s="817" t="s">
        <v>1795</v>
      </c>
      <c r="AQ113" s="818" t="s">
        <v>1783</v>
      </c>
      <c r="AR113" s="787" t="s">
        <v>1784</v>
      </c>
      <c r="AS113" s="1355"/>
      <c r="AT113" s="1357"/>
      <c r="BB113" s="727"/>
    </row>
    <row r="114" spans="1:54" s="732" customFormat="1" ht="81">
      <c r="A114" s="745" t="s">
        <v>502</v>
      </c>
      <c r="B114" s="1337"/>
      <c r="C114" s="1337"/>
      <c r="D114" s="1349" t="s">
        <v>1882</v>
      </c>
      <c r="E114" s="796" t="s">
        <v>1871</v>
      </c>
      <c r="F114" s="1349" t="s">
        <v>1883</v>
      </c>
      <c r="G114" s="153">
        <v>1</v>
      </c>
      <c r="H114" s="1349" t="s">
        <v>75</v>
      </c>
      <c r="I114" s="812" t="s">
        <v>660</v>
      </c>
      <c r="J114" s="1351" t="s">
        <v>70</v>
      </c>
      <c r="K114" s="1351" t="s">
        <v>29</v>
      </c>
      <c r="L114" s="1351" t="s">
        <v>30</v>
      </c>
      <c r="M114" s="1351" t="s">
        <v>37</v>
      </c>
      <c r="N114" s="813">
        <f t="shared" ref="N114" si="12">SUM(O114:Z114)</f>
        <v>0.25</v>
      </c>
      <c r="O114" s="814"/>
      <c r="P114" s="814"/>
      <c r="Q114" s="814">
        <v>0.25</v>
      </c>
      <c r="R114" s="814"/>
      <c r="S114" s="814"/>
      <c r="T114" s="814"/>
      <c r="U114" s="814"/>
      <c r="V114" s="814"/>
      <c r="W114" s="814"/>
      <c r="X114" s="814"/>
      <c r="Y114" s="814"/>
      <c r="Z114" s="814"/>
      <c r="AA114" s="738">
        <f t="shared" si="4"/>
        <v>0</v>
      </c>
      <c r="AB114" s="815"/>
      <c r="AC114" s="816"/>
      <c r="AD114" s="816"/>
      <c r="AE114" s="816"/>
      <c r="AF114" s="816"/>
      <c r="AG114" s="816"/>
      <c r="AH114" s="816"/>
      <c r="AI114" s="816"/>
      <c r="AJ114" s="816"/>
      <c r="AK114" s="816"/>
      <c r="AL114" s="816"/>
      <c r="AM114" s="816"/>
      <c r="AN114" s="739">
        <f t="shared" si="5"/>
        <v>0</v>
      </c>
      <c r="AO114" s="740" t="e">
        <f t="shared" si="6"/>
        <v>#DIV/0!</v>
      </c>
      <c r="AP114" s="817" t="s">
        <v>1795</v>
      </c>
      <c r="AQ114" s="818" t="s">
        <v>1783</v>
      </c>
      <c r="AR114" s="787" t="s">
        <v>1784</v>
      </c>
      <c r="AS114" s="1354" t="s">
        <v>78</v>
      </c>
      <c r="AT114" s="1356">
        <v>600000</v>
      </c>
      <c r="BB114" s="727"/>
    </row>
    <row r="115" spans="1:54" s="732" customFormat="1" ht="81">
      <c r="A115" s="745" t="s">
        <v>502</v>
      </c>
      <c r="B115" s="1337"/>
      <c r="C115" s="1337"/>
      <c r="D115" s="1350"/>
      <c r="E115" s="796" t="s">
        <v>1781</v>
      </c>
      <c r="F115" s="1350"/>
      <c r="G115" s="153">
        <v>1</v>
      </c>
      <c r="H115" s="1350"/>
      <c r="I115" s="812" t="s">
        <v>660</v>
      </c>
      <c r="J115" s="1352"/>
      <c r="K115" s="1352"/>
      <c r="L115" s="1352"/>
      <c r="M115" s="1352"/>
      <c r="N115" s="819">
        <v>0.15</v>
      </c>
      <c r="O115" s="814"/>
      <c r="P115" s="814"/>
      <c r="Q115" s="814"/>
      <c r="R115" s="814">
        <v>0.15</v>
      </c>
      <c r="S115" s="814"/>
      <c r="T115" s="814"/>
      <c r="U115" s="814"/>
      <c r="V115" s="814"/>
      <c r="W115" s="814"/>
      <c r="X115" s="814"/>
      <c r="Y115" s="814"/>
      <c r="Z115" s="814"/>
      <c r="AA115" s="738">
        <f t="shared" si="4"/>
        <v>0</v>
      </c>
      <c r="AB115" s="815"/>
      <c r="AC115" s="816"/>
      <c r="AD115" s="816"/>
      <c r="AE115" s="816"/>
      <c r="AF115" s="816"/>
      <c r="AG115" s="816"/>
      <c r="AH115" s="816"/>
      <c r="AI115" s="816"/>
      <c r="AJ115" s="816"/>
      <c r="AK115" s="816"/>
      <c r="AL115" s="816"/>
      <c r="AM115" s="816"/>
      <c r="AN115" s="739">
        <f t="shared" si="5"/>
        <v>0</v>
      </c>
      <c r="AO115" s="740" t="e">
        <f t="shared" si="6"/>
        <v>#DIV/0!</v>
      </c>
      <c r="AP115" s="817" t="s">
        <v>1795</v>
      </c>
      <c r="AQ115" s="818" t="s">
        <v>1783</v>
      </c>
      <c r="AR115" s="787" t="s">
        <v>1784</v>
      </c>
      <c r="AS115" s="1355"/>
      <c r="AT115" s="1357"/>
      <c r="BB115" s="727"/>
    </row>
    <row r="116" spans="1:54" s="732" customFormat="1" ht="81">
      <c r="A116" s="745" t="s">
        <v>502</v>
      </c>
      <c r="B116" s="1337"/>
      <c r="C116" s="1337"/>
      <c r="D116" s="1350"/>
      <c r="E116" s="796" t="s">
        <v>1873</v>
      </c>
      <c r="F116" s="1350"/>
      <c r="G116" s="153">
        <v>1</v>
      </c>
      <c r="H116" s="1350"/>
      <c r="I116" s="812" t="s">
        <v>660</v>
      </c>
      <c r="J116" s="1352"/>
      <c r="K116" s="1352"/>
      <c r="L116" s="1352"/>
      <c r="M116" s="1353"/>
      <c r="N116" s="819">
        <f>SUM(O116:Z116)</f>
        <v>0.6</v>
      </c>
      <c r="O116" s="814"/>
      <c r="P116" s="814"/>
      <c r="Q116" s="814"/>
      <c r="R116" s="814"/>
      <c r="S116" s="814"/>
      <c r="T116" s="814">
        <v>0.05</v>
      </c>
      <c r="U116" s="814"/>
      <c r="V116" s="814"/>
      <c r="W116" s="814">
        <v>0.4</v>
      </c>
      <c r="X116" s="814"/>
      <c r="Y116" s="814">
        <v>0.15</v>
      </c>
      <c r="Z116" s="814"/>
      <c r="AA116" s="738">
        <f t="shared" si="4"/>
        <v>0</v>
      </c>
      <c r="AB116" s="815"/>
      <c r="AC116" s="816"/>
      <c r="AD116" s="816"/>
      <c r="AE116" s="816"/>
      <c r="AF116" s="816"/>
      <c r="AG116" s="816"/>
      <c r="AH116" s="816"/>
      <c r="AI116" s="816"/>
      <c r="AJ116" s="816"/>
      <c r="AK116" s="816"/>
      <c r="AL116" s="816"/>
      <c r="AM116" s="816"/>
      <c r="AN116" s="739">
        <f t="shared" si="5"/>
        <v>0</v>
      </c>
      <c r="AO116" s="740" t="e">
        <f t="shared" si="6"/>
        <v>#DIV/0!</v>
      </c>
      <c r="AP116" s="817" t="s">
        <v>1795</v>
      </c>
      <c r="AQ116" s="818" t="s">
        <v>1783</v>
      </c>
      <c r="AR116" s="787" t="s">
        <v>1784</v>
      </c>
      <c r="AS116" s="1355"/>
      <c r="AT116" s="1357"/>
      <c r="BB116" s="727"/>
    </row>
    <row r="117" spans="1:54" s="732" customFormat="1" ht="81">
      <c r="A117" s="745" t="s">
        <v>502</v>
      </c>
      <c r="B117" s="1337"/>
      <c r="C117" s="1337"/>
      <c r="D117" s="1349" t="s">
        <v>1884</v>
      </c>
      <c r="E117" s="796" t="s">
        <v>1871</v>
      </c>
      <c r="F117" s="1349" t="s">
        <v>1885</v>
      </c>
      <c r="G117" s="153">
        <v>1</v>
      </c>
      <c r="H117" s="1349" t="s">
        <v>75</v>
      </c>
      <c r="I117" s="812" t="s">
        <v>660</v>
      </c>
      <c r="J117" s="1351" t="s">
        <v>70</v>
      </c>
      <c r="K117" s="1351" t="s">
        <v>29</v>
      </c>
      <c r="L117" s="1351" t="s">
        <v>30</v>
      </c>
      <c r="M117" s="1351" t="s">
        <v>37</v>
      </c>
      <c r="N117" s="813">
        <f t="shared" ref="N117" si="13">SUM(O117:Z117)</f>
        <v>0.25</v>
      </c>
      <c r="O117" s="814"/>
      <c r="P117" s="814"/>
      <c r="Q117" s="814"/>
      <c r="R117" s="814">
        <v>0.25</v>
      </c>
      <c r="S117" s="814"/>
      <c r="T117" s="814"/>
      <c r="U117" s="814"/>
      <c r="V117" s="814"/>
      <c r="W117" s="814"/>
      <c r="X117" s="814"/>
      <c r="Y117" s="814"/>
      <c r="Z117" s="814"/>
      <c r="AA117" s="738">
        <f t="shared" si="4"/>
        <v>0</v>
      </c>
      <c r="AB117" s="815"/>
      <c r="AC117" s="816"/>
      <c r="AD117" s="816"/>
      <c r="AE117" s="816"/>
      <c r="AF117" s="816"/>
      <c r="AG117" s="816"/>
      <c r="AH117" s="816"/>
      <c r="AI117" s="816"/>
      <c r="AJ117" s="816"/>
      <c r="AK117" s="816"/>
      <c r="AL117" s="816"/>
      <c r="AM117" s="816"/>
      <c r="AN117" s="739">
        <f t="shared" si="5"/>
        <v>0</v>
      </c>
      <c r="AO117" s="740" t="e">
        <f t="shared" si="6"/>
        <v>#DIV/0!</v>
      </c>
      <c r="AP117" s="817" t="s">
        <v>1795</v>
      </c>
      <c r="AQ117" s="818" t="s">
        <v>1783</v>
      </c>
      <c r="AR117" s="787" t="s">
        <v>1784</v>
      </c>
      <c r="AS117" s="1354" t="s">
        <v>78</v>
      </c>
      <c r="AT117" s="1356">
        <v>660000</v>
      </c>
      <c r="BB117" s="727"/>
    </row>
    <row r="118" spans="1:54" s="732" customFormat="1" ht="81">
      <c r="A118" s="745" t="s">
        <v>502</v>
      </c>
      <c r="B118" s="1337"/>
      <c r="C118" s="1337"/>
      <c r="D118" s="1350"/>
      <c r="E118" s="796" t="s">
        <v>1781</v>
      </c>
      <c r="F118" s="1350"/>
      <c r="G118" s="153">
        <v>1</v>
      </c>
      <c r="H118" s="1350"/>
      <c r="I118" s="812" t="s">
        <v>660</v>
      </c>
      <c r="J118" s="1352"/>
      <c r="K118" s="1352"/>
      <c r="L118" s="1352"/>
      <c r="M118" s="1352"/>
      <c r="N118" s="819">
        <v>0.15</v>
      </c>
      <c r="O118" s="814"/>
      <c r="P118" s="814"/>
      <c r="Q118" s="814"/>
      <c r="R118" s="814"/>
      <c r="S118" s="814">
        <v>0.15</v>
      </c>
      <c r="T118" s="814"/>
      <c r="U118" s="814"/>
      <c r="V118" s="814"/>
      <c r="W118" s="814"/>
      <c r="X118" s="814"/>
      <c r="Y118" s="814"/>
      <c r="Z118" s="814"/>
      <c r="AA118" s="738">
        <f t="shared" si="4"/>
        <v>0</v>
      </c>
      <c r="AB118" s="815"/>
      <c r="AC118" s="816"/>
      <c r="AD118" s="816"/>
      <c r="AE118" s="816"/>
      <c r="AF118" s="816"/>
      <c r="AG118" s="816"/>
      <c r="AH118" s="816"/>
      <c r="AI118" s="816"/>
      <c r="AJ118" s="816"/>
      <c r="AK118" s="816"/>
      <c r="AL118" s="816"/>
      <c r="AM118" s="816"/>
      <c r="AN118" s="739">
        <f t="shared" si="5"/>
        <v>0</v>
      </c>
      <c r="AO118" s="740" t="e">
        <f t="shared" si="6"/>
        <v>#DIV/0!</v>
      </c>
      <c r="AP118" s="817" t="s">
        <v>1795</v>
      </c>
      <c r="AQ118" s="818" t="s">
        <v>1783</v>
      </c>
      <c r="AR118" s="787" t="s">
        <v>1784</v>
      </c>
      <c r="AS118" s="1355"/>
      <c r="AT118" s="1357"/>
      <c r="BB118" s="727"/>
    </row>
    <row r="119" spans="1:54" s="732" customFormat="1" ht="81">
      <c r="A119" s="745" t="s">
        <v>502</v>
      </c>
      <c r="B119" s="1337"/>
      <c r="C119" s="1337"/>
      <c r="D119" s="1350"/>
      <c r="E119" s="796" t="s">
        <v>1873</v>
      </c>
      <c r="F119" s="1350"/>
      <c r="G119" s="153">
        <v>1</v>
      </c>
      <c r="H119" s="1350"/>
      <c r="I119" s="812" t="s">
        <v>660</v>
      </c>
      <c r="J119" s="1352"/>
      <c r="K119" s="1352"/>
      <c r="L119" s="1352"/>
      <c r="M119" s="1353"/>
      <c r="N119" s="819">
        <f>SUM(O119:Z119)</f>
        <v>0.6</v>
      </c>
      <c r="O119" s="814"/>
      <c r="P119" s="814"/>
      <c r="Q119" s="814"/>
      <c r="R119" s="814"/>
      <c r="S119" s="814"/>
      <c r="T119" s="814"/>
      <c r="U119" s="814"/>
      <c r="V119" s="814">
        <v>0.05</v>
      </c>
      <c r="W119" s="814"/>
      <c r="X119" s="814"/>
      <c r="Y119" s="814">
        <v>0.4</v>
      </c>
      <c r="Z119" s="814">
        <v>0.15</v>
      </c>
      <c r="AA119" s="738">
        <f t="shared" si="4"/>
        <v>0</v>
      </c>
      <c r="AB119" s="815"/>
      <c r="AC119" s="816"/>
      <c r="AD119" s="816"/>
      <c r="AE119" s="816"/>
      <c r="AF119" s="816"/>
      <c r="AG119" s="816"/>
      <c r="AH119" s="816"/>
      <c r="AI119" s="816"/>
      <c r="AJ119" s="816"/>
      <c r="AK119" s="816"/>
      <c r="AL119" s="816"/>
      <c r="AM119" s="816"/>
      <c r="AN119" s="739">
        <f t="shared" si="5"/>
        <v>0</v>
      </c>
      <c r="AO119" s="740" t="e">
        <f t="shared" si="6"/>
        <v>#DIV/0!</v>
      </c>
      <c r="AP119" s="817" t="s">
        <v>1795</v>
      </c>
      <c r="AQ119" s="818" t="s">
        <v>1783</v>
      </c>
      <c r="AR119" s="787" t="s">
        <v>1784</v>
      </c>
      <c r="AS119" s="1355"/>
      <c r="AT119" s="1357"/>
      <c r="BB119" s="727"/>
    </row>
    <row r="120" spans="1:54" s="732" customFormat="1" ht="81">
      <c r="A120" s="745" t="s">
        <v>502</v>
      </c>
      <c r="B120" s="1337"/>
      <c r="C120" s="1337"/>
      <c r="D120" s="1349" t="s">
        <v>1886</v>
      </c>
      <c r="E120" s="796" t="s">
        <v>1871</v>
      </c>
      <c r="F120" s="1349" t="s">
        <v>1887</v>
      </c>
      <c r="G120" s="153">
        <v>1</v>
      </c>
      <c r="H120" s="1349" t="s">
        <v>75</v>
      </c>
      <c r="I120" s="1351" t="s">
        <v>660</v>
      </c>
      <c r="J120" s="1351" t="s">
        <v>70</v>
      </c>
      <c r="K120" s="1351" t="s">
        <v>29</v>
      </c>
      <c r="L120" s="1351" t="s">
        <v>30</v>
      </c>
      <c r="M120" s="1351" t="s">
        <v>37</v>
      </c>
      <c r="N120" s="813">
        <f t="shared" ref="N120" si="14">SUM(O120:Z120)</f>
        <v>0.25</v>
      </c>
      <c r="O120" s="814"/>
      <c r="P120" s="814"/>
      <c r="Q120" s="814">
        <v>0.25</v>
      </c>
      <c r="R120" s="814"/>
      <c r="S120" s="814"/>
      <c r="T120" s="814"/>
      <c r="U120" s="814"/>
      <c r="V120" s="814"/>
      <c r="W120" s="814"/>
      <c r="X120" s="814"/>
      <c r="Y120" s="814"/>
      <c r="Z120" s="814"/>
      <c r="AA120" s="738">
        <f t="shared" si="4"/>
        <v>0</v>
      </c>
      <c r="AB120" s="815"/>
      <c r="AC120" s="816"/>
      <c r="AD120" s="816"/>
      <c r="AE120" s="816"/>
      <c r="AF120" s="816"/>
      <c r="AG120" s="816"/>
      <c r="AH120" s="816"/>
      <c r="AI120" s="816"/>
      <c r="AJ120" s="816"/>
      <c r="AK120" s="816"/>
      <c r="AL120" s="816"/>
      <c r="AM120" s="816"/>
      <c r="AN120" s="739">
        <f t="shared" si="5"/>
        <v>0</v>
      </c>
      <c r="AO120" s="740" t="e">
        <f t="shared" si="6"/>
        <v>#DIV/0!</v>
      </c>
      <c r="AP120" s="817" t="s">
        <v>1795</v>
      </c>
      <c r="AQ120" s="818" t="s">
        <v>1783</v>
      </c>
      <c r="AR120" s="787" t="s">
        <v>1784</v>
      </c>
      <c r="AS120" s="1354" t="s">
        <v>78</v>
      </c>
      <c r="AT120" s="1356">
        <v>550000</v>
      </c>
      <c r="BB120" s="727"/>
    </row>
    <row r="121" spans="1:54" s="732" customFormat="1" ht="81">
      <c r="A121" s="745" t="s">
        <v>502</v>
      </c>
      <c r="B121" s="1337"/>
      <c r="C121" s="1337"/>
      <c r="D121" s="1350"/>
      <c r="E121" s="796" t="s">
        <v>1781</v>
      </c>
      <c r="F121" s="1350"/>
      <c r="G121" s="153">
        <v>1</v>
      </c>
      <c r="H121" s="1350"/>
      <c r="I121" s="1352"/>
      <c r="J121" s="1352"/>
      <c r="K121" s="1352"/>
      <c r="L121" s="1352"/>
      <c r="M121" s="1352"/>
      <c r="N121" s="819">
        <v>0.15</v>
      </c>
      <c r="O121" s="814"/>
      <c r="P121" s="814"/>
      <c r="Q121" s="814"/>
      <c r="R121" s="814">
        <v>0.15</v>
      </c>
      <c r="S121" s="814"/>
      <c r="T121" s="814"/>
      <c r="U121" s="814"/>
      <c r="V121" s="814"/>
      <c r="W121" s="814"/>
      <c r="X121" s="814"/>
      <c r="Y121" s="814"/>
      <c r="Z121" s="814"/>
      <c r="AA121" s="738">
        <f t="shared" si="4"/>
        <v>0</v>
      </c>
      <c r="AB121" s="815"/>
      <c r="AC121" s="816"/>
      <c r="AD121" s="816"/>
      <c r="AE121" s="816"/>
      <c r="AF121" s="816"/>
      <c r="AG121" s="816"/>
      <c r="AH121" s="816"/>
      <c r="AI121" s="816"/>
      <c r="AJ121" s="816"/>
      <c r="AK121" s="816"/>
      <c r="AL121" s="816"/>
      <c r="AM121" s="816"/>
      <c r="AN121" s="739">
        <f t="shared" si="5"/>
        <v>0</v>
      </c>
      <c r="AO121" s="740" t="e">
        <f t="shared" si="6"/>
        <v>#DIV/0!</v>
      </c>
      <c r="AP121" s="817" t="s">
        <v>1795</v>
      </c>
      <c r="AQ121" s="818" t="s">
        <v>1783</v>
      </c>
      <c r="AR121" s="787" t="s">
        <v>1784</v>
      </c>
      <c r="AS121" s="1355"/>
      <c r="AT121" s="1357"/>
      <c r="BB121" s="727"/>
    </row>
    <row r="122" spans="1:54" s="732" customFormat="1" ht="81">
      <c r="A122" s="745" t="s">
        <v>502</v>
      </c>
      <c r="B122" s="1337"/>
      <c r="C122" s="1337"/>
      <c r="D122" s="1350"/>
      <c r="E122" s="796" t="s">
        <v>1873</v>
      </c>
      <c r="F122" s="1350"/>
      <c r="G122" s="153">
        <v>1</v>
      </c>
      <c r="H122" s="1350"/>
      <c r="I122" s="1352"/>
      <c r="J122" s="1352"/>
      <c r="K122" s="1352"/>
      <c r="L122" s="1352"/>
      <c r="M122" s="1353"/>
      <c r="N122" s="819">
        <f>SUM(O122:Z122)</f>
        <v>0.6</v>
      </c>
      <c r="O122" s="814"/>
      <c r="P122" s="814"/>
      <c r="Q122" s="814"/>
      <c r="R122" s="814"/>
      <c r="S122" s="814"/>
      <c r="T122" s="814">
        <v>0.05</v>
      </c>
      <c r="U122" s="814"/>
      <c r="V122" s="814"/>
      <c r="W122" s="814">
        <v>0.4</v>
      </c>
      <c r="X122" s="814"/>
      <c r="Y122" s="814">
        <v>0.15</v>
      </c>
      <c r="Z122" s="814"/>
      <c r="AA122" s="738">
        <f t="shared" si="4"/>
        <v>0</v>
      </c>
      <c r="AB122" s="815"/>
      <c r="AC122" s="816"/>
      <c r="AD122" s="816"/>
      <c r="AE122" s="816"/>
      <c r="AF122" s="816"/>
      <c r="AG122" s="816"/>
      <c r="AH122" s="816"/>
      <c r="AI122" s="816"/>
      <c r="AJ122" s="816"/>
      <c r="AK122" s="816"/>
      <c r="AL122" s="816"/>
      <c r="AM122" s="816"/>
      <c r="AN122" s="739">
        <f t="shared" si="5"/>
        <v>0</v>
      </c>
      <c r="AO122" s="740" t="e">
        <f t="shared" si="6"/>
        <v>#DIV/0!</v>
      </c>
      <c r="AP122" s="817" t="s">
        <v>1795</v>
      </c>
      <c r="AQ122" s="818" t="s">
        <v>1783</v>
      </c>
      <c r="AR122" s="787" t="s">
        <v>1784</v>
      </c>
      <c r="AS122" s="1355"/>
      <c r="AT122" s="1357"/>
      <c r="BB122" s="727"/>
    </row>
    <row r="123" spans="1:54" s="732" customFormat="1" ht="81">
      <c r="A123" s="745" t="s">
        <v>502</v>
      </c>
      <c r="B123" s="1337"/>
      <c r="C123" s="1337"/>
      <c r="D123" s="1349" t="s">
        <v>1888</v>
      </c>
      <c r="E123" s="796" t="s">
        <v>1871</v>
      </c>
      <c r="F123" s="1349" t="s">
        <v>1889</v>
      </c>
      <c r="G123" s="153">
        <v>1</v>
      </c>
      <c r="H123" s="1349" t="s">
        <v>75</v>
      </c>
      <c r="I123" s="1351" t="s">
        <v>660</v>
      </c>
      <c r="J123" s="1351" t="s">
        <v>70</v>
      </c>
      <c r="K123" s="1351" t="s">
        <v>29</v>
      </c>
      <c r="L123" s="1351" t="s">
        <v>30</v>
      </c>
      <c r="M123" s="1351" t="s">
        <v>37</v>
      </c>
      <c r="N123" s="813">
        <f t="shared" ref="N123" si="15">SUM(O123:Z123)</f>
        <v>0.25</v>
      </c>
      <c r="O123" s="814"/>
      <c r="P123" s="814"/>
      <c r="Q123" s="814">
        <v>0.25</v>
      </c>
      <c r="R123" s="814"/>
      <c r="S123" s="814"/>
      <c r="T123" s="814"/>
      <c r="U123" s="814"/>
      <c r="V123" s="814"/>
      <c r="W123" s="814"/>
      <c r="X123" s="814"/>
      <c r="Y123" s="814"/>
      <c r="Z123" s="814"/>
      <c r="AA123" s="738">
        <f t="shared" si="4"/>
        <v>0</v>
      </c>
      <c r="AB123" s="815"/>
      <c r="AC123" s="816"/>
      <c r="AD123" s="816"/>
      <c r="AE123" s="816"/>
      <c r="AF123" s="816"/>
      <c r="AG123" s="816"/>
      <c r="AH123" s="816"/>
      <c r="AI123" s="816"/>
      <c r="AJ123" s="816"/>
      <c r="AK123" s="816"/>
      <c r="AL123" s="816"/>
      <c r="AM123" s="816"/>
      <c r="AN123" s="739">
        <f t="shared" si="5"/>
        <v>0</v>
      </c>
      <c r="AO123" s="740" t="e">
        <f t="shared" si="6"/>
        <v>#DIV/0!</v>
      </c>
      <c r="AP123" s="817" t="s">
        <v>1795</v>
      </c>
      <c r="AQ123" s="818" t="s">
        <v>1783</v>
      </c>
      <c r="AR123" s="787" t="s">
        <v>1784</v>
      </c>
      <c r="AS123" s="1354" t="s">
        <v>78</v>
      </c>
      <c r="AT123" s="1356">
        <v>2150000</v>
      </c>
      <c r="BB123" s="727"/>
    </row>
    <row r="124" spans="1:54" s="732" customFormat="1" ht="81">
      <c r="A124" s="745" t="s">
        <v>502</v>
      </c>
      <c r="B124" s="1337"/>
      <c r="C124" s="1337"/>
      <c r="D124" s="1350"/>
      <c r="E124" s="796" t="s">
        <v>1781</v>
      </c>
      <c r="F124" s="1350"/>
      <c r="G124" s="153">
        <v>1</v>
      </c>
      <c r="H124" s="1350"/>
      <c r="I124" s="1352"/>
      <c r="J124" s="1352"/>
      <c r="K124" s="1352"/>
      <c r="L124" s="1352"/>
      <c r="M124" s="1352"/>
      <c r="N124" s="819">
        <v>0.15</v>
      </c>
      <c r="O124" s="814"/>
      <c r="P124" s="814"/>
      <c r="Q124" s="814"/>
      <c r="R124" s="814">
        <v>0.15</v>
      </c>
      <c r="S124" s="814"/>
      <c r="T124" s="814"/>
      <c r="U124" s="814"/>
      <c r="V124" s="814"/>
      <c r="W124" s="814"/>
      <c r="X124" s="814"/>
      <c r="Y124" s="814"/>
      <c r="Z124" s="814"/>
      <c r="AA124" s="738">
        <f t="shared" si="4"/>
        <v>0</v>
      </c>
      <c r="AB124" s="815"/>
      <c r="AC124" s="816"/>
      <c r="AD124" s="816"/>
      <c r="AE124" s="816"/>
      <c r="AF124" s="816"/>
      <c r="AG124" s="816"/>
      <c r="AH124" s="816"/>
      <c r="AI124" s="816"/>
      <c r="AJ124" s="816"/>
      <c r="AK124" s="816"/>
      <c r="AL124" s="816"/>
      <c r="AM124" s="816"/>
      <c r="AN124" s="739">
        <f t="shared" si="5"/>
        <v>0</v>
      </c>
      <c r="AO124" s="740" t="e">
        <f t="shared" si="6"/>
        <v>#DIV/0!</v>
      </c>
      <c r="AP124" s="817" t="s">
        <v>1795</v>
      </c>
      <c r="AQ124" s="818" t="s">
        <v>1783</v>
      </c>
      <c r="AR124" s="787" t="s">
        <v>1784</v>
      </c>
      <c r="AS124" s="1355"/>
      <c r="AT124" s="1357"/>
      <c r="BB124" s="727"/>
    </row>
    <row r="125" spans="1:54" s="732" customFormat="1" ht="81">
      <c r="A125" s="745" t="s">
        <v>502</v>
      </c>
      <c r="B125" s="1337"/>
      <c r="C125" s="1337"/>
      <c r="D125" s="1350"/>
      <c r="E125" s="796" t="s">
        <v>1873</v>
      </c>
      <c r="F125" s="1350"/>
      <c r="G125" s="153">
        <v>1</v>
      </c>
      <c r="H125" s="1350"/>
      <c r="I125" s="1352"/>
      <c r="J125" s="1352"/>
      <c r="K125" s="1352"/>
      <c r="L125" s="1352"/>
      <c r="M125" s="1353"/>
      <c r="N125" s="819">
        <f>SUM(O125:Z125)</f>
        <v>0.6</v>
      </c>
      <c r="O125" s="814"/>
      <c r="P125" s="814"/>
      <c r="Q125" s="814"/>
      <c r="R125" s="814"/>
      <c r="S125" s="814"/>
      <c r="T125" s="814">
        <v>0.05</v>
      </c>
      <c r="U125" s="814"/>
      <c r="V125" s="814"/>
      <c r="W125" s="814">
        <v>0.4</v>
      </c>
      <c r="X125" s="814"/>
      <c r="Y125" s="814">
        <v>0.15</v>
      </c>
      <c r="Z125" s="814"/>
      <c r="AA125" s="738">
        <f t="shared" si="4"/>
        <v>0</v>
      </c>
      <c r="AB125" s="815"/>
      <c r="AC125" s="816"/>
      <c r="AD125" s="816"/>
      <c r="AE125" s="816"/>
      <c r="AF125" s="816"/>
      <c r="AG125" s="816"/>
      <c r="AH125" s="816"/>
      <c r="AI125" s="816"/>
      <c r="AJ125" s="816"/>
      <c r="AK125" s="816"/>
      <c r="AL125" s="816"/>
      <c r="AM125" s="816"/>
      <c r="AN125" s="739">
        <f t="shared" si="5"/>
        <v>0</v>
      </c>
      <c r="AO125" s="740" t="e">
        <f t="shared" si="6"/>
        <v>#DIV/0!</v>
      </c>
      <c r="AP125" s="817" t="s">
        <v>1795</v>
      </c>
      <c r="AQ125" s="818" t="s">
        <v>1783</v>
      </c>
      <c r="AR125" s="787" t="s">
        <v>1784</v>
      </c>
      <c r="AS125" s="1355"/>
      <c r="AT125" s="1357"/>
      <c r="BB125" s="727"/>
    </row>
    <row r="126" spans="1:54" s="732" customFormat="1" ht="81">
      <c r="A126" s="745" t="s">
        <v>502</v>
      </c>
      <c r="B126" s="1337"/>
      <c r="C126" s="1337"/>
      <c r="D126" s="1349" t="s">
        <v>1890</v>
      </c>
      <c r="E126" s="796" t="s">
        <v>1871</v>
      </c>
      <c r="F126" s="1349" t="s">
        <v>1889</v>
      </c>
      <c r="G126" s="153">
        <v>1</v>
      </c>
      <c r="H126" s="1349" t="s">
        <v>75</v>
      </c>
      <c r="I126" s="1351" t="s">
        <v>660</v>
      </c>
      <c r="J126" s="1351" t="s">
        <v>70</v>
      </c>
      <c r="K126" s="1351" t="s">
        <v>29</v>
      </c>
      <c r="L126" s="1351" t="s">
        <v>30</v>
      </c>
      <c r="M126" s="1351" t="s">
        <v>37</v>
      </c>
      <c r="N126" s="813">
        <f t="shared" ref="N126" si="16">SUM(O126:Z126)</f>
        <v>0.25</v>
      </c>
      <c r="O126" s="814"/>
      <c r="P126" s="814"/>
      <c r="Q126" s="814">
        <v>0.25</v>
      </c>
      <c r="R126" s="814"/>
      <c r="S126" s="814"/>
      <c r="T126" s="814"/>
      <c r="U126" s="814"/>
      <c r="V126" s="814"/>
      <c r="W126" s="814"/>
      <c r="X126" s="814"/>
      <c r="Y126" s="814"/>
      <c r="Z126" s="814"/>
      <c r="AA126" s="738">
        <f t="shared" si="4"/>
        <v>0</v>
      </c>
      <c r="AB126" s="815"/>
      <c r="AC126" s="816"/>
      <c r="AD126" s="816"/>
      <c r="AE126" s="816"/>
      <c r="AF126" s="816"/>
      <c r="AG126" s="816"/>
      <c r="AH126" s="816"/>
      <c r="AI126" s="816"/>
      <c r="AJ126" s="816"/>
      <c r="AK126" s="816"/>
      <c r="AL126" s="816"/>
      <c r="AM126" s="816"/>
      <c r="AN126" s="739">
        <f t="shared" si="5"/>
        <v>0</v>
      </c>
      <c r="AO126" s="740" t="e">
        <f t="shared" si="6"/>
        <v>#DIV/0!</v>
      </c>
      <c r="AP126" s="817" t="s">
        <v>1795</v>
      </c>
      <c r="AQ126" s="818" t="s">
        <v>1783</v>
      </c>
      <c r="AR126" s="787" t="s">
        <v>1784</v>
      </c>
      <c r="AS126" s="1354" t="s">
        <v>78</v>
      </c>
      <c r="AT126" s="1356">
        <v>900000</v>
      </c>
      <c r="BB126" s="727"/>
    </row>
    <row r="127" spans="1:54" s="732" customFormat="1" ht="81">
      <c r="A127" s="745" t="s">
        <v>502</v>
      </c>
      <c r="B127" s="1337"/>
      <c r="C127" s="1337"/>
      <c r="D127" s="1350"/>
      <c r="E127" s="796" t="s">
        <v>1781</v>
      </c>
      <c r="F127" s="1350"/>
      <c r="G127" s="153">
        <v>1</v>
      </c>
      <c r="H127" s="1350"/>
      <c r="I127" s="1352"/>
      <c r="J127" s="1352"/>
      <c r="K127" s="1352"/>
      <c r="L127" s="1352"/>
      <c r="M127" s="1352"/>
      <c r="N127" s="819">
        <v>0.15</v>
      </c>
      <c r="O127" s="814"/>
      <c r="P127" s="814"/>
      <c r="Q127" s="814"/>
      <c r="R127" s="814">
        <v>0.15</v>
      </c>
      <c r="S127" s="814"/>
      <c r="T127" s="814"/>
      <c r="U127" s="814"/>
      <c r="V127" s="814"/>
      <c r="W127" s="814"/>
      <c r="X127" s="814"/>
      <c r="Y127" s="814"/>
      <c r="Z127" s="814"/>
      <c r="AA127" s="738">
        <f t="shared" si="4"/>
        <v>0</v>
      </c>
      <c r="AB127" s="815"/>
      <c r="AC127" s="816"/>
      <c r="AD127" s="816"/>
      <c r="AE127" s="816"/>
      <c r="AF127" s="816"/>
      <c r="AG127" s="816"/>
      <c r="AH127" s="816"/>
      <c r="AI127" s="816"/>
      <c r="AJ127" s="816"/>
      <c r="AK127" s="816"/>
      <c r="AL127" s="816"/>
      <c r="AM127" s="816"/>
      <c r="AN127" s="739">
        <f t="shared" si="5"/>
        <v>0</v>
      </c>
      <c r="AO127" s="740" t="e">
        <f t="shared" si="6"/>
        <v>#DIV/0!</v>
      </c>
      <c r="AP127" s="817" t="s">
        <v>1795</v>
      </c>
      <c r="AQ127" s="818" t="s">
        <v>1783</v>
      </c>
      <c r="AR127" s="787" t="s">
        <v>1784</v>
      </c>
      <c r="AS127" s="1355"/>
      <c r="AT127" s="1357"/>
      <c r="BB127" s="727"/>
    </row>
    <row r="128" spans="1:54" s="732" customFormat="1" ht="81">
      <c r="A128" s="745" t="s">
        <v>502</v>
      </c>
      <c r="B128" s="1337"/>
      <c r="C128" s="1337"/>
      <c r="D128" s="1350"/>
      <c r="E128" s="796" t="s">
        <v>1873</v>
      </c>
      <c r="F128" s="1350"/>
      <c r="G128" s="153">
        <v>1</v>
      </c>
      <c r="H128" s="1350"/>
      <c r="I128" s="1352"/>
      <c r="J128" s="1352"/>
      <c r="K128" s="1352"/>
      <c r="L128" s="1352"/>
      <c r="M128" s="1353"/>
      <c r="N128" s="819">
        <f>SUM(O128:Z128)</f>
        <v>0.6</v>
      </c>
      <c r="O128" s="814"/>
      <c r="P128" s="814"/>
      <c r="Q128" s="814"/>
      <c r="R128" s="814"/>
      <c r="S128" s="814"/>
      <c r="T128" s="814">
        <v>0.05</v>
      </c>
      <c r="U128" s="814"/>
      <c r="V128" s="814"/>
      <c r="W128" s="814">
        <v>0.4</v>
      </c>
      <c r="X128" s="814"/>
      <c r="Y128" s="814">
        <v>0.15</v>
      </c>
      <c r="Z128" s="814"/>
      <c r="AA128" s="738">
        <f t="shared" si="4"/>
        <v>0</v>
      </c>
      <c r="AB128" s="815"/>
      <c r="AC128" s="816"/>
      <c r="AD128" s="816"/>
      <c r="AE128" s="816"/>
      <c r="AF128" s="816"/>
      <c r="AG128" s="816"/>
      <c r="AH128" s="816"/>
      <c r="AI128" s="816"/>
      <c r="AJ128" s="816"/>
      <c r="AK128" s="816"/>
      <c r="AL128" s="816"/>
      <c r="AM128" s="816"/>
      <c r="AN128" s="739">
        <f t="shared" si="5"/>
        <v>0</v>
      </c>
      <c r="AO128" s="740" t="e">
        <f t="shared" si="6"/>
        <v>#DIV/0!</v>
      </c>
      <c r="AP128" s="817" t="s">
        <v>1795</v>
      </c>
      <c r="AQ128" s="818" t="s">
        <v>1783</v>
      </c>
      <c r="AR128" s="787" t="s">
        <v>1784</v>
      </c>
      <c r="AS128" s="1355"/>
      <c r="AT128" s="1357"/>
      <c r="BB128" s="727"/>
    </row>
    <row r="129" spans="1:54" s="732" customFormat="1" ht="81">
      <c r="A129" s="745" t="s">
        <v>502</v>
      </c>
      <c r="B129" s="1337"/>
      <c r="C129" s="1337"/>
      <c r="D129" s="1358" t="s">
        <v>1891</v>
      </c>
      <c r="E129" s="796" t="s">
        <v>1871</v>
      </c>
      <c r="F129" s="1358" t="s">
        <v>1889</v>
      </c>
      <c r="G129" s="153">
        <v>1</v>
      </c>
      <c r="H129" s="1358" t="s">
        <v>75</v>
      </c>
      <c r="I129" s="1360" t="s">
        <v>660</v>
      </c>
      <c r="J129" s="1360" t="s">
        <v>70</v>
      </c>
      <c r="K129" s="1360" t="s">
        <v>29</v>
      </c>
      <c r="L129" s="1360" t="s">
        <v>30</v>
      </c>
      <c r="M129" s="1360" t="s">
        <v>37</v>
      </c>
      <c r="N129" s="813">
        <f t="shared" ref="N129" si="17">SUM(O129:Z129)</f>
        <v>0.25</v>
      </c>
      <c r="O129" s="814"/>
      <c r="P129" s="814"/>
      <c r="Q129" s="814">
        <v>0.25</v>
      </c>
      <c r="R129" s="814"/>
      <c r="S129" s="814"/>
      <c r="T129" s="814"/>
      <c r="U129" s="814"/>
      <c r="V129" s="814"/>
      <c r="W129" s="814"/>
      <c r="X129" s="814"/>
      <c r="Y129" s="814"/>
      <c r="Z129" s="814"/>
      <c r="AA129" s="738">
        <f t="shared" si="4"/>
        <v>0</v>
      </c>
      <c r="AB129" s="815"/>
      <c r="AC129" s="816"/>
      <c r="AD129" s="816"/>
      <c r="AE129" s="816"/>
      <c r="AF129" s="816"/>
      <c r="AG129" s="816"/>
      <c r="AH129" s="816"/>
      <c r="AI129" s="816"/>
      <c r="AJ129" s="816"/>
      <c r="AK129" s="816"/>
      <c r="AL129" s="816"/>
      <c r="AM129" s="816"/>
      <c r="AN129" s="739">
        <f t="shared" si="5"/>
        <v>0</v>
      </c>
      <c r="AO129" s="740" t="e">
        <f t="shared" si="6"/>
        <v>#DIV/0!</v>
      </c>
      <c r="AP129" s="817" t="s">
        <v>1795</v>
      </c>
      <c r="AQ129" s="818" t="s">
        <v>1783</v>
      </c>
      <c r="AR129" s="787" t="s">
        <v>1784</v>
      </c>
      <c r="AS129" s="1363" t="s">
        <v>78</v>
      </c>
      <c r="AT129" s="1365">
        <v>900000</v>
      </c>
      <c r="BB129" s="727"/>
    </row>
    <row r="130" spans="1:54" s="732" customFormat="1" ht="81">
      <c r="A130" s="745" t="s">
        <v>502</v>
      </c>
      <c r="B130" s="1337"/>
      <c r="C130" s="1337"/>
      <c r="D130" s="1359"/>
      <c r="E130" s="796" t="s">
        <v>1781</v>
      </c>
      <c r="F130" s="1359"/>
      <c r="G130" s="153">
        <v>1</v>
      </c>
      <c r="H130" s="1359"/>
      <c r="I130" s="1361"/>
      <c r="J130" s="1361"/>
      <c r="K130" s="1361"/>
      <c r="L130" s="1361"/>
      <c r="M130" s="1361"/>
      <c r="N130" s="819">
        <v>0.15</v>
      </c>
      <c r="O130" s="814"/>
      <c r="P130" s="814"/>
      <c r="Q130" s="814"/>
      <c r="R130" s="814">
        <v>0.15</v>
      </c>
      <c r="S130" s="814"/>
      <c r="T130" s="814"/>
      <c r="U130" s="814"/>
      <c r="V130" s="814"/>
      <c r="W130" s="814"/>
      <c r="X130" s="814"/>
      <c r="Y130" s="814"/>
      <c r="Z130" s="814"/>
      <c r="AA130" s="738">
        <f t="shared" si="4"/>
        <v>0</v>
      </c>
      <c r="AB130" s="815"/>
      <c r="AC130" s="816"/>
      <c r="AD130" s="816"/>
      <c r="AE130" s="816"/>
      <c r="AF130" s="816"/>
      <c r="AG130" s="816"/>
      <c r="AH130" s="816"/>
      <c r="AI130" s="816"/>
      <c r="AJ130" s="816"/>
      <c r="AK130" s="816"/>
      <c r="AL130" s="816"/>
      <c r="AM130" s="816"/>
      <c r="AN130" s="739">
        <f t="shared" si="5"/>
        <v>0</v>
      </c>
      <c r="AO130" s="740" t="e">
        <f t="shared" si="6"/>
        <v>#DIV/0!</v>
      </c>
      <c r="AP130" s="817" t="s">
        <v>1795</v>
      </c>
      <c r="AQ130" s="818" t="s">
        <v>1783</v>
      </c>
      <c r="AR130" s="787" t="s">
        <v>1784</v>
      </c>
      <c r="AS130" s="1364"/>
      <c r="AT130" s="1366"/>
      <c r="BB130" s="727"/>
    </row>
    <row r="131" spans="1:54" s="732" customFormat="1" ht="81">
      <c r="A131" s="745" t="s">
        <v>502</v>
      </c>
      <c r="B131" s="1337"/>
      <c r="C131" s="1337"/>
      <c r="D131" s="1359"/>
      <c r="E131" s="796" t="s">
        <v>1873</v>
      </c>
      <c r="F131" s="1359"/>
      <c r="G131" s="153">
        <v>1</v>
      </c>
      <c r="H131" s="1359"/>
      <c r="I131" s="1361"/>
      <c r="J131" s="1361"/>
      <c r="K131" s="1361"/>
      <c r="L131" s="1361"/>
      <c r="M131" s="1362"/>
      <c r="N131" s="819">
        <f>SUM(O131:Z131)</f>
        <v>0.6</v>
      </c>
      <c r="O131" s="814"/>
      <c r="P131" s="814"/>
      <c r="Q131" s="814"/>
      <c r="R131" s="814"/>
      <c r="S131" s="814"/>
      <c r="T131" s="814">
        <v>0.05</v>
      </c>
      <c r="U131" s="814"/>
      <c r="V131" s="814"/>
      <c r="W131" s="814">
        <v>0.4</v>
      </c>
      <c r="X131" s="814"/>
      <c r="Y131" s="814">
        <v>0.15</v>
      </c>
      <c r="Z131" s="814"/>
      <c r="AA131" s="738">
        <f t="shared" si="4"/>
        <v>0</v>
      </c>
      <c r="AB131" s="815"/>
      <c r="AC131" s="816"/>
      <c r="AD131" s="816"/>
      <c r="AE131" s="816"/>
      <c r="AF131" s="816"/>
      <c r="AG131" s="816"/>
      <c r="AH131" s="816"/>
      <c r="AI131" s="816"/>
      <c r="AJ131" s="816"/>
      <c r="AK131" s="816"/>
      <c r="AL131" s="816"/>
      <c r="AM131" s="816"/>
      <c r="AN131" s="739">
        <f t="shared" si="5"/>
        <v>0</v>
      </c>
      <c r="AO131" s="740" t="e">
        <f t="shared" si="6"/>
        <v>#DIV/0!</v>
      </c>
      <c r="AP131" s="817" t="s">
        <v>1795</v>
      </c>
      <c r="AQ131" s="818" t="s">
        <v>1783</v>
      </c>
      <c r="AR131" s="787" t="s">
        <v>1784</v>
      </c>
      <c r="AS131" s="1364"/>
      <c r="AT131" s="1366"/>
      <c r="BB131" s="727"/>
    </row>
    <row r="132" spans="1:54" s="732" customFormat="1" ht="81">
      <c r="A132" s="745" t="s">
        <v>502</v>
      </c>
      <c r="B132" s="1337"/>
      <c r="C132" s="1337"/>
      <c r="D132" s="1349" t="s">
        <v>1892</v>
      </c>
      <c r="E132" s="796" t="s">
        <v>1871</v>
      </c>
      <c r="F132" s="1349" t="s">
        <v>1893</v>
      </c>
      <c r="G132" s="153">
        <v>1</v>
      </c>
      <c r="H132" s="1349" t="s">
        <v>75</v>
      </c>
      <c r="I132" s="1351" t="s">
        <v>660</v>
      </c>
      <c r="J132" s="1351" t="s">
        <v>70</v>
      </c>
      <c r="K132" s="1351" t="s">
        <v>29</v>
      </c>
      <c r="L132" s="1351" t="s">
        <v>30</v>
      </c>
      <c r="M132" s="1351" t="s">
        <v>37</v>
      </c>
      <c r="N132" s="813">
        <f t="shared" ref="N132" si="18">SUM(O132:Z132)</f>
        <v>0.25</v>
      </c>
      <c r="O132" s="814"/>
      <c r="P132" s="814"/>
      <c r="Q132" s="814">
        <v>0.25</v>
      </c>
      <c r="R132" s="814"/>
      <c r="S132" s="814"/>
      <c r="T132" s="814"/>
      <c r="U132" s="814"/>
      <c r="V132" s="814"/>
      <c r="W132" s="814"/>
      <c r="X132" s="814"/>
      <c r="Y132" s="814"/>
      <c r="Z132" s="814"/>
      <c r="AA132" s="738">
        <f t="shared" si="4"/>
        <v>0</v>
      </c>
      <c r="AB132" s="815"/>
      <c r="AC132" s="816"/>
      <c r="AD132" s="816"/>
      <c r="AE132" s="816"/>
      <c r="AF132" s="816"/>
      <c r="AG132" s="816"/>
      <c r="AH132" s="816"/>
      <c r="AI132" s="816"/>
      <c r="AJ132" s="816"/>
      <c r="AK132" s="816"/>
      <c r="AL132" s="816"/>
      <c r="AM132" s="816"/>
      <c r="AN132" s="739">
        <f t="shared" si="5"/>
        <v>0</v>
      </c>
      <c r="AO132" s="740" t="e">
        <f t="shared" si="6"/>
        <v>#DIV/0!</v>
      </c>
      <c r="AP132" s="817" t="s">
        <v>1795</v>
      </c>
      <c r="AQ132" s="818" t="s">
        <v>1783</v>
      </c>
      <c r="AR132" s="787" t="s">
        <v>1784</v>
      </c>
      <c r="AS132" s="1354" t="s">
        <v>78</v>
      </c>
      <c r="AT132" s="1356">
        <v>600000</v>
      </c>
      <c r="BB132" s="727"/>
    </row>
    <row r="133" spans="1:54" s="732" customFormat="1" ht="81">
      <c r="A133" s="745" t="s">
        <v>502</v>
      </c>
      <c r="B133" s="1337"/>
      <c r="C133" s="1337"/>
      <c r="D133" s="1350"/>
      <c r="E133" s="796" t="s">
        <v>1781</v>
      </c>
      <c r="F133" s="1350"/>
      <c r="G133" s="153">
        <v>1</v>
      </c>
      <c r="H133" s="1350"/>
      <c r="I133" s="1352"/>
      <c r="J133" s="1352"/>
      <c r="K133" s="1352"/>
      <c r="L133" s="1352"/>
      <c r="M133" s="1352"/>
      <c r="N133" s="819">
        <v>0.15</v>
      </c>
      <c r="O133" s="814"/>
      <c r="P133" s="814"/>
      <c r="Q133" s="814"/>
      <c r="R133" s="814">
        <v>0.15</v>
      </c>
      <c r="S133" s="814"/>
      <c r="T133" s="814"/>
      <c r="U133" s="814"/>
      <c r="V133" s="814"/>
      <c r="W133" s="814"/>
      <c r="X133" s="814"/>
      <c r="Y133" s="814"/>
      <c r="Z133" s="814"/>
      <c r="AA133" s="738">
        <f t="shared" si="4"/>
        <v>0</v>
      </c>
      <c r="AB133" s="815"/>
      <c r="AC133" s="816"/>
      <c r="AD133" s="816"/>
      <c r="AE133" s="816"/>
      <c r="AF133" s="816"/>
      <c r="AG133" s="816"/>
      <c r="AH133" s="816"/>
      <c r="AI133" s="816"/>
      <c r="AJ133" s="816"/>
      <c r="AK133" s="816"/>
      <c r="AL133" s="816"/>
      <c r="AM133" s="816"/>
      <c r="AN133" s="739">
        <f t="shared" si="5"/>
        <v>0</v>
      </c>
      <c r="AO133" s="740" t="e">
        <f t="shared" si="6"/>
        <v>#DIV/0!</v>
      </c>
      <c r="AP133" s="817" t="s">
        <v>1795</v>
      </c>
      <c r="AQ133" s="818" t="s">
        <v>1783</v>
      </c>
      <c r="AR133" s="787" t="s">
        <v>1784</v>
      </c>
      <c r="AS133" s="1355"/>
      <c r="AT133" s="1357"/>
      <c r="BB133" s="727"/>
    </row>
    <row r="134" spans="1:54" s="732" customFormat="1" ht="81">
      <c r="A134" s="745" t="s">
        <v>502</v>
      </c>
      <c r="B134" s="1337"/>
      <c r="C134" s="1337"/>
      <c r="D134" s="1350"/>
      <c r="E134" s="796" t="s">
        <v>1873</v>
      </c>
      <c r="F134" s="1350"/>
      <c r="G134" s="153">
        <v>1</v>
      </c>
      <c r="H134" s="1350"/>
      <c r="I134" s="1352"/>
      <c r="J134" s="1352"/>
      <c r="K134" s="1352"/>
      <c r="L134" s="1352"/>
      <c r="M134" s="1353"/>
      <c r="N134" s="819">
        <f>SUM(O134:Z134)</f>
        <v>0.6</v>
      </c>
      <c r="O134" s="814"/>
      <c r="P134" s="814"/>
      <c r="Q134" s="814"/>
      <c r="R134" s="814"/>
      <c r="S134" s="814"/>
      <c r="T134" s="814">
        <v>0.05</v>
      </c>
      <c r="U134" s="814"/>
      <c r="V134" s="814"/>
      <c r="W134" s="814">
        <v>0.4</v>
      </c>
      <c r="X134" s="814"/>
      <c r="Y134" s="814">
        <v>0.15</v>
      </c>
      <c r="Z134" s="814"/>
      <c r="AA134" s="738">
        <f t="shared" si="4"/>
        <v>0</v>
      </c>
      <c r="AB134" s="815"/>
      <c r="AC134" s="816"/>
      <c r="AD134" s="816"/>
      <c r="AE134" s="816"/>
      <c r="AF134" s="816"/>
      <c r="AG134" s="816"/>
      <c r="AH134" s="816"/>
      <c r="AI134" s="816"/>
      <c r="AJ134" s="816"/>
      <c r="AK134" s="816"/>
      <c r="AL134" s="816"/>
      <c r="AM134" s="816"/>
      <c r="AN134" s="739">
        <f t="shared" si="5"/>
        <v>0</v>
      </c>
      <c r="AO134" s="740" t="e">
        <f t="shared" si="6"/>
        <v>#DIV/0!</v>
      </c>
      <c r="AP134" s="817" t="s">
        <v>1795</v>
      </c>
      <c r="AQ134" s="818" t="s">
        <v>1783</v>
      </c>
      <c r="AR134" s="787" t="s">
        <v>1784</v>
      </c>
      <c r="AS134" s="1355"/>
      <c r="AT134" s="1357"/>
      <c r="BB134" s="727"/>
    </row>
    <row r="135" spans="1:54" s="732" customFormat="1" ht="81">
      <c r="A135" s="745" t="s">
        <v>502</v>
      </c>
      <c r="B135" s="1337"/>
      <c r="C135" s="1337"/>
      <c r="D135" s="1349" t="s">
        <v>1894</v>
      </c>
      <c r="E135" s="796" t="s">
        <v>1871</v>
      </c>
      <c r="F135" s="1349" t="s">
        <v>1895</v>
      </c>
      <c r="G135" s="153">
        <v>1</v>
      </c>
      <c r="H135" s="1349" t="s">
        <v>75</v>
      </c>
      <c r="I135" s="1351" t="s">
        <v>660</v>
      </c>
      <c r="J135" s="1351" t="s">
        <v>70</v>
      </c>
      <c r="K135" s="1351" t="s">
        <v>29</v>
      </c>
      <c r="L135" s="1351" t="s">
        <v>30</v>
      </c>
      <c r="M135" s="1351" t="s">
        <v>37</v>
      </c>
      <c r="N135" s="813">
        <f t="shared" ref="N135" si="19">SUM(O135:Z135)</f>
        <v>0.25</v>
      </c>
      <c r="O135" s="814"/>
      <c r="P135" s="814"/>
      <c r="Q135" s="814">
        <v>0.25</v>
      </c>
      <c r="R135" s="814"/>
      <c r="S135" s="814"/>
      <c r="T135" s="814"/>
      <c r="U135" s="814"/>
      <c r="V135" s="814"/>
      <c r="W135" s="814"/>
      <c r="X135" s="814"/>
      <c r="Y135" s="814"/>
      <c r="Z135" s="814"/>
      <c r="AA135" s="738">
        <f t="shared" si="4"/>
        <v>0</v>
      </c>
      <c r="AB135" s="815"/>
      <c r="AC135" s="816"/>
      <c r="AD135" s="816"/>
      <c r="AE135" s="816"/>
      <c r="AF135" s="816"/>
      <c r="AG135" s="816"/>
      <c r="AH135" s="816"/>
      <c r="AI135" s="816"/>
      <c r="AJ135" s="816"/>
      <c r="AK135" s="816"/>
      <c r="AL135" s="816"/>
      <c r="AM135" s="816"/>
      <c r="AN135" s="739">
        <f t="shared" si="5"/>
        <v>0</v>
      </c>
      <c r="AO135" s="740" t="e">
        <f t="shared" si="6"/>
        <v>#DIV/0!</v>
      </c>
      <c r="AP135" s="817" t="s">
        <v>1795</v>
      </c>
      <c r="AQ135" s="818" t="s">
        <v>1783</v>
      </c>
      <c r="AR135" s="787" t="s">
        <v>1784</v>
      </c>
      <c r="AS135" s="1354" t="s">
        <v>78</v>
      </c>
      <c r="AT135" s="1356">
        <v>1800000</v>
      </c>
      <c r="BB135" s="727"/>
    </row>
    <row r="136" spans="1:54" s="732" customFormat="1" ht="81">
      <c r="A136" s="745" t="s">
        <v>502</v>
      </c>
      <c r="B136" s="1337"/>
      <c r="C136" s="1337"/>
      <c r="D136" s="1350"/>
      <c r="E136" s="796" t="s">
        <v>1781</v>
      </c>
      <c r="F136" s="1350"/>
      <c r="G136" s="153">
        <v>1</v>
      </c>
      <c r="H136" s="1350"/>
      <c r="I136" s="1352"/>
      <c r="J136" s="1352"/>
      <c r="K136" s="1352"/>
      <c r="L136" s="1352"/>
      <c r="M136" s="1352"/>
      <c r="N136" s="819">
        <v>0.15</v>
      </c>
      <c r="O136" s="814"/>
      <c r="P136" s="814"/>
      <c r="Q136" s="814"/>
      <c r="R136" s="814">
        <v>0.15</v>
      </c>
      <c r="S136" s="814"/>
      <c r="T136" s="814"/>
      <c r="U136" s="814"/>
      <c r="V136" s="814"/>
      <c r="W136" s="814"/>
      <c r="X136" s="814"/>
      <c r="Y136" s="814"/>
      <c r="Z136" s="814"/>
      <c r="AA136" s="738">
        <f t="shared" ref="AA136:AA163" si="20">O136</f>
        <v>0</v>
      </c>
      <c r="AB136" s="815"/>
      <c r="AC136" s="816"/>
      <c r="AD136" s="816"/>
      <c r="AE136" s="816"/>
      <c r="AF136" s="816"/>
      <c r="AG136" s="816"/>
      <c r="AH136" s="816"/>
      <c r="AI136" s="816"/>
      <c r="AJ136" s="816"/>
      <c r="AK136" s="816"/>
      <c r="AL136" s="816"/>
      <c r="AM136" s="816"/>
      <c r="AN136" s="739">
        <f t="shared" ref="AN136:AN163" si="21">AB136</f>
        <v>0</v>
      </c>
      <c r="AO136" s="740" t="e">
        <f t="shared" ref="AO136:AO163" si="22">AN136/AA136</f>
        <v>#DIV/0!</v>
      </c>
      <c r="AP136" s="817" t="s">
        <v>1795</v>
      </c>
      <c r="AQ136" s="818" t="s">
        <v>1783</v>
      </c>
      <c r="AR136" s="787" t="s">
        <v>1784</v>
      </c>
      <c r="AS136" s="1355"/>
      <c r="AT136" s="1357"/>
      <c r="BB136" s="727"/>
    </row>
    <row r="137" spans="1:54" s="732" customFormat="1" ht="81">
      <c r="A137" s="745" t="s">
        <v>502</v>
      </c>
      <c r="B137" s="1337"/>
      <c r="C137" s="1337"/>
      <c r="D137" s="1350"/>
      <c r="E137" s="796" t="s">
        <v>1873</v>
      </c>
      <c r="F137" s="1350"/>
      <c r="G137" s="153">
        <v>1</v>
      </c>
      <c r="H137" s="1350"/>
      <c r="I137" s="1352"/>
      <c r="J137" s="1352"/>
      <c r="K137" s="1352"/>
      <c r="L137" s="1352"/>
      <c r="M137" s="1353"/>
      <c r="N137" s="819">
        <f>SUM(O137:Z137)</f>
        <v>0.6</v>
      </c>
      <c r="O137" s="814"/>
      <c r="P137" s="814"/>
      <c r="Q137" s="814"/>
      <c r="R137" s="814"/>
      <c r="S137" s="814"/>
      <c r="T137" s="814">
        <v>0.05</v>
      </c>
      <c r="U137" s="814"/>
      <c r="V137" s="814"/>
      <c r="W137" s="814"/>
      <c r="X137" s="814">
        <v>0.4</v>
      </c>
      <c r="Y137" s="814">
        <v>0.15</v>
      </c>
      <c r="Z137" s="814"/>
      <c r="AA137" s="738">
        <f t="shared" si="20"/>
        <v>0</v>
      </c>
      <c r="AB137" s="815"/>
      <c r="AC137" s="816"/>
      <c r="AD137" s="816"/>
      <c r="AE137" s="816"/>
      <c r="AF137" s="816"/>
      <c r="AG137" s="816"/>
      <c r="AH137" s="816"/>
      <c r="AI137" s="816"/>
      <c r="AJ137" s="816"/>
      <c r="AK137" s="816"/>
      <c r="AL137" s="816"/>
      <c r="AM137" s="816"/>
      <c r="AN137" s="739">
        <f t="shared" si="21"/>
        <v>0</v>
      </c>
      <c r="AO137" s="740" t="e">
        <f t="shared" si="22"/>
        <v>#DIV/0!</v>
      </c>
      <c r="AP137" s="817" t="s">
        <v>1795</v>
      </c>
      <c r="AQ137" s="818" t="s">
        <v>1783</v>
      </c>
      <c r="AR137" s="787" t="s">
        <v>1784</v>
      </c>
      <c r="AS137" s="1355"/>
      <c r="AT137" s="1357"/>
      <c r="BB137" s="727"/>
    </row>
    <row r="138" spans="1:54" s="732" customFormat="1" ht="67.5" customHeight="1">
      <c r="A138" s="745" t="s">
        <v>502</v>
      </c>
      <c r="B138" s="1337"/>
      <c r="C138" s="1337"/>
      <c r="D138" s="1349" t="s">
        <v>1896</v>
      </c>
      <c r="E138" s="796" t="s">
        <v>1871</v>
      </c>
      <c r="F138" s="1349" t="s">
        <v>1897</v>
      </c>
      <c r="G138" s="153">
        <v>1</v>
      </c>
      <c r="H138" s="1349" t="s">
        <v>75</v>
      </c>
      <c r="I138" s="1351" t="s">
        <v>660</v>
      </c>
      <c r="J138" s="1351" t="s">
        <v>70</v>
      </c>
      <c r="K138" s="1351" t="s">
        <v>29</v>
      </c>
      <c r="L138" s="1351" t="s">
        <v>30</v>
      </c>
      <c r="M138" s="1351" t="s">
        <v>37</v>
      </c>
      <c r="N138" s="813">
        <f t="shared" ref="N138" si="23">SUM(O138:Z138)</f>
        <v>0.25</v>
      </c>
      <c r="O138" s="814"/>
      <c r="P138" s="814"/>
      <c r="Q138" s="814"/>
      <c r="R138" s="814">
        <v>0.25</v>
      </c>
      <c r="S138" s="814"/>
      <c r="T138" s="814"/>
      <c r="U138" s="814"/>
      <c r="V138" s="814"/>
      <c r="W138" s="814"/>
      <c r="X138" s="814"/>
      <c r="Y138" s="814"/>
      <c r="Z138" s="814"/>
      <c r="AA138" s="738">
        <f t="shared" si="20"/>
        <v>0</v>
      </c>
      <c r="AB138" s="815"/>
      <c r="AC138" s="816"/>
      <c r="AD138" s="816"/>
      <c r="AE138" s="816"/>
      <c r="AF138" s="816"/>
      <c r="AG138" s="816"/>
      <c r="AH138" s="816"/>
      <c r="AI138" s="816"/>
      <c r="AJ138" s="816"/>
      <c r="AK138" s="816"/>
      <c r="AL138" s="816"/>
      <c r="AM138" s="816"/>
      <c r="AN138" s="739">
        <f t="shared" si="21"/>
        <v>0</v>
      </c>
      <c r="AO138" s="740" t="e">
        <f t="shared" si="22"/>
        <v>#DIV/0!</v>
      </c>
      <c r="AP138" s="817" t="s">
        <v>1795</v>
      </c>
      <c r="AQ138" s="818" t="s">
        <v>1783</v>
      </c>
      <c r="AR138" s="787" t="s">
        <v>1784</v>
      </c>
      <c r="AS138" s="1354" t="s">
        <v>78</v>
      </c>
      <c r="AT138" s="1356">
        <v>4800000</v>
      </c>
      <c r="BB138" s="727"/>
    </row>
    <row r="139" spans="1:54" s="732" customFormat="1" ht="67.5" customHeight="1">
      <c r="A139" s="745" t="s">
        <v>502</v>
      </c>
      <c r="B139" s="1337"/>
      <c r="C139" s="1337"/>
      <c r="D139" s="1350"/>
      <c r="E139" s="796" t="s">
        <v>1781</v>
      </c>
      <c r="F139" s="1350"/>
      <c r="G139" s="153">
        <v>1</v>
      </c>
      <c r="H139" s="1350"/>
      <c r="I139" s="1352"/>
      <c r="J139" s="1352"/>
      <c r="K139" s="1352"/>
      <c r="L139" s="1352"/>
      <c r="M139" s="1352"/>
      <c r="N139" s="819">
        <v>0.15</v>
      </c>
      <c r="O139" s="814"/>
      <c r="P139" s="814"/>
      <c r="Q139" s="814"/>
      <c r="R139" s="814"/>
      <c r="S139" s="814">
        <v>0.15</v>
      </c>
      <c r="T139" s="814"/>
      <c r="U139" s="814"/>
      <c r="V139" s="814"/>
      <c r="W139" s="814"/>
      <c r="X139" s="814"/>
      <c r="Y139" s="814"/>
      <c r="Z139" s="814"/>
      <c r="AA139" s="738">
        <f t="shared" si="20"/>
        <v>0</v>
      </c>
      <c r="AB139" s="815"/>
      <c r="AC139" s="816"/>
      <c r="AD139" s="816"/>
      <c r="AE139" s="816"/>
      <c r="AF139" s="816"/>
      <c r="AG139" s="816"/>
      <c r="AH139" s="816"/>
      <c r="AI139" s="816"/>
      <c r="AJ139" s="816"/>
      <c r="AK139" s="816"/>
      <c r="AL139" s="816"/>
      <c r="AM139" s="816"/>
      <c r="AN139" s="739">
        <f t="shared" si="21"/>
        <v>0</v>
      </c>
      <c r="AO139" s="740" t="e">
        <f t="shared" si="22"/>
        <v>#DIV/0!</v>
      </c>
      <c r="AP139" s="817" t="s">
        <v>1795</v>
      </c>
      <c r="AQ139" s="818" t="s">
        <v>1783</v>
      </c>
      <c r="AR139" s="787" t="s">
        <v>1784</v>
      </c>
      <c r="AS139" s="1355"/>
      <c r="AT139" s="1357"/>
      <c r="BB139" s="727"/>
    </row>
    <row r="140" spans="1:54" s="732" customFormat="1" ht="67.5" customHeight="1">
      <c r="A140" s="745" t="s">
        <v>502</v>
      </c>
      <c r="B140" s="1337"/>
      <c r="C140" s="1337"/>
      <c r="D140" s="1350"/>
      <c r="E140" s="796" t="s">
        <v>1873</v>
      </c>
      <c r="F140" s="1350"/>
      <c r="G140" s="153">
        <v>1</v>
      </c>
      <c r="H140" s="1350"/>
      <c r="I140" s="1352"/>
      <c r="J140" s="1352"/>
      <c r="K140" s="1352"/>
      <c r="L140" s="1352"/>
      <c r="M140" s="1353"/>
      <c r="N140" s="819">
        <f>SUM(O140:Z140)</f>
        <v>0.6</v>
      </c>
      <c r="O140" s="814"/>
      <c r="P140" s="814"/>
      <c r="Q140" s="814"/>
      <c r="R140" s="814"/>
      <c r="S140" s="814"/>
      <c r="T140" s="814"/>
      <c r="U140" s="814"/>
      <c r="V140" s="814">
        <v>0.05</v>
      </c>
      <c r="W140" s="814"/>
      <c r="X140" s="814"/>
      <c r="Y140" s="814">
        <v>0.4</v>
      </c>
      <c r="Z140" s="814">
        <v>0.15</v>
      </c>
      <c r="AA140" s="738">
        <f t="shared" si="20"/>
        <v>0</v>
      </c>
      <c r="AB140" s="815"/>
      <c r="AC140" s="816"/>
      <c r="AD140" s="816"/>
      <c r="AE140" s="816"/>
      <c r="AF140" s="816"/>
      <c r="AG140" s="816"/>
      <c r="AH140" s="816"/>
      <c r="AI140" s="816"/>
      <c r="AJ140" s="816"/>
      <c r="AK140" s="816"/>
      <c r="AL140" s="816"/>
      <c r="AM140" s="816"/>
      <c r="AN140" s="739">
        <f t="shared" si="21"/>
        <v>0</v>
      </c>
      <c r="AO140" s="740" t="e">
        <f t="shared" si="22"/>
        <v>#DIV/0!</v>
      </c>
      <c r="AP140" s="817" t="s">
        <v>1795</v>
      </c>
      <c r="AQ140" s="818" t="s">
        <v>1783</v>
      </c>
      <c r="AR140" s="787" t="s">
        <v>1784</v>
      </c>
      <c r="AS140" s="1355"/>
      <c r="AT140" s="1357"/>
      <c r="BB140" s="727"/>
    </row>
    <row r="141" spans="1:54" s="732" customFormat="1" ht="108" customHeight="1">
      <c r="A141" s="745" t="s">
        <v>502</v>
      </c>
      <c r="B141" s="1337"/>
      <c r="C141" s="1337"/>
      <c r="D141" s="1349" t="s">
        <v>1898</v>
      </c>
      <c r="E141" s="796" t="s">
        <v>1871</v>
      </c>
      <c r="F141" s="1349" t="s">
        <v>1899</v>
      </c>
      <c r="G141" s="153">
        <v>1</v>
      </c>
      <c r="H141" s="1349" t="s">
        <v>75</v>
      </c>
      <c r="I141" s="1351" t="s">
        <v>660</v>
      </c>
      <c r="J141" s="1351" t="s">
        <v>70</v>
      </c>
      <c r="K141" s="1351" t="s">
        <v>29</v>
      </c>
      <c r="L141" s="1351" t="s">
        <v>30</v>
      </c>
      <c r="M141" s="1351" t="s">
        <v>37</v>
      </c>
      <c r="N141" s="813">
        <f t="shared" ref="N141" si="24">SUM(O141:Z141)</f>
        <v>0.25</v>
      </c>
      <c r="O141" s="814"/>
      <c r="P141" s="814"/>
      <c r="Q141" s="814"/>
      <c r="R141" s="814">
        <v>0.25</v>
      </c>
      <c r="S141" s="814"/>
      <c r="T141" s="814"/>
      <c r="U141" s="814"/>
      <c r="V141" s="814"/>
      <c r="W141" s="814"/>
      <c r="X141" s="814"/>
      <c r="Y141" s="814"/>
      <c r="Z141" s="814"/>
      <c r="AA141" s="738">
        <f t="shared" si="20"/>
        <v>0</v>
      </c>
      <c r="AB141" s="815"/>
      <c r="AC141" s="816"/>
      <c r="AD141" s="816"/>
      <c r="AE141" s="816"/>
      <c r="AF141" s="816"/>
      <c r="AG141" s="816"/>
      <c r="AH141" s="816"/>
      <c r="AI141" s="816"/>
      <c r="AJ141" s="816"/>
      <c r="AK141" s="816"/>
      <c r="AL141" s="816"/>
      <c r="AM141" s="816"/>
      <c r="AN141" s="739">
        <f t="shared" si="21"/>
        <v>0</v>
      </c>
      <c r="AO141" s="740" t="e">
        <f t="shared" si="22"/>
        <v>#DIV/0!</v>
      </c>
      <c r="AP141" s="817" t="s">
        <v>1795</v>
      </c>
      <c r="AQ141" s="818" t="s">
        <v>1783</v>
      </c>
      <c r="AR141" s="787" t="s">
        <v>1784</v>
      </c>
      <c r="AS141" s="1354" t="s">
        <v>78</v>
      </c>
      <c r="AT141" s="1356">
        <v>960000</v>
      </c>
      <c r="BB141" s="727"/>
    </row>
    <row r="142" spans="1:54" s="732" customFormat="1" ht="81">
      <c r="A142" s="745" t="s">
        <v>502</v>
      </c>
      <c r="B142" s="1337"/>
      <c r="C142" s="1337"/>
      <c r="D142" s="1350"/>
      <c r="E142" s="796" t="s">
        <v>1781</v>
      </c>
      <c r="F142" s="1350"/>
      <c r="G142" s="153">
        <v>1</v>
      </c>
      <c r="H142" s="1350"/>
      <c r="I142" s="1352"/>
      <c r="J142" s="1352"/>
      <c r="K142" s="1352"/>
      <c r="L142" s="1352"/>
      <c r="M142" s="1352"/>
      <c r="N142" s="819">
        <v>0.15</v>
      </c>
      <c r="O142" s="814"/>
      <c r="P142" s="814"/>
      <c r="Q142" s="814"/>
      <c r="R142" s="814"/>
      <c r="S142" s="814">
        <v>0.15</v>
      </c>
      <c r="T142" s="814"/>
      <c r="U142" s="814"/>
      <c r="V142" s="814"/>
      <c r="W142" s="814"/>
      <c r="X142" s="814"/>
      <c r="Y142" s="814"/>
      <c r="Z142" s="814"/>
      <c r="AA142" s="738">
        <f t="shared" si="20"/>
        <v>0</v>
      </c>
      <c r="AB142" s="815"/>
      <c r="AC142" s="816"/>
      <c r="AD142" s="816"/>
      <c r="AE142" s="816"/>
      <c r="AF142" s="816"/>
      <c r="AG142" s="816"/>
      <c r="AH142" s="816"/>
      <c r="AI142" s="816"/>
      <c r="AJ142" s="816"/>
      <c r="AK142" s="816"/>
      <c r="AL142" s="816"/>
      <c r="AM142" s="816"/>
      <c r="AN142" s="739">
        <f t="shared" si="21"/>
        <v>0</v>
      </c>
      <c r="AO142" s="740" t="e">
        <f t="shared" si="22"/>
        <v>#DIV/0!</v>
      </c>
      <c r="AP142" s="817" t="s">
        <v>1795</v>
      </c>
      <c r="AQ142" s="818" t="s">
        <v>1783</v>
      </c>
      <c r="AR142" s="787" t="s">
        <v>1784</v>
      </c>
      <c r="AS142" s="1355"/>
      <c r="AT142" s="1357"/>
      <c r="BB142" s="727"/>
    </row>
    <row r="143" spans="1:54" s="732" customFormat="1" ht="81">
      <c r="A143" s="745" t="s">
        <v>502</v>
      </c>
      <c r="B143" s="1337"/>
      <c r="C143" s="1337"/>
      <c r="D143" s="1350"/>
      <c r="E143" s="796" t="s">
        <v>1873</v>
      </c>
      <c r="F143" s="1350"/>
      <c r="G143" s="153">
        <v>1</v>
      </c>
      <c r="H143" s="1350"/>
      <c r="I143" s="1352"/>
      <c r="J143" s="1352"/>
      <c r="K143" s="1352"/>
      <c r="L143" s="1352"/>
      <c r="M143" s="1353"/>
      <c r="N143" s="819">
        <f>SUM(O143:Z143)</f>
        <v>0.6</v>
      </c>
      <c r="O143" s="814"/>
      <c r="P143" s="814"/>
      <c r="Q143" s="814"/>
      <c r="R143" s="814"/>
      <c r="S143" s="814"/>
      <c r="T143" s="814"/>
      <c r="U143" s="814"/>
      <c r="V143" s="814">
        <v>0.05</v>
      </c>
      <c r="W143" s="814"/>
      <c r="X143" s="814"/>
      <c r="Y143" s="814">
        <v>0.4</v>
      </c>
      <c r="Z143" s="814">
        <v>0.15</v>
      </c>
      <c r="AA143" s="738">
        <f t="shared" si="20"/>
        <v>0</v>
      </c>
      <c r="AB143" s="815"/>
      <c r="AC143" s="816"/>
      <c r="AD143" s="816"/>
      <c r="AE143" s="816"/>
      <c r="AF143" s="816"/>
      <c r="AG143" s="816"/>
      <c r="AH143" s="816"/>
      <c r="AI143" s="816"/>
      <c r="AJ143" s="816"/>
      <c r="AK143" s="816"/>
      <c r="AL143" s="816"/>
      <c r="AM143" s="816"/>
      <c r="AN143" s="739">
        <f t="shared" si="21"/>
        <v>0</v>
      </c>
      <c r="AO143" s="740" t="e">
        <f t="shared" si="22"/>
        <v>#DIV/0!</v>
      </c>
      <c r="AP143" s="817" t="s">
        <v>1795</v>
      </c>
      <c r="AQ143" s="818" t="s">
        <v>1783</v>
      </c>
      <c r="AR143" s="787" t="s">
        <v>1784</v>
      </c>
      <c r="AS143" s="1355"/>
      <c r="AT143" s="1357"/>
      <c r="BB143" s="727"/>
    </row>
    <row r="144" spans="1:54" s="732" customFormat="1" ht="81">
      <c r="A144" s="745" t="s">
        <v>502</v>
      </c>
      <c r="B144" s="1337"/>
      <c r="C144" s="1337"/>
      <c r="D144" s="1358" t="s">
        <v>1900</v>
      </c>
      <c r="E144" s="253" t="s">
        <v>1871</v>
      </c>
      <c r="F144" s="1358" t="s">
        <v>1901</v>
      </c>
      <c r="G144" s="153">
        <v>1</v>
      </c>
      <c r="H144" s="1358" t="s">
        <v>75</v>
      </c>
      <c r="I144" s="1360" t="s">
        <v>660</v>
      </c>
      <c r="J144" s="1360" t="s">
        <v>70</v>
      </c>
      <c r="K144" s="1360" t="s">
        <v>29</v>
      </c>
      <c r="L144" s="1360" t="s">
        <v>30</v>
      </c>
      <c r="M144" s="1360" t="s">
        <v>37</v>
      </c>
      <c r="N144" s="813">
        <f t="shared" ref="N144" si="25">SUM(O144:Z144)</f>
        <v>0.25</v>
      </c>
      <c r="O144" s="814"/>
      <c r="P144" s="814"/>
      <c r="Q144" s="814"/>
      <c r="R144" s="814">
        <v>0.25</v>
      </c>
      <c r="S144" s="814"/>
      <c r="T144" s="814"/>
      <c r="U144" s="814"/>
      <c r="V144" s="814"/>
      <c r="W144" s="814"/>
      <c r="X144" s="814"/>
      <c r="Y144" s="814"/>
      <c r="Z144" s="814"/>
      <c r="AA144" s="738">
        <f t="shared" si="20"/>
        <v>0</v>
      </c>
      <c r="AB144" s="815"/>
      <c r="AC144" s="816"/>
      <c r="AD144" s="816"/>
      <c r="AE144" s="816"/>
      <c r="AF144" s="816"/>
      <c r="AG144" s="816"/>
      <c r="AH144" s="816"/>
      <c r="AI144" s="816"/>
      <c r="AJ144" s="816"/>
      <c r="AK144" s="816"/>
      <c r="AL144" s="816"/>
      <c r="AM144" s="816"/>
      <c r="AN144" s="739">
        <f t="shared" si="21"/>
        <v>0</v>
      </c>
      <c r="AO144" s="740" t="e">
        <f t="shared" si="22"/>
        <v>#DIV/0!</v>
      </c>
      <c r="AP144" s="799" t="s">
        <v>1795</v>
      </c>
      <c r="AQ144" s="822" t="s">
        <v>1783</v>
      </c>
      <c r="AR144" s="787" t="s">
        <v>1784</v>
      </c>
      <c r="AS144" s="1363" t="s">
        <v>78</v>
      </c>
      <c r="AT144" s="1365">
        <v>1560000</v>
      </c>
      <c r="BB144" s="727"/>
    </row>
    <row r="145" spans="1:54" s="732" customFormat="1" ht="81">
      <c r="A145" s="745" t="s">
        <v>502</v>
      </c>
      <c r="B145" s="1337"/>
      <c r="C145" s="1337"/>
      <c r="D145" s="1359"/>
      <c r="E145" s="253" t="s">
        <v>1781</v>
      </c>
      <c r="F145" s="1359"/>
      <c r="G145" s="153">
        <v>1</v>
      </c>
      <c r="H145" s="1359"/>
      <c r="I145" s="1361"/>
      <c r="J145" s="1361"/>
      <c r="K145" s="1361"/>
      <c r="L145" s="1361"/>
      <c r="M145" s="1361"/>
      <c r="N145" s="819">
        <v>0.15</v>
      </c>
      <c r="O145" s="814"/>
      <c r="P145" s="814"/>
      <c r="Q145" s="814"/>
      <c r="R145" s="814"/>
      <c r="S145" s="814">
        <v>0.15</v>
      </c>
      <c r="T145" s="814"/>
      <c r="U145" s="814"/>
      <c r="V145" s="814"/>
      <c r="W145" s="814"/>
      <c r="X145" s="814"/>
      <c r="Y145" s="814"/>
      <c r="Z145" s="814"/>
      <c r="AA145" s="738">
        <f t="shared" si="20"/>
        <v>0</v>
      </c>
      <c r="AB145" s="815"/>
      <c r="AC145" s="816"/>
      <c r="AD145" s="816"/>
      <c r="AE145" s="816"/>
      <c r="AF145" s="816"/>
      <c r="AG145" s="816"/>
      <c r="AH145" s="816"/>
      <c r="AI145" s="816"/>
      <c r="AJ145" s="816"/>
      <c r="AK145" s="816"/>
      <c r="AL145" s="816"/>
      <c r="AM145" s="816"/>
      <c r="AN145" s="739">
        <f t="shared" si="21"/>
        <v>0</v>
      </c>
      <c r="AO145" s="740" t="e">
        <f t="shared" si="22"/>
        <v>#DIV/0!</v>
      </c>
      <c r="AP145" s="799" t="s">
        <v>1795</v>
      </c>
      <c r="AQ145" s="822" t="s">
        <v>1783</v>
      </c>
      <c r="AR145" s="787" t="s">
        <v>1784</v>
      </c>
      <c r="AS145" s="1364"/>
      <c r="AT145" s="1366"/>
      <c r="BB145" s="727"/>
    </row>
    <row r="146" spans="1:54" s="732" customFormat="1" ht="81">
      <c r="A146" s="745" t="s">
        <v>502</v>
      </c>
      <c r="B146" s="1337"/>
      <c r="C146" s="1337"/>
      <c r="D146" s="1359"/>
      <c r="E146" s="796" t="s">
        <v>1873</v>
      </c>
      <c r="F146" s="1359"/>
      <c r="G146" s="153">
        <v>1</v>
      </c>
      <c r="H146" s="1359"/>
      <c r="I146" s="1361"/>
      <c r="J146" s="1361"/>
      <c r="K146" s="1361"/>
      <c r="L146" s="1361"/>
      <c r="M146" s="1362"/>
      <c r="N146" s="819">
        <f>SUM(O146:Z146)</f>
        <v>0.6</v>
      </c>
      <c r="O146" s="814"/>
      <c r="P146" s="814"/>
      <c r="Q146" s="814"/>
      <c r="R146" s="814"/>
      <c r="S146" s="814"/>
      <c r="T146" s="814"/>
      <c r="U146" s="814"/>
      <c r="V146" s="814">
        <v>0.05</v>
      </c>
      <c r="W146" s="814"/>
      <c r="X146" s="814"/>
      <c r="Y146" s="814">
        <v>0.4</v>
      </c>
      <c r="Z146" s="814">
        <v>0.15</v>
      </c>
      <c r="AA146" s="738">
        <f t="shared" si="20"/>
        <v>0</v>
      </c>
      <c r="AB146" s="815"/>
      <c r="AC146" s="816"/>
      <c r="AD146" s="816"/>
      <c r="AE146" s="816"/>
      <c r="AF146" s="816"/>
      <c r="AG146" s="816"/>
      <c r="AH146" s="816"/>
      <c r="AI146" s="816"/>
      <c r="AJ146" s="816"/>
      <c r="AK146" s="816"/>
      <c r="AL146" s="816"/>
      <c r="AM146" s="816"/>
      <c r="AN146" s="739">
        <f t="shared" si="21"/>
        <v>0</v>
      </c>
      <c r="AO146" s="740" t="e">
        <f t="shared" si="22"/>
        <v>#DIV/0!</v>
      </c>
      <c r="AP146" s="799" t="s">
        <v>1795</v>
      </c>
      <c r="AQ146" s="822" t="s">
        <v>1783</v>
      </c>
      <c r="AR146" s="787" t="s">
        <v>1784</v>
      </c>
      <c r="AS146" s="1364"/>
      <c r="AT146" s="1366"/>
      <c r="BB146" s="727"/>
    </row>
    <row r="147" spans="1:54" s="732" customFormat="1" ht="54" customHeight="1">
      <c r="A147" s="823" t="s">
        <v>502</v>
      </c>
      <c r="B147" s="1337"/>
      <c r="C147" s="1336" t="s">
        <v>1902</v>
      </c>
      <c r="D147" s="1328" t="s">
        <v>1903</v>
      </c>
      <c r="E147" s="253" t="s">
        <v>1871</v>
      </c>
      <c r="F147" s="1358" t="s">
        <v>1904</v>
      </c>
      <c r="G147" s="153">
        <v>1</v>
      </c>
      <c r="H147" s="1358" t="s">
        <v>75</v>
      </c>
      <c r="I147" s="1360" t="s">
        <v>660</v>
      </c>
      <c r="J147" s="1360" t="s">
        <v>70</v>
      </c>
      <c r="K147" s="1360" t="s">
        <v>29</v>
      </c>
      <c r="L147" s="1360" t="s">
        <v>30</v>
      </c>
      <c r="M147" s="1360" t="s">
        <v>37</v>
      </c>
      <c r="N147" s="813">
        <f t="shared" ref="N147" si="26">SUM(O147:Z147)</f>
        <v>0.25</v>
      </c>
      <c r="O147" s="814"/>
      <c r="P147" s="814"/>
      <c r="Q147" s="814">
        <v>0.25</v>
      </c>
      <c r="R147" s="814"/>
      <c r="S147" s="814"/>
      <c r="T147" s="814"/>
      <c r="U147" s="814"/>
      <c r="V147" s="814"/>
      <c r="W147" s="814"/>
      <c r="X147" s="814"/>
      <c r="Y147" s="814"/>
      <c r="Z147" s="814"/>
      <c r="AA147" s="738">
        <f t="shared" si="20"/>
        <v>0</v>
      </c>
      <c r="AB147" s="815"/>
      <c r="AC147" s="816"/>
      <c r="AD147" s="816"/>
      <c r="AE147" s="816"/>
      <c r="AF147" s="816"/>
      <c r="AG147" s="816"/>
      <c r="AH147" s="816"/>
      <c r="AI147" s="816"/>
      <c r="AJ147" s="816"/>
      <c r="AK147" s="816"/>
      <c r="AL147" s="816"/>
      <c r="AM147" s="816"/>
      <c r="AN147" s="739">
        <f t="shared" si="21"/>
        <v>0</v>
      </c>
      <c r="AO147" s="740" t="e">
        <f t="shared" si="22"/>
        <v>#DIV/0!</v>
      </c>
      <c r="AP147" s="799" t="s">
        <v>1795</v>
      </c>
      <c r="AQ147" s="822" t="s">
        <v>1783</v>
      </c>
      <c r="AR147" s="787" t="s">
        <v>1784</v>
      </c>
      <c r="AS147" s="1363" t="s">
        <v>78</v>
      </c>
      <c r="AT147" s="1365">
        <v>320000</v>
      </c>
      <c r="BB147" s="727"/>
    </row>
    <row r="148" spans="1:54" s="732" customFormat="1" ht="81">
      <c r="A148" s="823" t="s">
        <v>502</v>
      </c>
      <c r="B148" s="1337"/>
      <c r="C148" s="1337"/>
      <c r="D148" s="1359"/>
      <c r="E148" s="253" t="s">
        <v>1781</v>
      </c>
      <c r="F148" s="1359"/>
      <c r="G148" s="153">
        <v>1</v>
      </c>
      <c r="H148" s="1359"/>
      <c r="I148" s="1361"/>
      <c r="J148" s="1361"/>
      <c r="K148" s="1361"/>
      <c r="L148" s="1361"/>
      <c r="M148" s="1361"/>
      <c r="N148" s="819">
        <v>0.15</v>
      </c>
      <c r="O148" s="814"/>
      <c r="P148" s="814"/>
      <c r="Q148" s="814"/>
      <c r="R148" s="814">
        <v>0.15</v>
      </c>
      <c r="S148" s="814"/>
      <c r="T148" s="814"/>
      <c r="U148" s="814"/>
      <c r="V148" s="814"/>
      <c r="W148" s="814"/>
      <c r="X148" s="814"/>
      <c r="Y148" s="814"/>
      <c r="Z148" s="814"/>
      <c r="AA148" s="738">
        <f t="shared" si="20"/>
        <v>0</v>
      </c>
      <c r="AB148" s="815"/>
      <c r="AC148" s="816"/>
      <c r="AD148" s="816"/>
      <c r="AE148" s="816"/>
      <c r="AF148" s="816"/>
      <c r="AG148" s="816"/>
      <c r="AH148" s="816"/>
      <c r="AI148" s="816"/>
      <c r="AJ148" s="816"/>
      <c r="AK148" s="816"/>
      <c r="AL148" s="816"/>
      <c r="AM148" s="816"/>
      <c r="AN148" s="739">
        <f t="shared" si="21"/>
        <v>0</v>
      </c>
      <c r="AO148" s="740" t="e">
        <f t="shared" si="22"/>
        <v>#DIV/0!</v>
      </c>
      <c r="AP148" s="799" t="s">
        <v>1795</v>
      </c>
      <c r="AQ148" s="822" t="s">
        <v>1783</v>
      </c>
      <c r="AR148" s="787" t="s">
        <v>1784</v>
      </c>
      <c r="AS148" s="1364"/>
      <c r="AT148" s="1366"/>
      <c r="BB148" s="727"/>
    </row>
    <row r="149" spans="1:54" s="732" customFormat="1" ht="81">
      <c r="A149" s="823" t="s">
        <v>502</v>
      </c>
      <c r="B149" s="1337"/>
      <c r="C149" s="1337"/>
      <c r="D149" s="1359"/>
      <c r="E149" s="796" t="s">
        <v>1873</v>
      </c>
      <c r="F149" s="1359"/>
      <c r="G149" s="153">
        <v>1</v>
      </c>
      <c r="H149" s="1359"/>
      <c r="I149" s="1361"/>
      <c r="J149" s="1361"/>
      <c r="K149" s="1361"/>
      <c r="L149" s="1361"/>
      <c r="M149" s="1362"/>
      <c r="N149" s="819">
        <v>0.05</v>
      </c>
      <c r="O149" s="814"/>
      <c r="P149" s="814"/>
      <c r="Q149" s="814"/>
      <c r="R149" s="814"/>
      <c r="S149" s="814"/>
      <c r="T149" s="814">
        <v>0.05</v>
      </c>
      <c r="U149" s="814"/>
      <c r="V149" s="814"/>
      <c r="W149" s="814">
        <v>0.4</v>
      </c>
      <c r="X149" s="814"/>
      <c r="Y149" s="814">
        <v>0.15</v>
      </c>
      <c r="Z149" s="814"/>
      <c r="AA149" s="738">
        <f t="shared" si="20"/>
        <v>0</v>
      </c>
      <c r="AB149" s="815"/>
      <c r="AC149" s="816"/>
      <c r="AD149" s="816"/>
      <c r="AE149" s="816"/>
      <c r="AF149" s="816"/>
      <c r="AG149" s="816"/>
      <c r="AH149" s="816"/>
      <c r="AI149" s="816"/>
      <c r="AJ149" s="816"/>
      <c r="AK149" s="816"/>
      <c r="AL149" s="816"/>
      <c r="AM149" s="816"/>
      <c r="AN149" s="739">
        <f t="shared" si="21"/>
        <v>0</v>
      </c>
      <c r="AO149" s="740" t="e">
        <f t="shared" si="22"/>
        <v>#DIV/0!</v>
      </c>
      <c r="AP149" s="799" t="s">
        <v>1795</v>
      </c>
      <c r="AQ149" s="822" t="s">
        <v>1783</v>
      </c>
      <c r="AR149" s="787" t="s">
        <v>1784</v>
      </c>
      <c r="AS149" s="1364"/>
      <c r="AT149" s="1366"/>
      <c r="BB149" s="727"/>
    </row>
    <row r="150" spans="1:54" s="732" customFormat="1" ht="81">
      <c r="A150" s="823" t="s">
        <v>502</v>
      </c>
      <c r="B150" s="1337"/>
      <c r="C150" s="1337"/>
      <c r="D150" s="1358" t="s">
        <v>1905</v>
      </c>
      <c r="E150" s="253" t="s">
        <v>1871</v>
      </c>
      <c r="F150" s="1358" t="s">
        <v>1906</v>
      </c>
      <c r="G150" s="153">
        <v>1</v>
      </c>
      <c r="H150" s="1358" t="s">
        <v>75</v>
      </c>
      <c r="I150" s="1360" t="s">
        <v>660</v>
      </c>
      <c r="J150" s="1360" t="s">
        <v>70</v>
      </c>
      <c r="K150" s="1360" t="s">
        <v>29</v>
      </c>
      <c r="L150" s="1360" t="s">
        <v>30</v>
      </c>
      <c r="M150" s="1360" t="s">
        <v>37</v>
      </c>
      <c r="N150" s="813">
        <f t="shared" ref="N150" si="27">SUM(O150:Z150)</f>
        <v>0.25</v>
      </c>
      <c r="O150" s="814"/>
      <c r="P150" s="814"/>
      <c r="Q150" s="814">
        <v>0.25</v>
      </c>
      <c r="R150" s="814"/>
      <c r="S150" s="814"/>
      <c r="T150" s="814"/>
      <c r="U150" s="814"/>
      <c r="V150" s="814"/>
      <c r="W150" s="814"/>
      <c r="X150" s="814"/>
      <c r="Y150" s="814"/>
      <c r="Z150" s="814"/>
      <c r="AA150" s="738">
        <f t="shared" si="20"/>
        <v>0</v>
      </c>
      <c r="AB150" s="815"/>
      <c r="AC150" s="816"/>
      <c r="AD150" s="816"/>
      <c r="AE150" s="816"/>
      <c r="AF150" s="816"/>
      <c r="AG150" s="816"/>
      <c r="AH150" s="816"/>
      <c r="AI150" s="816"/>
      <c r="AJ150" s="816"/>
      <c r="AK150" s="816"/>
      <c r="AL150" s="816"/>
      <c r="AM150" s="816"/>
      <c r="AN150" s="739">
        <f t="shared" si="21"/>
        <v>0</v>
      </c>
      <c r="AO150" s="740" t="e">
        <f t="shared" si="22"/>
        <v>#DIV/0!</v>
      </c>
      <c r="AP150" s="799" t="s">
        <v>1795</v>
      </c>
      <c r="AQ150" s="822" t="s">
        <v>1783</v>
      </c>
      <c r="AR150" s="787" t="s">
        <v>1784</v>
      </c>
      <c r="AS150" s="1363" t="s">
        <v>78</v>
      </c>
      <c r="AT150" s="1365">
        <v>300000</v>
      </c>
      <c r="BB150" s="727"/>
    </row>
    <row r="151" spans="1:54" s="732" customFormat="1" ht="81">
      <c r="A151" s="823" t="s">
        <v>502</v>
      </c>
      <c r="B151" s="1337"/>
      <c r="C151" s="1337"/>
      <c r="D151" s="1359"/>
      <c r="E151" s="253" t="s">
        <v>1781</v>
      </c>
      <c r="F151" s="1359"/>
      <c r="G151" s="153">
        <v>1</v>
      </c>
      <c r="H151" s="1359"/>
      <c r="I151" s="1361"/>
      <c r="J151" s="1361"/>
      <c r="K151" s="1361"/>
      <c r="L151" s="1361"/>
      <c r="M151" s="1361"/>
      <c r="N151" s="819">
        <v>0.15</v>
      </c>
      <c r="O151" s="814"/>
      <c r="P151" s="814"/>
      <c r="Q151" s="814"/>
      <c r="R151" s="814">
        <v>0.15</v>
      </c>
      <c r="S151" s="814"/>
      <c r="T151" s="814"/>
      <c r="U151" s="814"/>
      <c r="V151" s="814"/>
      <c r="W151" s="814"/>
      <c r="X151" s="814"/>
      <c r="Y151" s="814"/>
      <c r="Z151" s="814"/>
      <c r="AA151" s="738">
        <f t="shared" si="20"/>
        <v>0</v>
      </c>
      <c r="AB151" s="815"/>
      <c r="AC151" s="816"/>
      <c r="AD151" s="816"/>
      <c r="AE151" s="816"/>
      <c r="AF151" s="816"/>
      <c r="AG151" s="816"/>
      <c r="AH151" s="816"/>
      <c r="AI151" s="816"/>
      <c r="AJ151" s="816"/>
      <c r="AK151" s="816"/>
      <c r="AL151" s="816"/>
      <c r="AM151" s="816"/>
      <c r="AN151" s="739">
        <f t="shared" si="21"/>
        <v>0</v>
      </c>
      <c r="AO151" s="740" t="e">
        <f t="shared" si="22"/>
        <v>#DIV/0!</v>
      </c>
      <c r="AP151" s="799" t="s">
        <v>1795</v>
      </c>
      <c r="AQ151" s="822" t="s">
        <v>1783</v>
      </c>
      <c r="AR151" s="787" t="s">
        <v>1784</v>
      </c>
      <c r="AS151" s="1364"/>
      <c r="AT151" s="1366"/>
      <c r="BB151" s="727"/>
    </row>
    <row r="152" spans="1:54" s="732" customFormat="1" ht="81">
      <c r="A152" s="823" t="s">
        <v>502</v>
      </c>
      <c r="B152" s="1337"/>
      <c r="C152" s="1337"/>
      <c r="D152" s="1359"/>
      <c r="E152" s="796" t="s">
        <v>1873</v>
      </c>
      <c r="F152" s="1359"/>
      <c r="G152" s="153">
        <v>1</v>
      </c>
      <c r="H152" s="1359"/>
      <c r="I152" s="1361"/>
      <c r="J152" s="1361"/>
      <c r="K152" s="1361"/>
      <c r="L152" s="1361"/>
      <c r="M152" s="1362"/>
      <c r="N152" s="819">
        <v>0.05</v>
      </c>
      <c r="O152" s="814"/>
      <c r="P152" s="814"/>
      <c r="Q152" s="814"/>
      <c r="R152" s="814"/>
      <c r="S152" s="814"/>
      <c r="T152" s="814">
        <v>0.05</v>
      </c>
      <c r="U152" s="814"/>
      <c r="V152" s="814"/>
      <c r="W152" s="814">
        <v>0.4</v>
      </c>
      <c r="X152" s="814"/>
      <c r="Y152" s="814">
        <v>0.15</v>
      </c>
      <c r="Z152" s="814"/>
      <c r="AA152" s="738">
        <f t="shared" si="20"/>
        <v>0</v>
      </c>
      <c r="AB152" s="815"/>
      <c r="AC152" s="816"/>
      <c r="AD152" s="816"/>
      <c r="AE152" s="816"/>
      <c r="AF152" s="816"/>
      <c r="AG152" s="816"/>
      <c r="AH152" s="816"/>
      <c r="AI152" s="816"/>
      <c r="AJ152" s="816"/>
      <c r="AK152" s="816"/>
      <c r="AL152" s="816"/>
      <c r="AM152" s="816"/>
      <c r="AN152" s="739">
        <f t="shared" si="21"/>
        <v>0</v>
      </c>
      <c r="AO152" s="740" t="e">
        <f t="shared" si="22"/>
        <v>#DIV/0!</v>
      </c>
      <c r="AP152" s="799" t="s">
        <v>1795</v>
      </c>
      <c r="AQ152" s="822" t="s">
        <v>1783</v>
      </c>
      <c r="AR152" s="787" t="s">
        <v>1784</v>
      </c>
      <c r="AS152" s="1364"/>
      <c r="AT152" s="1366"/>
      <c r="BB152" s="727"/>
    </row>
    <row r="153" spans="1:54" s="732" customFormat="1" ht="81">
      <c r="A153" s="823" t="s">
        <v>502</v>
      </c>
      <c r="B153" s="1337"/>
      <c r="C153" s="1337"/>
      <c r="D153" s="1358" t="s">
        <v>1907</v>
      </c>
      <c r="E153" s="253" t="s">
        <v>1871</v>
      </c>
      <c r="F153" s="1358" t="s">
        <v>1908</v>
      </c>
      <c r="G153" s="153">
        <v>1</v>
      </c>
      <c r="H153" s="1358" t="s">
        <v>75</v>
      </c>
      <c r="I153" s="1360" t="s">
        <v>660</v>
      </c>
      <c r="J153" s="1360" t="s">
        <v>70</v>
      </c>
      <c r="K153" s="1360" t="s">
        <v>29</v>
      </c>
      <c r="L153" s="1360" t="s">
        <v>30</v>
      </c>
      <c r="M153" s="1360" t="s">
        <v>37</v>
      </c>
      <c r="N153" s="813">
        <f t="shared" ref="N153" si="28">SUM(O153:Z153)</f>
        <v>0.25</v>
      </c>
      <c r="O153" s="814"/>
      <c r="P153" s="814"/>
      <c r="Q153" s="814">
        <v>0.25</v>
      </c>
      <c r="R153" s="814"/>
      <c r="S153" s="814"/>
      <c r="T153" s="814"/>
      <c r="U153" s="814"/>
      <c r="V153" s="814"/>
      <c r="W153" s="814"/>
      <c r="X153" s="814"/>
      <c r="Y153" s="814"/>
      <c r="Z153" s="814"/>
      <c r="AA153" s="738">
        <f t="shared" si="20"/>
        <v>0</v>
      </c>
      <c r="AB153" s="815"/>
      <c r="AC153" s="816"/>
      <c r="AD153" s="816"/>
      <c r="AE153" s="816"/>
      <c r="AF153" s="816"/>
      <c r="AG153" s="816"/>
      <c r="AH153" s="816"/>
      <c r="AI153" s="816"/>
      <c r="AJ153" s="816"/>
      <c r="AK153" s="816"/>
      <c r="AL153" s="816"/>
      <c r="AM153" s="816"/>
      <c r="AN153" s="739">
        <f t="shared" si="21"/>
        <v>0</v>
      </c>
      <c r="AO153" s="740" t="e">
        <f t="shared" si="22"/>
        <v>#DIV/0!</v>
      </c>
      <c r="AP153" s="799" t="s">
        <v>1795</v>
      </c>
      <c r="AQ153" s="822" t="s">
        <v>1783</v>
      </c>
      <c r="AR153" s="787" t="s">
        <v>1784</v>
      </c>
      <c r="AS153" s="1363" t="s">
        <v>78</v>
      </c>
      <c r="AT153" s="1365">
        <v>1476000</v>
      </c>
      <c r="BB153" s="727"/>
    </row>
    <row r="154" spans="1:54" s="732" customFormat="1" ht="81">
      <c r="A154" s="823" t="s">
        <v>502</v>
      </c>
      <c r="B154" s="1337"/>
      <c r="C154" s="1337"/>
      <c r="D154" s="1359"/>
      <c r="E154" s="253" t="s">
        <v>1781</v>
      </c>
      <c r="F154" s="1359"/>
      <c r="G154" s="153">
        <v>1</v>
      </c>
      <c r="H154" s="1359"/>
      <c r="I154" s="1361"/>
      <c r="J154" s="1361"/>
      <c r="K154" s="1361"/>
      <c r="L154" s="1361"/>
      <c r="M154" s="1361"/>
      <c r="N154" s="819">
        <v>0.15</v>
      </c>
      <c r="O154" s="814"/>
      <c r="P154" s="814"/>
      <c r="Q154" s="814"/>
      <c r="R154" s="814">
        <v>0.15</v>
      </c>
      <c r="S154" s="814"/>
      <c r="T154" s="814"/>
      <c r="U154" s="814"/>
      <c r="V154" s="814"/>
      <c r="W154" s="814"/>
      <c r="X154" s="814"/>
      <c r="Y154" s="814"/>
      <c r="Z154" s="814"/>
      <c r="AA154" s="738">
        <f t="shared" si="20"/>
        <v>0</v>
      </c>
      <c r="AB154" s="815"/>
      <c r="AC154" s="816"/>
      <c r="AD154" s="816"/>
      <c r="AE154" s="816"/>
      <c r="AF154" s="816"/>
      <c r="AG154" s="816"/>
      <c r="AH154" s="816"/>
      <c r="AI154" s="816"/>
      <c r="AJ154" s="816"/>
      <c r="AK154" s="816"/>
      <c r="AL154" s="816"/>
      <c r="AM154" s="816"/>
      <c r="AN154" s="739">
        <f t="shared" si="21"/>
        <v>0</v>
      </c>
      <c r="AO154" s="740" t="e">
        <f t="shared" si="22"/>
        <v>#DIV/0!</v>
      </c>
      <c r="AP154" s="799" t="s">
        <v>1795</v>
      </c>
      <c r="AQ154" s="822" t="s">
        <v>1783</v>
      </c>
      <c r="AR154" s="787" t="s">
        <v>1784</v>
      </c>
      <c r="AS154" s="1364"/>
      <c r="AT154" s="1366"/>
      <c r="BB154" s="727"/>
    </row>
    <row r="155" spans="1:54" s="732" customFormat="1" ht="81">
      <c r="A155" s="823" t="s">
        <v>502</v>
      </c>
      <c r="B155" s="1337"/>
      <c r="C155" s="1337"/>
      <c r="D155" s="1359"/>
      <c r="E155" s="796" t="s">
        <v>1873</v>
      </c>
      <c r="F155" s="1359"/>
      <c r="G155" s="153">
        <v>1</v>
      </c>
      <c r="H155" s="1359"/>
      <c r="I155" s="1361"/>
      <c r="J155" s="1361"/>
      <c r="K155" s="1361"/>
      <c r="L155" s="1361"/>
      <c r="M155" s="1362"/>
      <c r="N155" s="819">
        <v>0.05</v>
      </c>
      <c r="O155" s="814"/>
      <c r="P155" s="814"/>
      <c r="Q155" s="814"/>
      <c r="R155" s="814"/>
      <c r="S155" s="814"/>
      <c r="T155" s="814">
        <v>0.05</v>
      </c>
      <c r="U155" s="814"/>
      <c r="V155" s="814"/>
      <c r="W155" s="814">
        <v>0.4</v>
      </c>
      <c r="X155" s="814"/>
      <c r="Y155" s="814">
        <v>0.15</v>
      </c>
      <c r="Z155" s="814"/>
      <c r="AA155" s="738">
        <f t="shared" si="20"/>
        <v>0</v>
      </c>
      <c r="AB155" s="815"/>
      <c r="AC155" s="816"/>
      <c r="AD155" s="816"/>
      <c r="AE155" s="816"/>
      <c r="AF155" s="816"/>
      <c r="AG155" s="816"/>
      <c r="AH155" s="816"/>
      <c r="AI155" s="816"/>
      <c r="AJ155" s="816"/>
      <c r="AK155" s="816"/>
      <c r="AL155" s="816"/>
      <c r="AM155" s="816"/>
      <c r="AN155" s="739">
        <f t="shared" si="21"/>
        <v>0</v>
      </c>
      <c r="AO155" s="740" t="e">
        <f t="shared" si="22"/>
        <v>#DIV/0!</v>
      </c>
      <c r="AP155" s="799" t="s">
        <v>1795</v>
      </c>
      <c r="AQ155" s="822" t="s">
        <v>1783</v>
      </c>
      <c r="AR155" s="787" t="s">
        <v>1784</v>
      </c>
      <c r="AS155" s="1364"/>
      <c r="AT155" s="1366"/>
      <c r="BB155" s="727"/>
    </row>
    <row r="156" spans="1:54" s="732" customFormat="1" ht="54" customHeight="1">
      <c r="A156" s="823" t="s">
        <v>502</v>
      </c>
      <c r="B156" s="1337"/>
      <c r="C156" s="1337"/>
      <c r="D156" s="1367" t="s">
        <v>1909</v>
      </c>
      <c r="E156" s="108" t="s">
        <v>1871</v>
      </c>
      <c r="F156" s="1367" t="s">
        <v>1910</v>
      </c>
      <c r="G156" s="153">
        <v>1</v>
      </c>
      <c r="H156" s="1367" t="s">
        <v>75</v>
      </c>
      <c r="I156" s="1368" t="s">
        <v>660</v>
      </c>
      <c r="J156" s="1368" t="s">
        <v>70</v>
      </c>
      <c r="K156" s="1368" t="s">
        <v>29</v>
      </c>
      <c r="L156" s="1368" t="s">
        <v>30</v>
      </c>
      <c r="M156" s="1360" t="s">
        <v>37</v>
      </c>
      <c r="N156" s="813">
        <f t="shared" ref="N156" si="29">SUM(O156:Z156)</f>
        <v>0.25</v>
      </c>
      <c r="O156" s="814"/>
      <c r="P156" s="814"/>
      <c r="Q156" s="814">
        <v>0.25</v>
      </c>
      <c r="R156" s="814"/>
      <c r="S156" s="814"/>
      <c r="T156" s="814"/>
      <c r="U156" s="814"/>
      <c r="V156" s="814"/>
      <c r="W156" s="814"/>
      <c r="X156" s="814"/>
      <c r="Y156" s="814"/>
      <c r="Z156" s="814"/>
      <c r="AA156" s="738">
        <f t="shared" si="20"/>
        <v>0</v>
      </c>
      <c r="AB156" s="815"/>
      <c r="AC156" s="816"/>
      <c r="AD156" s="816"/>
      <c r="AE156" s="816"/>
      <c r="AF156" s="816"/>
      <c r="AG156" s="816"/>
      <c r="AH156" s="816"/>
      <c r="AI156" s="816"/>
      <c r="AJ156" s="816"/>
      <c r="AK156" s="816"/>
      <c r="AL156" s="816"/>
      <c r="AM156" s="816"/>
      <c r="AN156" s="739">
        <f t="shared" si="21"/>
        <v>0</v>
      </c>
      <c r="AO156" s="740" t="e">
        <f t="shared" si="22"/>
        <v>#DIV/0!</v>
      </c>
      <c r="AP156" s="799" t="s">
        <v>1795</v>
      </c>
      <c r="AQ156" s="822" t="s">
        <v>1783</v>
      </c>
      <c r="AR156" s="787" t="s">
        <v>1784</v>
      </c>
      <c r="AS156" s="1363" t="s">
        <v>78</v>
      </c>
      <c r="AT156" s="1365">
        <v>1440000</v>
      </c>
      <c r="BB156" s="727"/>
    </row>
    <row r="157" spans="1:54" s="732" customFormat="1" ht="81">
      <c r="A157" s="823" t="s">
        <v>502</v>
      </c>
      <c r="B157" s="1337"/>
      <c r="C157" s="1337"/>
      <c r="D157" s="1359"/>
      <c r="E157" s="253" t="s">
        <v>1781</v>
      </c>
      <c r="F157" s="1359"/>
      <c r="G157" s="153">
        <v>1</v>
      </c>
      <c r="H157" s="1359"/>
      <c r="I157" s="1361"/>
      <c r="J157" s="1361"/>
      <c r="K157" s="1361"/>
      <c r="L157" s="1361"/>
      <c r="M157" s="1361"/>
      <c r="N157" s="819">
        <v>0.15</v>
      </c>
      <c r="O157" s="814"/>
      <c r="P157" s="814"/>
      <c r="Q157" s="814"/>
      <c r="R157" s="814">
        <v>0.15</v>
      </c>
      <c r="S157" s="814"/>
      <c r="T157" s="814"/>
      <c r="U157" s="814"/>
      <c r="V157" s="814"/>
      <c r="W157" s="814"/>
      <c r="X157" s="814"/>
      <c r="Y157" s="814"/>
      <c r="Z157" s="814"/>
      <c r="AA157" s="738">
        <f t="shared" si="20"/>
        <v>0</v>
      </c>
      <c r="AB157" s="815"/>
      <c r="AC157" s="816"/>
      <c r="AD157" s="816"/>
      <c r="AE157" s="816"/>
      <c r="AF157" s="816"/>
      <c r="AG157" s="816"/>
      <c r="AH157" s="816"/>
      <c r="AI157" s="816"/>
      <c r="AJ157" s="816"/>
      <c r="AK157" s="816"/>
      <c r="AL157" s="816"/>
      <c r="AM157" s="816"/>
      <c r="AN157" s="739">
        <f t="shared" si="21"/>
        <v>0</v>
      </c>
      <c r="AO157" s="740" t="e">
        <f t="shared" si="22"/>
        <v>#DIV/0!</v>
      </c>
      <c r="AP157" s="799" t="s">
        <v>1795</v>
      </c>
      <c r="AQ157" s="822" t="s">
        <v>1783</v>
      </c>
      <c r="AR157" s="787" t="s">
        <v>1784</v>
      </c>
      <c r="AS157" s="1364"/>
      <c r="AT157" s="1366"/>
      <c r="BB157" s="727"/>
    </row>
    <row r="158" spans="1:54" s="732" customFormat="1" ht="81">
      <c r="A158" s="823" t="s">
        <v>502</v>
      </c>
      <c r="B158" s="1337"/>
      <c r="C158" s="1337"/>
      <c r="D158" s="1359"/>
      <c r="E158" s="796" t="s">
        <v>1873</v>
      </c>
      <c r="F158" s="1359"/>
      <c r="G158" s="153">
        <v>1</v>
      </c>
      <c r="H158" s="1359"/>
      <c r="I158" s="1361"/>
      <c r="J158" s="1361"/>
      <c r="K158" s="1361"/>
      <c r="L158" s="1361"/>
      <c r="M158" s="1362"/>
      <c r="N158" s="819">
        <v>0.05</v>
      </c>
      <c r="O158" s="814"/>
      <c r="P158" s="814"/>
      <c r="Q158" s="814"/>
      <c r="R158" s="814"/>
      <c r="S158" s="814"/>
      <c r="T158" s="814">
        <v>0.05</v>
      </c>
      <c r="U158" s="814"/>
      <c r="V158" s="814"/>
      <c r="W158" s="814"/>
      <c r="X158" s="814"/>
      <c r="Y158" s="814">
        <v>0.4</v>
      </c>
      <c r="Z158" s="814">
        <v>0.15</v>
      </c>
      <c r="AA158" s="738">
        <f t="shared" si="20"/>
        <v>0</v>
      </c>
      <c r="AB158" s="815"/>
      <c r="AC158" s="816"/>
      <c r="AD158" s="816"/>
      <c r="AE158" s="816"/>
      <c r="AF158" s="816"/>
      <c r="AG158" s="816"/>
      <c r="AH158" s="816"/>
      <c r="AI158" s="816"/>
      <c r="AJ158" s="816"/>
      <c r="AK158" s="816"/>
      <c r="AL158" s="816"/>
      <c r="AM158" s="816"/>
      <c r="AN158" s="739">
        <f t="shared" si="21"/>
        <v>0</v>
      </c>
      <c r="AO158" s="740" t="e">
        <f t="shared" si="22"/>
        <v>#DIV/0!</v>
      </c>
      <c r="AP158" s="799" t="s">
        <v>1795</v>
      </c>
      <c r="AQ158" s="822" t="s">
        <v>1783</v>
      </c>
      <c r="AR158" s="787" t="s">
        <v>1784</v>
      </c>
      <c r="AS158" s="1364"/>
      <c r="AT158" s="1366"/>
      <c r="BB158" s="727"/>
    </row>
    <row r="159" spans="1:54" s="732" customFormat="1" ht="101.25">
      <c r="A159" s="745" t="s">
        <v>502</v>
      </c>
      <c r="B159" s="1337"/>
      <c r="C159" s="826" t="s">
        <v>1911</v>
      </c>
      <c r="D159" s="267" t="s">
        <v>1912</v>
      </c>
      <c r="E159" s="243" t="s">
        <v>1912</v>
      </c>
      <c r="F159" s="108" t="s">
        <v>1913</v>
      </c>
      <c r="G159" s="391">
        <v>3</v>
      </c>
      <c r="H159" s="108" t="s">
        <v>79</v>
      </c>
      <c r="I159" s="138" t="s">
        <v>1914</v>
      </c>
      <c r="J159" s="391" t="s">
        <v>36</v>
      </c>
      <c r="K159" s="391" t="s">
        <v>29</v>
      </c>
      <c r="L159" s="391" t="s">
        <v>30</v>
      </c>
      <c r="M159" s="391" t="s">
        <v>37</v>
      </c>
      <c r="N159" s="743">
        <f t="shared" ref="N159:N163" si="30">SUM(O159:Z159)</f>
        <v>4</v>
      </c>
      <c r="O159" s="814"/>
      <c r="P159" s="814"/>
      <c r="Q159" s="814"/>
      <c r="R159" s="814"/>
      <c r="S159" s="814"/>
      <c r="T159" s="814"/>
      <c r="U159" s="814"/>
      <c r="V159" s="814"/>
      <c r="W159" s="783"/>
      <c r="X159" s="783">
        <v>2</v>
      </c>
      <c r="Y159" s="783"/>
      <c r="Z159" s="783">
        <v>2</v>
      </c>
      <c r="AA159" s="738">
        <f t="shared" si="20"/>
        <v>0</v>
      </c>
      <c r="AB159" s="815"/>
      <c r="AC159" s="808"/>
      <c r="AD159" s="808"/>
      <c r="AE159" s="808"/>
      <c r="AF159" s="808"/>
      <c r="AG159" s="808"/>
      <c r="AH159" s="808"/>
      <c r="AI159" s="808"/>
      <c r="AJ159" s="808"/>
      <c r="AK159" s="808"/>
      <c r="AL159" s="808"/>
      <c r="AM159" s="808"/>
      <c r="AN159" s="739">
        <f t="shared" si="21"/>
        <v>0</v>
      </c>
      <c r="AO159" s="740" t="e">
        <f t="shared" si="22"/>
        <v>#DIV/0!</v>
      </c>
      <c r="AP159" s="799" t="s">
        <v>1795</v>
      </c>
      <c r="AQ159" s="34" t="s">
        <v>1783</v>
      </c>
      <c r="AR159" s="787" t="s">
        <v>1784</v>
      </c>
      <c r="AS159" s="800"/>
      <c r="AT159" s="811">
        <v>4800000</v>
      </c>
      <c r="BB159" s="727"/>
    </row>
    <row r="160" spans="1:54" s="732" customFormat="1" ht="101.25">
      <c r="A160" s="745" t="s">
        <v>502</v>
      </c>
      <c r="B160" s="1338"/>
      <c r="C160" s="826" t="s">
        <v>1915</v>
      </c>
      <c r="D160" s="119" t="s">
        <v>1916</v>
      </c>
      <c r="E160" s="108" t="s">
        <v>1916</v>
      </c>
      <c r="F160" s="108" t="s">
        <v>1913</v>
      </c>
      <c r="G160" s="590">
        <v>2</v>
      </c>
      <c r="H160" s="108" t="s">
        <v>75</v>
      </c>
      <c r="I160" s="119" t="s">
        <v>1917</v>
      </c>
      <c r="J160" s="827" t="s">
        <v>70</v>
      </c>
      <c r="K160" s="590" t="s">
        <v>29</v>
      </c>
      <c r="L160" s="590" t="s">
        <v>30</v>
      </c>
      <c r="M160" s="590" t="s">
        <v>37</v>
      </c>
      <c r="N160" s="743">
        <f t="shared" si="30"/>
        <v>1</v>
      </c>
      <c r="O160" s="783"/>
      <c r="P160" s="783"/>
      <c r="Q160" s="783"/>
      <c r="R160" s="783"/>
      <c r="S160" s="783"/>
      <c r="T160" s="783"/>
      <c r="U160" s="783"/>
      <c r="V160" s="828">
        <v>0.5</v>
      </c>
      <c r="W160" s="783"/>
      <c r="X160" s="783"/>
      <c r="Y160" s="783"/>
      <c r="Z160" s="828">
        <v>0.5</v>
      </c>
      <c r="AA160" s="738">
        <f t="shared" si="20"/>
        <v>0</v>
      </c>
      <c r="AB160" s="381"/>
      <c r="AC160" s="829"/>
      <c r="AD160" s="829"/>
      <c r="AE160" s="829"/>
      <c r="AF160" s="829"/>
      <c r="AG160" s="829"/>
      <c r="AH160" s="829"/>
      <c r="AI160" s="829"/>
      <c r="AJ160" s="829"/>
      <c r="AK160" s="829"/>
      <c r="AL160" s="829"/>
      <c r="AM160" s="829"/>
      <c r="AN160" s="739">
        <f t="shared" si="21"/>
        <v>0</v>
      </c>
      <c r="AO160" s="740" t="e">
        <f t="shared" si="22"/>
        <v>#DIV/0!</v>
      </c>
      <c r="AP160" s="799" t="s">
        <v>1795</v>
      </c>
      <c r="AQ160" s="34" t="s">
        <v>1783</v>
      </c>
      <c r="AR160" s="810" t="s">
        <v>1784</v>
      </c>
      <c r="AS160" s="800" t="s">
        <v>78</v>
      </c>
      <c r="AT160" s="811">
        <v>3800000</v>
      </c>
      <c r="BB160" s="727"/>
    </row>
    <row r="161" spans="1:54" s="732" customFormat="1" ht="81">
      <c r="A161" s="745" t="s">
        <v>502</v>
      </c>
      <c r="B161" s="830"/>
      <c r="C161" s="1336" t="s">
        <v>1918</v>
      </c>
      <c r="D161" s="118" t="s">
        <v>1919</v>
      </c>
      <c r="E161" s="108" t="s">
        <v>1920</v>
      </c>
      <c r="F161" s="108" t="s">
        <v>1921</v>
      </c>
      <c r="G161" s="590">
        <v>3</v>
      </c>
      <c r="H161" s="108" t="s">
        <v>75</v>
      </c>
      <c r="I161" s="108" t="s">
        <v>1922</v>
      </c>
      <c r="J161" s="797" t="s">
        <v>36</v>
      </c>
      <c r="K161" s="797" t="s">
        <v>29</v>
      </c>
      <c r="L161" s="797" t="s">
        <v>30</v>
      </c>
      <c r="M161" s="590" t="s">
        <v>37</v>
      </c>
      <c r="N161" s="743">
        <f t="shared" si="30"/>
        <v>205</v>
      </c>
      <c r="O161" s="783">
        <v>10</v>
      </c>
      <c r="P161" s="783">
        <v>10</v>
      </c>
      <c r="Q161" s="783">
        <v>15</v>
      </c>
      <c r="R161" s="783">
        <v>20</v>
      </c>
      <c r="S161" s="783">
        <v>20</v>
      </c>
      <c r="T161" s="783">
        <v>20</v>
      </c>
      <c r="U161" s="783">
        <v>20</v>
      </c>
      <c r="V161" s="783">
        <v>20</v>
      </c>
      <c r="W161" s="783">
        <v>20</v>
      </c>
      <c r="X161" s="783">
        <v>20</v>
      </c>
      <c r="Y161" s="783">
        <v>15</v>
      </c>
      <c r="Z161" s="783">
        <v>15</v>
      </c>
      <c r="AA161" s="738">
        <f t="shared" si="20"/>
        <v>10</v>
      </c>
      <c r="AB161" s="381"/>
      <c r="AC161" s="831"/>
      <c r="AD161" s="831"/>
      <c r="AE161" s="831"/>
      <c r="AF161" s="831"/>
      <c r="AG161" s="831"/>
      <c r="AH161" s="831"/>
      <c r="AI161" s="831"/>
      <c r="AJ161" s="831"/>
      <c r="AK161" s="831"/>
      <c r="AL161" s="831"/>
      <c r="AM161" s="831"/>
      <c r="AN161" s="739">
        <f t="shared" si="21"/>
        <v>0</v>
      </c>
      <c r="AO161" s="740">
        <f t="shared" si="22"/>
        <v>0</v>
      </c>
      <c r="AP161" s="34" t="s">
        <v>1923</v>
      </c>
      <c r="AQ161" s="34" t="s">
        <v>1783</v>
      </c>
      <c r="AR161" s="810" t="s">
        <v>1924</v>
      </c>
      <c r="AS161" s="800" t="s">
        <v>78</v>
      </c>
      <c r="AT161" s="811">
        <v>150000</v>
      </c>
      <c r="BB161" s="727"/>
    </row>
    <row r="162" spans="1:54" s="732" customFormat="1" ht="101.25">
      <c r="A162" s="745" t="s">
        <v>502</v>
      </c>
      <c r="B162" s="830"/>
      <c r="C162" s="1337"/>
      <c r="D162" s="827" t="s">
        <v>1925</v>
      </c>
      <c r="E162" s="108" t="s">
        <v>1926</v>
      </c>
      <c r="F162" s="108" t="s">
        <v>1927</v>
      </c>
      <c r="G162" s="590">
        <v>3</v>
      </c>
      <c r="H162" s="108" t="s">
        <v>75</v>
      </c>
      <c r="I162" s="120" t="s">
        <v>300</v>
      </c>
      <c r="J162" s="590" t="s">
        <v>36</v>
      </c>
      <c r="K162" s="797" t="s">
        <v>29</v>
      </c>
      <c r="L162" s="797" t="s">
        <v>30</v>
      </c>
      <c r="M162" s="590" t="s">
        <v>43</v>
      </c>
      <c r="N162" s="743">
        <f t="shared" si="30"/>
        <v>12</v>
      </c>
      <c r="O162" s="783">
        <v>1</v>
      </c>
      <c r="P162" s="783">
        <v>1</v>
      </c>
      <c r="Q162" s="783">
        <v>1</v>
      </c>
      <c r="R162" s="783">
        <v>1</v>
      </c>
      <c r="S162" s="783">
        <v>1</v>
      </c>
      <c r="T162" s="783">
        <v>1</v>
      </c>
      <c r="U162" s="783">
        <v>1</v>
      </c>
      <c r="V162" s="783">
        <v>1</v>
      </c>
      <c r="W162" s="783">
        <v>1</v>
      </c>
      <c r="X162" s="783">
        <v>1</v>
      </c>
      <c r="Y162" s="783">
        <v>1</v>
      </c>
      <c r="Z162" s="783">
        <v>1</v>
      </c>
      <c r="AA162" s="738">
        <f t="shared" si="20"/>
        <v>1</v>
      </c>
      <c r="AB162" s="381"/>
      <c r="AC162" s="831"/>
      <c r="AD162" s="831"/>
      <c r="AE162" s="831"/>
      <c r="AF162" s="831"/>
      <c r="AG162" s="831"/>
      <c r="AH162" s="831"/>
      <c r="AI162" s="831"/>
      <c r="AJ162" s="831"/>
      <c r="AK162" s="831"/>
      <c r="AL162" s="831"/>
      <c r="AM162" s="831"/>
      <c r="AN162" s="739">
        <f t="shared" si="21"/>
        <v>0</v>
      </c>
      <c r="AO162" s="740">
        <f t="shared" si="22"/>
        <v>0</v>
      </c>
      <c r="AP162" s="810" t="s">
        <v>215</v>
      </c>
      <c r="AQ162" s="34" t="s">
        <v>1783</v>
      </c>
      <c r="AR162" s="810" t="s">
        <v>1924</v>
      </c>
      <c r="AS162" s="800"/>
      <c r="AT162" s="810"/>
      <c r="BB162" s="727"/>
    </row>
    <row r="163" spans="1:54" s="732" customFormat="1" ht="60.75">
      <c r="A163" s="745" t="s">
        <v>502</v>
      </c>
      <c r="B163" s="830"/>
      <c r="C163" s="832"/>
      <c r="D163" s="108" t="s">
        <v>1928</v>
      </c>
      <c r="E163" s="108" t="s">
        <v>1929</v>
      </c>
      <c r="F163" s="108" t="s">
        <v>1930</v>
      </c>
      <c r="G163" s="590">
        <v>1</v>
      </c>
      <c r="H163" s="108" t="s">
        <v>75</v>
      </c>
      <c r="I163" s="108" t="s">
        <v>1931</v>
      </c>
      <c r="J163" s="797" t="s">
        <v>36</v>
      </c>
      <c r="K163" s="797" t="s">
        <v>29</v>
      </c>
      <c r="L163" s="797" t="s">
        <v>30</v>
      </c>
      <c r="M163" s="590" t="s">
        <v>37</v>
      </c>
      <c r="N163" s="743">
        <f t="shared" si="30"/>
        <v>120</v>
      </c>
      <c r="O163" s="783"/>
      <c r="P163" s="783"/>
      <c r="Q163" s="783"/>
      <c r="R163" s="783"/>
      <c r="S163" s="783"/>
      <c r="T163" s="783"/>
      <c r="U163" s="783"/>
      <c r="V163" s="783">
        <v>60</v>
      </c>
      <c r="W163" s="783"/>
      <c r="X163" s="783"/>
      <c r="Y163" s="783">
        <v>60</v>
      </c>
      <c r="Z163" s="783"/>
      <c r="AA163" s="738">
        <f t="shared" si="20"/>
        <v>0</v>
      </c>
      <c r="AB163" s="381"/>
      <c r="AC163" s="831"/>
      <c r="AD163" s="831"/>
      <c r="AE163" s="831"/>
      <c r="AF163" s="831"/>
      <c r="AG163" s="831"/>
      <c r="AH163" s="831"/>
      <c r="AI163" s="831"/>
      <c r="AJ163" s="831"/>
      <c r="AK163" s="831"/>
      <c r="AL163" s="831"/>
      <c r="AM163" s="831"/>
      <c r="AN163" s="739">
        <f t="shared" si="21"/>
        <v>0</v>
      </c>
      <c r="AO163" s="740" t="e">
        <f t="shared" si="22"/>
        <v>#DIV/0!</v>
      </c>
      <c r="AP163" s="810" t="s">
        <v>1932</v>
      </c>
      <c r="AQ163" s="34" t="s">
        <v>1783</v>
      </c>
      <c r="AR163" s="810" t="s">
        <v>1924</v>
      </c>
      <c r="AS163" s="805" t="s">
        <v>93</v>
      </c>
      <c r="AT163" s="809"/>
      <c r="BB163" s="727"/>
    </row>
  </sheetData>
  <sheetProtection algorithmName="SHA-512" hashValue="Ys2AlugMo6WW312dLhf51KApadYKkSJ/9yw8ESONJDIj4Q6Z3Bo5NzkmSYGmtc8BQ78YvG+XTzpzytPhbs6HKw==" saltValue="rMuh1u4XQMYPp7qHpj8Nmg==" spinCount="100000" sheet="1" objects="1" scenarios="1" autoFilter="0"/>
  <autoFilter ref="A7:BA163"/>
  <mergeCells count="261">
    <mergeCell ref="H153:H155"/>
    <mergeCell ref="I153:I155"/>
    <mergeCell ref="J153:J155"/>
    <mergeCell ref="K153:K155"/>
    <mergeCell ref="L153:L155"/>
    <mergeCell ref="M153:M155"/>
    <mergeCell ref="AS156:AS158"/>
    <mergeCell ref="AT156:AT158"/>
    <mergeCell ref="C161:C162"/>
    <mergeCell ref="AS153:AS155"/>
    <mergeCell ref="AT153:AT155"/>
    <mergeCell ref="D156:D158"/>
    <mergeCell ref="F156:F158"/>
    <mergeCell ref="H156:H158"/>
    <mergeCell ref="I156:I158"/>
    <mergeCell ref="J156:J158"/>
    <mergeCell ref="K156:K158"/>
    <mergeCell ref="L156:L158"/>
    <mergeCell ref="M156:M158"/>
    <mergeCell ref="AT144:AT146"/>
    <mergeCell ref="C147:C158"/>
    <mergeCell ref="D147:D149"/>
    <mergeCell ref="F147:F149"/>
    <mergeCell ref="H147:H149"/>
    <mergeCell ref="I147:I149"/>
    <mergeCell ref="J147:J149"/>
    <mergeCell ref="K147:K149"/>
    <mergeCell ref="L147:L149"/>
    <mergeCell ref="M147:M149"/>
    <mergeCell ref="AS147:AS149"/>
    <mergeCell ref="AT147:AT149"/>
    <mergeCell ref="D150:D152"/>
    <mergeCell ref="F150:F152"/>
    <mergeCell ref="H150:H152"/>
    <mergeCell ref="I150:I152"/>
    <mergeCell ref="J150:J152"/>
    <mergeCell ref="K150:K152"/>
    <mergeCell ref="L150:L152"/>
    <mergeCell ref="M150:M152"/>
    <mergeCell ref="AS150:AS152"/>
    <mergeCell ref="AT150:AT152"/>
    <mergeCell ref="D153:D155"/>
    <mergeCell ref="F153:F155"/>
    <mergeCell ref="D144:D146"/>
    <mergeCell ref="F144:F146"/>
    <mergeCell ref="H144:H146"/>
    <mergeCell ref="I144:I146"/>
    <mergeCell ref="J144:J146"/>
    <mergeCell ref="K144:K146"/>
    <mergeCell ref="L144:L146"/>
    <mergeCell ref="M144:M146"/>
    <mergeCell ref="AS144:AS146"/>
    <mergeCell ref="AT138:AT140"/>
    <mergeCell ref="D141:D143"/>
    <mergeCell ref="F141:F143"/>
    <mergeCell ref="H141:H143"/>
    <mergeCell ref="I141:I143"/>
    <mergeCell ref="J141:J143"/>
    <mergeCell ref="K141:K143"/>
    <mergeCell ref="L141:L143"/>
    <mergeCell ref="M141:M143"/>
    <mergeCell ref="AS141:AS143"/>
    <mergeCell ref="AT141:AT143"/>
    <mergeCell ref="D138:D140"/>
    <mergeCell ref="F138:F140"/>
    <mergeCell ref="H138:H140"/>
    <mergeCell ref="I138:I140"/>
    <mergeCell ref="J138:J140"/>
    <mergeCell ref="K138:K140"/>
    <mergeCell ref="L138:L140"/>
    <mergeCell ref="M138:M140"/>
    <mergeCell ref="AS138:AS140"/>
    <mergeCell ref="AT132:AT134"/>
    <mergeCell ref="D135:D137"/>
    <mergeCell ref="F135:F137"/>
    <mergeCell ref="H135:H137"/>
    <mergeCell ref="I135:I137"/>
    <mergeCell ref="J135:J137"/>
    <mergeCell ref="K135:K137"/>
    <mergeCell ref="L135:L137"/>
    <mergeCell ref="M135:M137"/>
    <mergeCell ref="AS135:AS137"/>
    <mergeCell ref="AT135:AT137"/>
    <mergeCell ref="D132:D134"/>
    <mergeCell ref="F132:F134"/>
    <mergeCell ref="H132:H134"/>
    <mergeCell ref="I132:I134"/>
    <mergeCell ref="J132:J134"/>
    <mergeCell ref="K132:K134"/>
    <mergeCell ref="L132:L134"/>
    <mergeCell ref="M132:M134"/>
    <mergeCell ref="AS132:AS134"/>
    <mergeCell ref="F129:F131"/>
    <mergeCell ref="H129:H131"/>
    <mergeCell ref="I129:I131"/>
    <mergeCell ref="J129:J131"/>
    <mergeCell ref="K129:K131"/>
    <mergeCell ref="L129:L131"/>
    <mergeCell ref="M129:M131"/>
    <mergeCell ref="AS129:AS131"/>
    <mergeCell ref="AT129:AT131"/>
    <mergeCell ref="M123:M125"/>
    <mergeCell ref="AS123:AS125"/>
    <mergeCell ref="AT123:AT125"/>
    <mergeCell ref="D126:D128"/>
    <mergeCell ref="F126:F128"/>
    <mergeCell ref="H126:H128"/>
    <mergeCell ref="I126:I128"/>
    <mergeCell ref="J126:J128"/>
    <mergeCell ref="K126:K128"/>
    <mergeCell ref="L126:L128"/>
    <mergeCell ref="M126:M128"/>
    <mergeCell ref="AS126:AS128"/>
    <mergeCell ref="AT126:AT128"/>
    <mergeCell ref="M117:M119"/>
    <mergeCell ref="AS117:AS119"/>
    <mergeCell ref="AT117:AT119"/>
    <mergeCell ref="D120:D122"/>
    <mergeCell ref="F120:F122"/>
    <mergeCell ref="H120:H122"/>
    <mergeCell ref="I120:I122"/>
    <mergeCell ref="J120:J122"/>
    <mergeCell ref="K120:K122"/>
    <mergeCell ref="L120:L122"/>
    <mergeCell ref="M120:M122"/>
    <mergeCell ref="AS120:AS122"/>
    <mergeCell ref="AT120:AT122"/>
    <mergeCell ref="M111:M113"/>
    <mergeCell ref="AS111:AS113"/>
    <mergeCell ref="AT111:AT113"/>
    <mergeCell ref="D114:D116"/>
    <mergeCell ref="F114:F116"/>
    <mergeCell ref="H114:H116"/>
    <mergeCell ref="J114:J116"/>
    <mergeCell ref="K114:K116"/>
    <mergeCell ref="L114:L116"/>
    <mergeCell ref="M114:M116"/>
    <mergeCell ref="D111:D113"/>
    <mergeCell ref="F111:F113"/>
    <mergeCell ref="H111:H113"/>
    <mergeCell ref="J111:J113"/>
    <mergeCell ref="K111:K113"/>
    <mergeCell ref="L111:L113"/>
    <mergeCell ref="AS114:AS116"/>
    <mergeCell ref="AT114:AT116"/>
    <mergeCell ref="M105:M107"/>
    <mergeCell ref="AS105:AS107"/>
    <mergeCell ref="AT105:AT107"/>
    <mergeCell ref="D108:D110"/>
    <mergeCell ref="F108:F110"/>
    <mergeCell ref="H108:H110"/>
    <mergeCell ref="L108:L110"/>
    <mergeCell ref="M108:M110"/>
    <mergeCell ref="AS108:AS110"/>
    <mergeCell ref="AT108:AT110"/>
    <mergeCell ref="M99:M101"/>
    <mergeCell ref="AS99:AS101"/>
    <mergeCell ref="AT99:AT101"/>
    <mergeCell ref="D102:D104"/>
    <mergeCell ref="F102:F104"/>
    <mergeCell ref="H102:H104"/>
    <mergeCell ref="L102:L104"/>
    <mergeCell ref="M102:M104"/>
    <mergeCell ref="AS102:AS104"/>
    <mergeCell ref="AT102:AT104"/>
    <mergeCell ref="B99:B160"/>
    <mergeCell ref="C99:C146"/>
    <mergeCell ref="D99:D101"/>
    <mergeCell ref="F99:F101"/>
    <mergeCell ref="H99:H101"/>
    <mergeCell ref="L99:L101"/>
    <mergeCell ref="D105:D107"/>
    <mergeCell ref="F105:F107"/>
    <mergeCell ref="H105:H107"/>
    <mergeCell ref="L105:L107"/>
    <mergeCell ref="D117:D119"/>
    <mergeCell ref="F117:F119"/>
    <mergeCell ref="H117:H119"/>
    <mergeCell ref="J117:J119"/>
    <mergeCell ref="K117:K119"/>
    <mergeCell ref="L117:L119"/>
    <mergeCell ref="D123:D125"/>
    <mergeCell ref="F123:F125"/>
    <mergeCell ref="H123:H125"/>
    <mergeCell ref="I123:I125"/>
    <mergeCell ref="J123:J125"/>
    <mergeCell ref="K123:K125"/>
    <mergeCell ref="L123:L125"/>
    <mergeCell ref="D129:D131"/>
    <mergeCell ref="B87:B88"/>
    <mergeCell ref="C87:C88"/>
    <mergeCell ref="B89:B91"/>
    <mergeCell ref="C89:C91"/>
    <mergeCell ref="B92:B98"/>
    <mergeCell ref="C92:C98"/>
    <mergeCell ref="H74:H78"/>
    <mergeCell ref="L74:L78"/>
    <mergeCell ref="M74:M78"/>
    <mergeCell ref="AP74:AP78"/>
    <mergeCell ref="AT74:AT78"/>
    <mergeCell ref="B79:B86"/>
    <mergeCell ref="C79:C86"/>
    <mergeCell ref="B70:B72"/>
    <mergeCell ref="D71:D72"/>
    <mergeCell ref="B74:B78"/>
    <mergeCell ref="C74:C78"/>
    <mergeCell ref="D74:D78"/>
    <mergeCell ref="F74:F78"/>
    <mergeCell ref="B64:B67"/>
    <mergeCell ref="D64:D65"/>
    <mergeCell ref="F64:F65"/>
    <mergeCell ref="D66:D67"/>
    <mergeCell ref="F66:F67"/>
    <mergeCell ref="D68:D69"/>
    <mergeCell ref="F49:F52"/>
    <mergeCell ref="D53:D55"/>
    <mergeCell ref="F53:F55"/>
    <mergeCell ref="D56:D58"/>
    <mergeCell ref="F56:F58"/>
    <mergeCell ref="B60:B61"/>
    <mergeCell ref="D60:D61"/>
    <mergeCell ref="F60:F61"/>
    <mergeCell ref="F33:F36"/>
    <mergeCell ref="D37:D40"/>
    <mergeCell ref="F37:F40"/>
    <mergeCell ref="D41:D44"/>
    <mergeCell ref="F41:F44"/>
    <mergeCell ref="D45:D48"/>
    <mergeCell ref="F45:F48"/>
    <mergeCell ref="B8:B11"/>
    <mergeCell ref="B12:B28"/>
    <mergeCell ref="D12:D17"/>
    <mergeCell ref="D18:D26"/>
    <mergeCell ref="B29:B31"/>
    <mergeCell ref="B32:B58"/>
    <mergeCell ref="D33:D36"/>
    <mergeCell ref="D49:D52"/>
    <mergeCell ref="AO6:AO7"/>
    <mergeCell ref="AP6:AP7"/>
    <mergeCell ref="AQ6:AQ7"/>
    <mergeCell ref="AR6:AR7"/>
    <mergeCell ref="AS6:AS7"/>
    <mergeCell ref="AT6:AT7"/>
    <mergeCell ref="M6:M7"/>
    <mergeCell ref="N6:N7"/>
    <mergeCell ref="O6:Z6"/>
    <mergeCell ref="AA6:AA7"/>
    <mergeCell ref="AB6:AM6"/>
    <mergeCell ref="AN6:AN7"/>
    <mergeCell ref="G6:G7"/>
    <mergeCell ref="H6:H7"/>
    <mergeCell ref="I6:I7"/>
    <mergeCell ref="J6:J7"/>
    <mergeCell ref="K6:K7"/>
    <mergeCell ref="L6:L7"/>
    <mergeCell ref="A6:A7"/>
    <mergeCell ref="B6:B7"/>
    <mergeCell ref="C6:C7"/>
    <mergeCell ref="D6:D7"/>
    <mergeCell ref="E6:E7"/>
    <mergeCell ref="F6:F7"/>
  </mergeCells>
  <pageMargins left="0.19685039370078741" right="0.19685039370078741" top="0.19685039370078741" bottom="0.19685039370078741" header="0.31496062992125984" footer="0.31496062992125984"/>
  <pageSetup scale="20" orientation="landscape" r:id="rId1"/>
  <drawing r:id="rId2"/>
  <legacyDrawing r:id="rId3"/>
  <extLst>
    <ext xmlns:x14="http://schemas.microsoft.com/office/spreadsheetml/2009/9/main" uri="{CCE6A557-97BC-4b89-ADB6-D9C93CAAB3DF}">
      <x14:dataValidations xmlns:xm="http://schemas.microsoft.com/office/excel/2006/main" count="6">
        <x14:dataValidation type="list" allowBlank="1" showInputMessage="1" showErrorMessage="1">
          <x14:formula1>
            <xm:f>'C:\Users\gsanchezs\Desktop\PLANIFICACIÓN 2020-DLOG\[POA SSGG 2020.xlsx]Hoja1'!#REF!</xm:f>
          </x14:formula1>
          <xm:sqref>H89 H79:H85 H96:H99 H102 H105 H108 H111 H114 H117 H132 H120 H138 H126 H123 H129 H141 H144 H147 H150 H153 H156 J100:K101 J111:M111 J114:M114 J117:M117 J120:M120 J123:M123 J138:M138 J126:M126 J129:M129 J132:M132 J141:M141 J144:M144 J147:M147 J150:M150 J153:M153 J156:M156 AS102 AS111 AS105 AS108 AS129 AS114 AS117 AS120 AS123 AS126 AS132 AS138 AS153 AS141 AS144 AS147 AS150 AS156 AS79:AS99 J79:M99 G79:G98 G159:H161 H135 J135:M135 AS135 J159:M163 AS159:AS163 G163 J102:M102 J108:M108 L105:M105 J103:K107 J109:K110</xm:sqref>
        </x14:dataValidation>
        <x14:dataValidation type="list" allowBlank="1" showInputMessage="1" showErrorMessage="1">
          <x14:formula1>
            <xm:f>'\\ENSQBO\Planificacion y Control de Gestion (500GB)\Users\rariasr\AppData\Local\Microsoft\Windows\INetCache\Content.Outlook\9R50TO59\[Planilla Plan Operativo Anual 2019 - SSGG-DLOG.xlsx]Hoja1'!#REF!</xm:f>
          </x14:formula1>
          <xm:sqref>H90:H95 G162 H86:H88 H162:H163</xm:sqref>
        </x14:dataValidation>
        <x14:dataValidation type="list" allowBlank="1" showInputMessage="1" showErrorMessage="1">
          <x14:formula1>
            <xm:f>'D:\PLANIFICACION Y PRESUPUESTO 2020\[Plan Operativo 2020 - DCE - copia.xlsx]Hoja1'!#REF!</xm:f>
          </x14:formula1>
          <xm:sqref>G59:H59 J59:M59 AS59</xm:sqref>
        </x14:dataValidation>
        <x14:dataValidation type="list" allowBlank="1" showInputMessage="1" showErrorMessage="1">
          <x14:formula1>
            <xm:f>'C:\Users\gsanchezs\Desktop\PLANIFICACIÓN 2020-DLOG\[POA Almacén 2020.xlsx]Hoja1'!#REF!</xm:f>
          </x14:formula1>
          <xm:sqref>G63:H63 J63:M63</xm:sqref>
        </x14:dataValidation>
        <x14:dataValidation type="list" allowBlank="1" showInputMessage="1" showErrorMessage="1">
          <x14:formula1>
            <xm:f>'[POA GGCA 2020.xlsx]Hoja1'!#REF!</xm:f>
          </x14:formula1>
          <xm:sqref>G33:H58 AS33:AS58 G60 J33:M58</xm:sqref>
        </x14:dataValidation>
        <x14:dataValidation type="list" allowBlank="1" showInputMessage="1" showErrorMessage="1">
          <x14:formula1>
            <xm:f>'C:\Users\gsanchezs\Desktop\PLANIFICACIÓN 2020-DLOG\[POA 2020 Compras.xlsx]Hoja1'!#REF!</xm:f>
          </x14:formula1>
          <xm:sqref>G8:H32 J8:M32 AS8:AS32</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17</vt:i4>
      </vt:variant>
      <vt:variant>
        <vt:lpstr>Rangos con nombre</vt:lpstr>
      </vt:variant>
      <vt:variant>
        <vt:i4>16</vt:i4>
      </vt:variant>
    </vt:vector>
  </HeadingPairs>
  <TitlesOfParts>
    <vt:vector size="33" baseType="lpstr">
      <vt:lpstr>POA DC - 2020</vt:lpstr>
      <vt:lpstr>POA 2020 Sectores DC</vt:lpstr>
      <vt:lpstr>POA DAI - 2020</vt:lpstr>
      <vt:lpstr>POA DCE - 2020</vt:lpstr>
      <vt:lpstr>POA DCER - 2020</vt:lpstr>
      <vt:lpstr>POA DD - 2020</vt:lpstr>
      <vt:lpstr>POA DF - 2020</vt:lpstr>
      <vt:lpstr>POA DGH - 2020</vt:lpstr>
      <vt:lpstr>POA DLOG -2020</vt:lpstr>
      <vt:lpstr>POA 2020 DP&amp;CG</vt:lpstr>
      <vt:lpstr>POA DPF - 2020</vt:lpstr>
      <vt:lpstr>POA DRP - 2020</vt:lpstr>
      <vt:lpstr>POA DSF - 2020</vt:lpstr>
      <vt:lpstr>POA DSJ - 2020</vt:lpstr>
      <vt:lpstr>POA DTI - 2020</vt:lpstr>
      <vt:lpstr>POA OAI - 2020</vt:lpstr>
      <vt:lpstr>Hoja1</vt:lpstr>
      <vt:lpstr>'POA 2020 DP&amp;CG'!Área_de_impresión</vt:lpstr>
      <vt:lpstr>'POA 2020 Sectores DC'!Área_de_impresión</vt:lpstr>
      <vt:lpstr>'POA DAI - 2020'!Área_de_impresión</vt:lpstr>
      <vt:lpstr>'POA DC - 2020'!Área_de_impresión</vt:lpstr>
      <vt:lpstr>'POA DCE - 2020'!Área_de_impresión</vt:lpstr>
      <vt:lpstr>'POA DCER - 2020'!Área_de_impresión</vt:lpstr>
      <vt:lpstr>'POA DD - 2020'!Área_de_impresión</vt:lpstr>
      <vt:lpstr>'POA DF - 2020'!Área_de_impresión</vt:lpstr>
      <vt:lpstr>'POA DGH - 2020'!Área_de_impresión</vt:lpstr>
      <vt:lpstr>'POA DLOG -2020'!Área_de_impresión</vt:lpstr>
      <vt:lpstr>'POA DPF - 2020'!Área_de_impresión</vt:lpstr>
      <vt:lpstr>'POA DRP - 2020'!Área_de_impresión</vt:lpstr>
      <vt:lpstr>'POA DSF - 2020'!Área_de_impresión</vt:lpstr>
      <vt:lpstr>'POA DSJ - 2020'!Área_de_impresión</vt:lpstr>
      <vt:lpstr>'POA DTI - 2020'!Área_de_impresión</vt:lpstr>
      <vt:lpstr>'POA OAI - 2020'!Área_de_impresión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2020-02-06T18:27:52Z</dcterms:modified>
  <cp:category/>
  <cp:contentStatus/>
</cp:coreProperties>
</file>