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7.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76"/>
  </bookViews>
  <sheets>
    <sheet name="DC-Corporativo" sheetId="3" r:id="rId1"/>
    <sheet name="DC- Sectores" sheetId="4" r:id="rId2"/>
    <sheet name="DAI" sheetId="2" r:id="rId3"/>
    <sheet name="DCER" sheetId="5" r:id="rId4"/>
    <sheet name="DD" sheetId="6" r:id="rId5"/>
    <sheet name="DF" sheetId="7" r:id="rId6"/>
    <sheet name="DGH" sheetId="8" r:id="rId7"/>
    <sheet name="DLOG" sheetId="9" r:id="rId8"/>
    <sheet name="DP&amp;CG" sheetId="10" r:id="rId9"/>
    <sheet name="DPF" sheetId="11" r:id="rId10"/>
    <sheet name="DRP" sheetId="12" r:id="rId11"/>
    <sheet name="DSF" sheetId="13" r:id="rId12"/>
    <sheet name="DSJ" sheetId="14" r:id="rId13"/>
    <sheet name="DTI" sheetId="15" r:id="rId14"/>
    <sheet name="GCE" sheetId="16" r:id="rId15"/>
    <sheet name="OAI" sheetId="17"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_xlnm._FilterDatabase" localSheetId="2" hidden="1">DAI!$A$7:$AN$62</definedName>
    <definedName name="_xlnm._FilterDatabase" localSheetId="1" hidden="1">'DC- Sectores'!$A$7:$AN$181</definedName>
    <definedName name="_xlnm._FilterDatabase" localSheetId="0" hidden="1">'DC-Corporativo'!$A$7:$AN$131</definedName>
    <definedName name="_xlnm._FilterDatabase" localSheetId="3" hidden="1">DCER!$A$7:$AG$20</definedName>
    <definedName name="_xlnm._FilterDatabase" localSheetId="4" hidden="1">DD!$A$6:$AF$70</definedName>
    <definedName name="_xlnm._FilterDatabase" localSheetId="5" hidden="1">DF!$A$7:$AM$66</definedName>
    <definedName name="_xlnm._FilterDatabase" localSheetId="6" hidden="1">DGH!$A$7:$AJ$100</definedName>
    <definedName name="_xlnm._FilterDatabase" localSheetId="7" hidden="1">DLOG!$A$7:$AM$157</definedName>
    <definedName name="_xlnm._FilterDatabase" localSheetId="8" hidden="1">'DP&amp;CG'!$A$7:$AN$102</definedName>
    <definedName name="_xlnm._FilterDatabase" localSheetId="9" hidden="1">DPF!$A$7:$DIL$80</definedName>
    <definedName name="_xlnm._FilterDatabase" localSheetId="10" hidden="1">DRP!$A$6:$AO$79</definedName>
    <definedName name="_xlnm._FilterDatabase" localSheetId="11" hidden="1">DSF!$B$7:$AF$17</definedName>
    <definedName name="_xlnm._FilterDatabase" localSheetId="12" hidden="1">DSJ!$A$7:$AF$34</definedName>
    <definedName name="_xlnm._FilterDatabase" localSheetId="13" hidden="1">DTI!$A$7:$AN$120</definedName>
    <definedName name="_xlnm._FilterDatabase" localSheetId="14" hidden="1">GCE!$A$8:$AJ$73</definedName>
    <definedName name="_xlnm._FilterDatabase" localSheetId="15" hidden="1">OAI!$A$7:$AN$13</definedName>
    <definedName name="_Toc339577478" localSheetId="2">DAI!#REF!</definedName>
    <definedName name="_Toc339577478" localSheetId="1">'DC- Sectores'!#REF!</definedName>
    <definedName name="_Toc339577478" localSheetId="0">'DC-Corporativo'!#REF!</definedName>
    <definedName name="_Toc339577478" localSheetId="5">DF!#REF!</definedName>
    <definedName name="_Toc339577478" localSheetId="6">DGH!#REF!</definedName>
    <definedName name="_Toc339577478" localSheetId="7">DLOG!#REF!</definedName>
    <definedName name="_Toc339577478" localSheetId="8">'DP&amp;CG'!#REF!</definedName>
    <definedName name="_Toc339577478" localSheetId="9">DPF!#REF!</definedName>
    <definedName name="_Toc339577478" localSheetId="10">DRP!#REF!</definedName>
    <definedName name="_Toc339577478" localSheetId="12">DSJ!#REF!</definedName>
    <definedName name="_Toc339577478" localSheetId="13">DTI!#REF!</definedName>
    <definedName name="_Toc339577478" localSheetId="14">GCE!#REF!</definedName>
    <definedName name="_Toc339577478" localSheetId="15">OAI!#REF!</definedName>
    <definedName name="_xlnm.Print_Area" localSheetId="2">DAI!$A$1:$AF$61</definedName>
    <definedName name="_xlnm.Print_Area" localSheetId="1">'DC- Sectores'!$A$1:$AF$181</definedName>
    <definedName name="_xlnm.Print_Area" localSheetId="0">'DC-Corporativo'!$A$1:$AF$132</definedName>
    <definedName name="_xlnm.Print_Area" localSheetId="5">DF!$E$28:$AA$66</definedName>
    <definedName name="_xlnm.Print_Area" localSheetId="6">DGH!$A$1:$AF$96</definedName>
    <definedName name="_xlnm.Print_Area" localSheetId="8">'DP&amp;CG'!$A$1:$AF$102</definedName>
    <definedName name="_xlnm.Print_Area" localSheetId="9">DPF!$A$1:$AF$75</definedName>
    <definedName name="_xlnm.Print_Area" localSheetId="10">DRP!$A$1:$AF$77</definedName>
    <definedName name="_xlnm.Print_Area" localSheetId="12">DSJ!$A$1:$AF$33</definedName>
    <definedName name="_xlnm.Print_Area" localSheetId="13">DTI!$A$1:$AF$110</definedName>
    <definedName name="_xlnm.Print_Area" localSheetId="14">GCE!$E$1:$AF$73</definedName>
    <definedName name="_xlnm.Print_Area" localSheetId="15">OAI!$A$1:$AF$13</definedName>
    <definedName name="_xlnm.Print_Titles" localSheetId="14">GCE!$6:$25</definedName>
  </definedNames>
  <calcPr calcId="152511"/>
</workbook>
</file>

<file path=xl/calcChain.xml><?xml version="1.0" encoding="utf-8"?>
<calcChain xmlns="http://schemas.openxmlformats.org/spreadsheetml/2006/main">
  <c r="O14" i="17" l="1"/>
  <c r="O13" i="17"/>
  <c r="O12" i="17"/>
  <c r="O11" i="17"/>
  <c r="O10" i="17"/>
  <c r="O9" i="17"/>
  <c r="O8" i="17"/>
  <c r="O73" i="16" l="1"/>
  <c r="O72" i="16"/>
  <c r="O71" i="16"/>
  <c r="O70" i="16"/>
  <c r="O69" i="16"/>
  <c r="O68" i="16"/>
  <c r="O67" i="16"/>
  <c r="O66" i="16"/>
  <c r="O65" i="16"/>
  <c r="O64" i="16"/>
  <c r="O63" i="16"/>
  <c r="O62" i="16"/>
  <c r="O61" i="16"/>
  <c r="O60" i="16"/>
  <c r="O59" i="16"/>
  <c r="O58" i="16"/>
  <c r="O57" i="16"/>
  <c r="O56" i="16"/>
  <c r="O55" i="16"/>
  <c r="O54" i="16"/>
  <c r="O53" i="16"/>
  <c r="O52" i="16"/>
  <c r="O51" i="16"/>
  <c r="O50" i="16"/>
  <c r="O49" i="16"/>
  <c r="O48" i="16"/>
  <c r="O47" i="16"/>
  <c r="O46" i="16"/>
  <c r="O45" i="16"/>
  <c r="O44" i="16"/>
  <c r="O43" i="16"/>
  <c r="O42" i="16"/>
  <c r="O41" i="16"/>
  <c r="O40" i="16"/>
  <c r="O39" i="16"/>
  <c r="O38" i="16"/>
  <c r="O37" i="16"/>
  <c r="O36" i="16"/>
  <c r="O35" i="16"/>
  <c r="O34" i="16"/>
  <c r="O33" i="16"/>
  <c r="O32" i="16"/>
  <c r="O31" i="16"/>
  <c r="O30" i="16"/>
  <c r="O29" i="16"/>
  <c r="O28" i="16"/>
  <c r="O27" i="16"/>
  <c r="O26" i="16"/>
  <c r="O25" i="16"/>
  <c r="O24" i="16"/>
  <c r="O23" i="16"/>
  <c r="O22" i="16"/>
  <c r="O21" i="16"/>
  <c r="O20" i="16"/>
  <c r="O19" i="16"/>
  <c r="O18" i="16"/>
  <c r="O17" i="16"/>
  <c r="O16" i="16"/>
  <c r="O15" i="16"/>
  <c r="O14" i="16"/>
  <c r="O13" i="16"/>
  <c r="O12" i="16"/>
  <c r="O11" i="16"/>
  <c r="O10" i="16"/>
  <c r="O9" i="16"/>
  <c r="O120" i="15" l="1"/>
  <c r="F120" i="15"/>
  <c r="O119" i="15"/>
  <c r="F119" i="15"/>
  <c r="O118" i="15"/>
  <c r="F118" i="15"/>
  <c r="O117" i="15"/>
  <c r="F117" i="15"/>
  <c r="O116" i="15"/>
  <c r="F116" i="15"/>
  <c r="O115" i="15"/>
  <c r="F115" i="15"/>
  <c r="O114" i="15"/>
  <c r="F114" i="15"/>
  <c r="O113" i="15"/>
  <c r="F113" i="15"/>
  <c r="O112" i="15"/>
  <c r="F112" i="15"/>
  <c r="O111" i="15"/>
  <c r="O110" i="15"/>
  <c r="F110" i="15"/>
  <c r="O109" i="15"/>
  <c r="F109" i="15"/>
  <c r="O108" i="15"/>
  <c r="O107" i="15"/>
  <c r="O106" i="15"/>
  <c r="O105" i="15"/>
  <c r="O104" i="15"/>
  <c r="O103" i="15"/>
  <c r="O102" i="15"/>
  <c r="O101" i="15"/>
  <c r="O100" i="15"/>
  <c r="O99" i="15"/>
  <c r="O98" i="15"/>
  <c r="O97" i="15"/>
  <c r="O96" i="15"/>
  <c r="O95" i="15"/>
  <c r="O94" i="15"/>
  <c r="O93" i="15"/>
  <c r="O92" i="15"/>
  <c r="O91" i="15"/>
  <c r="O90" i="15"/>
  <c r="O89" i="15"/>
  <c r="O88" i="15"/>
  <c r="O87" i="15"/>
  <c r="O86" i="15"/>
  <c r="O85" i="15"/>
  <c r="O84" i="15"/>
  <c r="O83" i="15"/>
  <c r="O82" i="15"/>
  <c r="O81" i="15"/>
  <c r="O80" i="15"/>
  <c r="O79" i="15"/>
  <c r="O78" i="15"/>
  <c r="O77" i="15"/>
  <c r="O76" i="15"/>
  <c r="O75" i="15"/>
  <c r="F75" i="15"/>
  <c r="O74" i="15"/>
  <c r="O73" i="15"/>
  <c r="F73" i="15"/>
  <c r="O72" i="15"/>
  <c r="F72" i="15"/>
  <c r="O71" i="15"/>
  <c r="F71" i="15"/>
  <c r="O70" i="15"/>
  <c r="F70" i="15"/>
  <c r="O69" i="15"/>
  <c r="F69" i="15"/>
  <c r="O68" i="15"/>
  <c r="F68" i="15"/>
  <c r="O67" i="15"/>
  <c r="F67" i="15"/>
  <c r="O66" i="15"/>
  <c r="F66" i="15"/>
  <c r="O65" i="15"/>
  <c r="F65" i="15"/>
  <c r="O64" i="15"/>
  <c r="F64" i="15"/>
  <c r="O63" i="15"/>
  <c r="F63" i="15"/>
  <c r="O62" i="15"/>
  <c r="F62" i="15"/>
  <c r="O61" i="15"/>
  <c r="O60" i="15"/>
  <c r="O59" i="15"/>
  <c r="O58" i="15"/>
  <c r="O57" i="15"/>
  <c r="O56" i="15"/>
  <c r="O55" i="15"/>
  <c r="O54" i="15"/>
  <c r="F54" i="15"/>
  <c r="O53" i="15"/>
  <c r="F53" i="15"/>
  <c r="O52" i="15"/>
  <c r="F52" i="15"/>
  <c r="O51" i="15"/>
  <c r="F51" i="15"/>
  <c r="O50" i="15"/>
  <c r="F50" i="15"/>
  <c r="O49" i="15"/>
  <c r="F49" i="15"/>
  <c r="O48" i="15"/>
  <c r="F48" i="15"/>
  <c r="O47" i="15"/>
  <c r="F47" i="15"/>
  <c r="O46" i="15"/>
  <c r="F46" i="15"/>
  <c r="AF45" i="15"/>
  <c r="O45" i="15"/>
  <c r="O44" i="15"/>
  <c r="F44" i="15"/>
  <c r="O43" i="15"/>
  <c r="F43" i="15"/>
  <c r="O42" i="15"/>
  <c r="F42" i="15"/>
  <c r="O41" i="15"/>
  <c r="F41" i="15"/>
  <c r="O40" i="15"/>
  <c r="F40" i="15"/>
  <c r="O39" i="15"/>
  <c r="O38" i="15"/>
  <c r="O37" i="15"/>
  <c r="O36" i="15"/>
  <c r="O35" i="15"/>
  <c r="O34" i="15"/>
  <c r="O33" i="15"/>
  <c r="O32" i="15"/>
  <c r="O31" i="15"/>
  <c r="O30" i="15"/>
  <c r="O29" i="15"/>
  <c r="O28" i="15"/>
  <c r="O27" i="15"/>
  <c r="O26" i="15"/>
  <c r="AF25" i="15"/>
  <c r="O25" i="15"/>
  <c r="O24" i="15"/>
  <c r="O23" i="15"/>
  <c r="O22" i="15"/>
  <c r="AF21" i="15"/>
  <c r="O21" i="15"/>
  <c r="O20" i="15"/>
  <c r="F20" i="15"/>
  <c r="O19" i="15"/>
  <c r="F19" i="15"/>
  <c r="O18" i="15"/>
  <c r="F18" i="15"/>
  <c r="O17" i="15"/>
  <c r="F17" i="15"/>
  <c r="O16" i="15"/>
  <c r="F16" i="15"/>
  <c r="O15" i="15"/>
  <c r="F15" i="15"/>
  <c r="O14" i="15"/>
  <c r="F14" i="15"/>
  <c r="O13" i="15"/>
  <c r="F13" i="15"/>
  <c r="O12" i="15"/>
  <c r="F12" i="15"/>
  <c r="O11" i="15"/>
  <c r="F11" i="15"/>
  <c r="O10" i="15"/>
  <c r="F10" i="15"/>
  <c r="O9" i="15"/>
  <c r="F9" i="15"/>
  <c r="O8" i="15"/>
  <c r="F8" i="15"/>
  <c r="O33" i="14" l="1"/>
  <c r="O32" i="14"/>
  <c r="O31" i="14"/>
  <c r="O30" i="14"/>
  <c r="O29" i="14"/>
  <c r="O28" i="14"/>
  <c r="O27" i="14"/>
  <c r="O25" i="14"/>
  <c r="O24" i="14"/>
  <c r="O23" i="14"/>
  <c r="O22" i="14"/>
  <c r="O21" i="14"/>
  <c r="O20" i="14"/>
  <c r="O19" i="14"/>
  <c r="O18" i="14"/>
  <c r="O17" i="14"/>
  <c r="O16" i="14"/>
  <c r="O15" i="14"/>
  <c r="O14" i="14"/>
  <c r="O13" i="14"/>
  <c r="O12" i="14"/>
  <c r="O11" i="14"/>
  <c r="O10" i="14"/>
  <c r="O9" i="14"/>
  <c r="O8" i="14"/>
  <c r="O15" i="13" l="1"/>
  <c r="O14" i="13"/>
  <c r="O13" i="13"/>
  <c r="O12" i="13"/>
  <c r="O11" i="13"/>
  <c r="O10" i="13"/>
  <c r="O9" i="13"/>
  <c r="O8" i="13"/>
  <c r="O78" i="12" l="1"/>
  <c r="O77" i="12"/>
  <c r="O76" i="12"/>
  <c r="O75" i="12"/>
  <c r="O74" i="12"/>
  <c r="O73" i="12"/>
  <c r="O72" i="12"/>
  <c r="O71" i="12"/>
  <c r="O70" i="12"/>
  <c r="O69" i="12"/>
  <c r="O68" i="12"/>
  <c r="O67" i="12"/>
  <c r="O66" i="12"/>
  <c r="O65" i="12"/>
  <c r="O64" i="12"/>
  <c r="O63" i="12"/>
  <c r="O62" i="12"/>
  <c r="O61" i="12"/>
  <c r="O60" i="12"/>
  <c r="O59" i="12"/>
  <c r="O58" i="12"/>
  <c r="O57" i="12"/>
  <c r="O56" i="12"/>
  <c r="O55" i="12"/>
  <c r="O54" i="12"/>
  <c r="O53" i="12"/>
  <c r="O52" i="12"/>
  <c r="O51" i="12"/>
  <c r="O50" i="12"/>
  <c r="O49" i="12"/>
  <c r="O48" i="12"/>
  <c r="O47" i="12"/>
  <c r="O46" i="12"/>
  <c r="O45" i="12"/>
  <c r="O44" i="12"/>
  <c r="O43" i="12"/>
  <c r="O42" i="12"/>
  <c r="O41" i="12"/>
  <c r="O40" i="12"/>
  <c r="O39" i="12"/>
  <c r="O38" i="12"/>
  <c r="O37" i="12"/>
  <c r="O36" i="12"/>
  <c r="O35" i="12"/>
  <c r="O34" i="12"/>
  <c r="O33" i="12"/>
  <c r="O32" i="12"/>
  <c r="O31" i="12"/>
  <c r="O30" i="12"/>
  <c r="F30" i="12"/>
  <c r="O29" i="12"/>
  <c r="O28" i="12"/>
  <c r="O27" i="12"/>
  <c r="O26" i="12"/>
  <c r="O25" i="12"/>
  <c r="O24" i="12"/>
  <c r="O23" i="12"/>
  <c r="O22" i="12"/>
  <c r="O21" i="12"/>
  <c r="O20" i="12"/>
  <c r="O19" i="12"/>
  <c r="O18" i="12"/>
  <c r="Z17" i="12"/>
  <c r="Y17" i="12" s="1"/>
  <c r="X17" i="12" s="1"/>
  <c r="W17" i="12" s="1"/>
  <c r="V17" i="12" s="1"/>
  <c r="U17" i="12" s="1"/>
  <c r="T17" i="12" s="1"/>
  <c r="S17" i="12" s="1"/>
  <c r="R17" i="12" s="1"/>
  <c r="Q17" i="12" s="1"/>
  <c r="P17" i="12" s="1"/>
  <c r="O16" i="12"/>
  <c r="O15" i="12"/>
  <c r="O14" i="12"/>
  <c r="Z13" i="12"/>
  <c r="Y13" i="12" s="1"/>
  <c r="X13" i="12" s="1"/>
  <c r="W13" i="12" s="1"/>
  <c r="V13" i="12" s="1"/>
  <c r="U13" i="12" s="1"/>
  <c r="T13" i="12" s="1"/>
  <c r="S13" i="12" s="1"/>
  <c r="R13" i="12" s="1"/>
  <c r="Q13" i="12" s="1"/>
  <c r="P13" i="12" s="1"/>
  <c r="O12" i="12"/>
  <c r="O11" i="12"/>
  <c r="O10" i="12"/>
  <c r="O9" i="12"/>
  <c r="O8" i="12"/>
  <c r="O7" i="12"/>
  <c r="O17" i="12" l="1"/>
  <c r="O13" i="12"/>
  <c r="O80" i="11" l="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O18" i="11"/>
  <c r="O17" i="11"/>
  <c r="O16" i="11"/>
  <c r="O15" i="11"/>
  <c r="O14" i="11"/>
  <c r="O13" i="11"/>
  <c r="O12" i="11"/>
  <c r="O11" i="11"/>
  <c r="O10" i="11"/>
  <c r="O9" i="11"/>
  <c r="O8" i="11"/>
  <c r="O102" i="10" l="1"/>
  <c r="O101" i="10"/>
  <c r="O100" i="10"/>
  <c r="O99" i="10"/>
  <c r="O98" i="10"/>
  <c r="O97" i="10"/>
  <c r="O96" i="10"/>
  <c r="O95" i="10"/>
  <c r="O94" i="10"/>
  <c r="O93" i="10"/>
  <c r="O92" i="10"/>
  <c r="O91" i="10"/>
  <c r="O90" i="10"/>
  <c r="O89" i="10"/>
  <c r="O88" i="10"/>
  <c r="O87" i="10"/>
  <c r="O86" i="10"/>
  <c r="O85" i="10"/>
  <c r="O84" i="10"/>
  <c r="O83" i="10"/>
  <c r="O82" i="10"/>
  <c r="O81" i="10"/>
  <c r="O80" i="10"/>
  <c r="O79" i="10"/>
  <c r="O78" i="10"/>
  <c r="O77" i="10"/>
  <c r="O76" i="10"/>
  <c r="O75" i="10"/>
  <c r="O74" i="10"/>
  <c r="O73" i="10"/>
  <c r="O72" i="10"/>
  <c r="O71" i="10"/>
  <c r="O70" i="10"/>
  <c r="O69" i="10"/>
  <c r="O68" i="10"/>
  <c r="O67" i="10"/>
  <c r="O66" i="10"/>
  <c r="O65" i="10"/>
  <c r="O64" i="10"/>
  <c r="O63" i="10"/>
  <c r="O62" i="10"/>
  <c r="O61" i="10"/>
  <c r="O60" i="10"/>
  <c r="O59" i="10"/>
  <c r="O58" i="10"/>
  <c r="O57" i="10"/>
  <c r="O56" i="10"/>
  <c r="O55" i="10"/>
  <c r="O54" i="10"/>
  <c r="O53" i="10"/>
  <c r="O52" i="10"/>
  <c r="O51" i="10"/>
  <c r="O50" i="10"/>
  <c r="O49" i="10"/>
  <c r="O48" i="10"/>
  <c r="O47" i="10"/>
  <c r="O46" i="10"/>
  <c r="O45" i="10"/>
  <c r="O44" i="10"/>
  <c r="O43" i="10"/>
  <c r="O42" i="10"/>
  <c r="O41" i="10"/>
  <c r="O40" i="10"/>
  <c r="O39" i="10"/>
  <c r="O38" i="10"/>
  <c r="O37" i="10"/>
  <c r="O36" i="10"/>
  <c r="O35" i="10"/>
  <c r="O34" i="10"/>
  <c r="O33" i="10"/>
  <c r="O32" i="10"/>
  <c r="O31" i="10"/>
  <c r="O30" i="10"/>
  <c r="O29" i="10"/>
  <c r="O28" i="10"/>
  <c r="O27" i="10"/>
  <c r="O26" i="10"/>
  <c r="O25" i="10"/>
  <c r="O24" i="10"/>
  <c r="O23" i="10"/>
  <c r="O22" i="10"/>
  <c r="O21" i="10"/>
  <c r="O20" i="10"/>
  <c r="O19" i="10"/>
  <c r="O18" i="10"/>
  <c r="O17" i="10"/>
  <c r="O16" i="10"/>
  <c r="O15" i="10"/>
  <c r="O14" i="10"/>
  <c r="O13" i="10"/>
  <c r="O12" i="10"/>
  <c r="O11" i="10"/>
  <c r="O10" i="10"/>
  <c r="O9" i="10"/>
  <c r="O8" i="10"/>
  <c r="O157" i="9" l="1"/>
  <c r="O156" i="9"/>
  <c r="O155" i="9"/>
  <c r="O154" i="9"/>
  <c r="O153" i="9"/>
  <c r="O152" i="9"/>
  <c r="O151" i="9"/>
  <c r="O150" i="9"/>
  <c r="O149" i="9"/>
  <c r="O148" i="9"/>
  <c r="O147" i="9"/>
  <c r="O146" i="9"/>
  <c r="O145" i="9"/>
  <c r="O144" i="9"/>
  <c r="O143" i="9"/>
  <c r="O142" i="9"/>
  <c r="O141" i="9"/>
  <c r="O140" i="9"/>
  <c r="O139" i="9"/>
  <c r="O138" i="9"/>
  <c r="O137" i="9"/>
  <c r="O136" i="9"/>
  <c r="O135" i="9"/>
  <c r="O134" i="9"/>
  <c r="O133" i="9"/>
  <c r="O132" i="9"/>
  <c r="O131" i="9"/>
  <c r="O130" i="9"/>
  <c r="O129" i="9"/>
  <c r="O128" i="9"/>
  <c r="O127" i="9"/>
  <c r="O126" i="9"/>
  <c r="O125" i="9"/>
  <c r="O124" i="9"/>
  <c r="O123" i="9"/>
  <c r="O122" i="9"/>
  <c r="O121" i="9"/>
  <c r="O120" i="9"/>
  <c r="O119" i="9"/>
  <c r="O118" i="9"/>
  <c r="O117" i="9"/>
  <c r="O116" i="9"/>
  <c r="O115" i="9"/>
  <c r="O114" i="9"/>
  <c r="O113" i="9"/>
  <c r="O112" i="9"/>
  <c r="O111" i="9"/>
  <c r="O110" i="9"/>
  <c r="O109" i="9"/>
  <c r="O108" i="9"/>
  <c r="O107" i="9"/>
  <c r="O106" i="9"/>
  <c r="O105" i="9"/>
  <c r="O104" i="9"/>
  <c r="O103" i="9"/>
  <c r="O102" i="9"/>
  <c r="O101" i="9"/>
  <c r="O100" i="9"/>
  <c r="O99" i="9"/>
  <c r="O98" i="9"/>
  <c r="O97" i="9"/>
  <c r="O96" i="9"/>
  <c r="O95" i="9"/>
  <c r="O94" i="9"/>
  <c r="O93" i="9"/>
  <c r="O92" i="9"/>
  <c r="O91" i="9"/>
  <c r="O90" i="9"/>
  <c r="O89" i="9"/>
  <c r="O88" i="9"/>
  <c r="O87" i="9"/>
  <c r="O86" i="9"/>
  <c r="O85" i="9"/>
  <c r="O84" i="9"/>
  <c r="O83" i="9"/>
  <c r="O82" i="9"/>
  <c r="O81" i="9"/>
  <c r="O80" i="9"/>
  <c r="O79" i="9"/>
  <c r="O78" i="9"/>
  <c r="O77" i="9"/>
  <c r="O76" i="9"/>
  <c r="O75" i="9"/>
  <c r="O74" i="9"/>
  <c r="O73" i="9"/>
  <c r="O72" i="9"/>
  <c r="O71" i="9"/>
  <c r="O70" i="9"/>
  <c r="O69" i="9"/>
  <c r="O68" i="9"/>
  <c r="O67" i="9"/>
  <c r="O66" i="9"/>
  <c r="O65" i="9"/>
  <c r="O64" i="9"/>
  <c r="O63" i="9"/>
  <c r="O62" i="9"/>
  <c r="O61" i="9"/>
  <c r="O60" i="9"/>
  <c r="O59" i="9"/>
  <c r="O58" i="9"/>
  <c r="O57" i="9"/>
  <c r="O56" i="9"/>
  <c r="O55" i="9"/>
  <c r="O54" i="9"/>
  <c r="O53" i="9"/>
  <c r="O52" i="9"/>
  <c r="O51" i="9"/>
  <c r="O50" i="9"/>
  <c r="O49" i="9"/>
  <c r="O48" i="9"/>
  <c r="O47" i="9"/>
  <c r="O46" i="9"/>
  <c r="O45" i="9"/>
  <c r="O44" i="9"/>
  <c r="O43" i="9"/>
  <c r="O42" i="9"/>
  <c r="O41" i="9"/>
  <c r="O40" i="9"/>
  <c r="O39" i="9"/>
  <c r="O38" i="9"/>
  <c r="O37" i="9"/>
  <c r="O36" i="9"/>
  <c r="O35" i="9"/>
  <c r="O34" i="9"/>
  <c r="O33" i="9"/>
  <c r="O32" i="9"/>
  <c r="O31" i="9"/>
  <c r="O30" i="9"/>
  <c r="O29" i="9"/>
  <c r="O28" i="9"/>
  <c r="O27" i="9"/>
  <c r="O26" i="9"/>
  <c r="O25" i="9"/>
  <c r="O24" i="9"/>
  <c r="O23" i="9"/>
  <c r="O22" i="9"/>
  <c r="O21" i="9"/>
  <c r="O20" i="9"/>
  <c r="O19" i="9"/>
  <c r="O18" i="9"/>
  <c r="O17" i="9"/>
  <c r="O16" i="9"/>
  <c r="O15" i="9"/>
  <c r="O14" i="9"/>
  <c r="O13" i="9"/>
  <c r="O12" i="9"/>
  <c r="O11" i="9"/>
  <c r="O10" i="9"/>
  <c r="O9" i="9"/>
  <c r="O8" i="9"/>
  <c r="O100" i="8" l="1"/>
  <c r="O99" i="8"/>
  <c r="O98" i="8"/>
  <c r="O97" i="8"/>
  <c r="O96" i="8"/>
  <c r="O95" i="8"/>
  <c r="O94" i="8"/>
  <c r="O93" i="8"/>
  <c r="O92" i="8"/>
  <c r="O91" i="8"/>
  <c r="O90" i="8"/>
  <c r="O89" i="8"/>
  <c r="O88" i="8"/>
  <c r="O87" i="8"/>
  <c r="O86" i="8"/>
  <c r="O85" i="8"/>
  <c r="O84" i="8"/>
  <c r="O83" i="8"/>
  <c r="O82" i="8"/>
  <c r="O81" i="8"/>
  <c r="O80" i="8"/>
  <c r="O79" i="8"/>
  <c r="O78" i="8"/>
  <c r="O77" i="8"/>
  <c r="O76" i="8"/>
  <c r="O75" i="8"/>
  <c r="O74" i="8"/>
  <c r="O73" i="8"/>
  <c r="O72" i="8"/>
  <c r="AF71" i="8"/>
  <c r="O71" i="8"/>
  <c r="O70" i="8"/>
  <c r="O69" i="8"/>
  <c r="O68" i="8"/>
  <c r="O67" i="8"/>
  <c r="AF66" i="8"/>
  <c r="O66" i="8"/>
  <c r="O65" i="8"/>
  <c r="O64" i="8"/>
  <c r="O63" i="8"/>
  <c r="O62" i="8"/>
  <c r="O61" i="8"/>
  <c r="O60" i="8"/>
  <c r="O59" i="8"/>
  <c r="O58" i="8"/>
  <c r="O57" i="8"/>
  <c r="O56" i="8"/>
  <c r="O55" i="8"/>
  <c r="O54" i="8"/>
  <c r="O53" i="8"/>
  <c r="O52" i="8"/>
  <c r="O51" i="8"/>
  <c r="O50" i="8"/>
  <c r="O49" i="8"/>
  <c r="O48" i="8"/>
  <c r="O47" i="8"/>
  <c r="O46" i="8"/>
  <c r="O45" i="8"/>
  <c r="O44" i="8"/>
  <c r="O43" i="8"/>
  <c r="O42" i="8"/>
  <c r="O41" i="8"/>
  <c r="O40" i="8"/>
  <c r="O39" i="8"/>
  <c r="O38" i="8"/>
  <c r="O37" i="8"/>
  <c r="O36" i="8"/>
  <c r="O35" i="8"/>
  <c r="O34" i="8"/>
  <c r="O33" i="8"/>
  <c r="O32" i="8"/>
  <c r="O31" i="8"/>
  <c r="O30" i="8"/>
  <c r="O29" i="8"/>
  <c r="AF28" i="8"/>
  <c r="O28" i="8"/>
  <c r="AF27" i="8"/>
  <c r="O27" i="8"/>
  <c r="O26" i="8"/>
  <c r="O25" i="8"/>
  <c r="O24" i="8"/>
  <c r="AF23" i="8"/>
  <c r="O23" i="8"/>
  <c r="O22" i="8"/>
  <c r="O21" i="8"/>
  <c r="O20" i="8"/>
  <c r="O19" i="8"/>
  <c r="O18" i="8"/>
  <c r="O17" i="8"/>
  <c r="AF16" i="8"/>
  <c r="O16" i="8"/>
  <c r="AF15" i="8"/>
  <c r="O15" i="8"/>
  <c r="AF14" i="8"/>
  <c r="O14" i="8"/>
  <c r="O13" i="8"/>
  <c r="O12" i="8"/>
  <c r="O11" i="8"/>
  <c r="O10" i="8"/>
  <c r="O9" i="8"/>
  <c r="O8" i="8"/>
  <c r="O66" i="7" l="1"/>
  <c r="O65" i="7"/>
  <c r="O64" i="7"/>
  <c r="O63" i="7"/>
  <c r="O62" i="7"/>
  <c r="O61" i="7"/>
  <c r="O60" i="7"/>
  <c r="O59" i="7"/>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O70" i="6" l="1"/>
  <c r="O69" i="6"/>
  <c r="O68" i="6"/>
  <c r="O67" i="6"/>
  <c r="O66" i="6"/>
  <c r="O65" i="6"/>
  <c r="O64" i="6"/>
  <c r="O63" i="6"/>
  <c r="O62" i="6"/>
  <c r="O61" i="6"/>
  <c r="O60" i="6"/>
  <c r="O59" i="6"/>
  <c r="O58" i="6"/>
  <c r="O57" i="6"/>
  <c r="O56" i="6"/>
  <c r="O55" i="6"/>
  <c r="O54" i="6"/>
  <c r="O53" i="6"/>
  <c r="O52" i="6"/>
  <c r="O51" i="6"/>
  <c r="O50" i="6"/>
  <c r="O49" i="6"/>
  <c r="O48" i="6"/>
  <c r="O47" i="6"/>
  <c r="O46" i="6"/>
  <c r="O45" i="6"/>
  <c r="O44" i="6"/>
  <c r="O43" i="6"/>
  <c r="O42" i="6"/>
  <c r="O41" i="6"/>
  <c r="O40" i="6"/>
  <c r="O39" i="6"/>
  <c r="O38" i="6"/>
  <c r="O37" i="6"/>
  <c r="O36" i="6"/>
  <c r="O35" i="6"/>
  <c r="O34" i="6"/>
  <c r="O33" i="6"/>
  <c r="O32" i="6"/>
  <c r="O31" i="6"/>
  <c r="O30" i="6"/>
  <c r="O29" i="6"/>
  <c r="O28" i="6"/>
  <c r="O27" i="6"/>
  <c r="O26" i="6"/>
  <c r="O25" i="6"/>
  <c r="O24" i="6"/>
  <c r="O23" i="6"/>
  <c r="O22" i="6"/>
  <c r="O21" i="6"/>
  <c r="O20" i="6"/>
  <c r="O19" i="6"/>
  <c r="O18" i="6"/>
  <c r="O17" i="6"/>
  <c r="O16" i="6"/>
  <c r="O15" i="6"/>
  <c r="O14" i="6"/>
  <c r="O13" i="6"/>
  <c r="O12" i="6"/>
  <c r="O11" i="6"/>
  <c r="O10" i="6"/>
  <c r="O9" i="6"/>
  <c r="O8" i="6"/>
  <c r="O7" i="6"/>
  <c r="O20" i="5" l="1"/>
  <c r="O19" i="5"/>
  <c r="O18" i="5"/>
  <c r="O17" i="5"/>
  <c r="O16" i="5"/>
  <c r="O15" i="5"/>
  <c r="O14" i="5"/>
  <c r="O13" i="5"/>
  <c r="O12" i="5"/>
  <c r="O11" i="5"/>
  <c r="O10" i="5"/>
  <c r="O9" i="5"/>
  <c r="O8" i="5"/>
  <c r="AB176" i="4" l="1"/>
  <c r="AA176" i="4"/>
  <c r="Z176" i="4"/>
  <c r="Y176" i="4"/>
  <c r="X176" i="4"/>
  <c r="W176" i="4"/>
  <c r="V176" i="4"/>
  <c r="U176" i="4"/>
  <c r="T176" i="4"/>
  <c r="S176" i="4"/>
  <c r="R176" i="4"/>
  <c r="Q176" i="4"/>
  <c r="O176" i="4"/>
  <c r="O175" i="4"/>
  <c r="O174" i="4"/>
  <c r="O173" i="4"/>
  <c r="O172" i="4"/>
  <c r="O171" i="4"/>
  <c r="AB170" i="4"/>
  <c r="AA170" i="4"/>
  <c r="Z170" i="4"/>
  <c r="Y170" i="4"/>
  <c r="X170" i="4"/>
  <c r="W170" i="4"/>
  <c r="V170" i="4"/>
  <c r="U170" i="4"/>
  <c r="T170" i="4"/>
  <c r="S170" i="4"/>
  <c r="R170" i="4"/>
  <c r="O170" i="4" s="1"/>
  <c r="Q170" i="4"/>
  <c r="AB164" i="4"/>
  <c r="AA164" i="4"/>
  <c r="Z164" i="4"/>
  <c r="Y164" i="4"/>
  <c r="X164" i="4"/>
  <c r="W164" i="4"/>
  <c r="V164" i="4"/>
  <c r="U164" i="4"/>
  <c r="T164" i="4"/>
  <c r="S164" i="4"/>
  <c r="R164" i="4"/>
  <c r="Q164" i="4"/>
  <c r="O164" i="4"/>
  <c r="AB158" i="4"/>
  <c r="AA158" i="4"/>
  <c r="Z158" i="4"/>
  <c r="Y158" i="4"/>
  <c r="X158" i="4"/>
  <c r="W158" i="4"/>
  <c r="V158" i="4"/>
  <c r="U158" i="4"/>
  <c r="T158" i="4"/>
  <c r="S158" i="4"/>
  <c r="R158" i="4"/>
  <c r="Q158" i="4"/>
  <c r="O158" i="4"/>
  <c r="AB152" i="4"/>
  <c r="AA152" i="4"/>
  <c r="Z152" i="4"/>
  <c r="Y152" i="4"/>
  <c r="X152" i="4"/>
  <c r="W152" i="4"/>
  <c r="V152" i="4"/>
  <c r="U152" i="4"/>
  <c r="T152" i="4"/>
  <c r="S152" i="4"/>
  <c r="R152" i="4"/>
  <c r="Q152" i="4"/>
  <c r="O152" i="4"/>
  <c r="AB146" i="4"/>
  <c r="AA146" i="4"/>
  <c r="Z146" i="4"/>
  <c r="Y146" i="4"/>
  <c r="X146" i="4"/>
  <c r="W146" i="4"/>
  <c r="V146" i="4"/>
  <c r="U146" i="4"/>
  <c r="T146" i="4"/>
  <c r="S146" i="4"/>
  <c r="R146" i="4"/>
  <c r="Q146" i="4"/>
  <c r="O146" i="4"/>
  <c r="AB140" i="4"/>
  <c r="AA140" i="4"/>
  <c r="Z140" i="4"/>
  <c r="Y140" i="4"/>
  <c r="X140" i="4"/>
  <c r="W140" i="4"/>
  <c r="V140" i="4"/>
  <c r="U140" i="4"/>
  <c r="T140" i="4"/>
  <c r="S140" i="4"/>
  <c r="R140" i="4"/>
  <c r="Q140" i="4"/>
  <c r="O140" i="4"/>
  <c r="AB134" i="4"/>
  <c r="AA134" i="4"/>
  <c r="Z134" i="4"/>
  <c r="Y134" i="4"/>
  <c r="X134" i="4"/>
  <c r="W134" i="4"/>
  <c r="V134" i="4"/>
  <c r="U134" i="4"/>
  <c r="T134" i="4"/>
  <c r="S134" i="4"/>
  <c r="R134" i="4"/>
  <c r="Q134" i="4"/>
  <c r="O134" i="4"/>
  <c r="AB128" i="4"/>
  <c r="AB122" i="4"/>
  <c r="AA122" i="4"/>
  <c r="Z122" i="4"/>
  <c r="Y122" i="4"/>
  <c r="X122" i="4"/>
  <c r="W122" i="4"/>
  <c r="V122" i="4"/>
  <c r="U122" i="4"/>
  <c r="T122" i="4"/>
  <c r="S122" i="4"/>
  <c r="R122" i="4"/>
  <c r="Q122" i="4"/>
  <c r="O122" i="4"/>
  <c r="AB116" i="4"/>
  <c r="AA116" i="4"/>
  <c r="Z116" i="4"/>
  <c r="Y116" i="4"/>
  <c r="X116" i="4"/>
  <c r="W116" i="4"/>
  <c r="V116" i="4"/>
  <c r="U116" i="4"/>
  <c r="T116" i="4"/>
  <c r="S116" i="4"/>
  <c r="R116" i="4"/>
  <c r="Q116" i="4"/>
  <c r="O116" i="4"/>
  <c r="AB110" i="4"/>
  <c r="AA110" i="4"/>
  <c r="Z110" i="4"/>
  <c r="Y110" i="4"/>
  <c r="X110" i="4"/>
  <c r="W110" i="4"/>
  <c r="V110" i="4"/>
  <c r="U110" i="4"/>
  <c r="T110" i="4"/>
  <c r="S110" i="4"/>
  <c r="R110" i="4"/>
  <c r="Q110" i="4"/>
  <c r="O110" i="4"/>
  <c r="O109" i="4"/>
  <c r="AB104" i="4"/>
  <c r="AA104" i="4"/>
  <c r="Z104" i="4"/>
  <c r="Y104" i="4"/>
  <c r="X104" i="4"/>
  <c r="W104" i="4"/>
  <c r="V104" i="4"/>
  <c r="U104" i="4"/>
  <c r="T104" i="4"/>
  <c r="S104" i="4"/>
  <c r="R104" i="4"/>
  <c r="Q104" i="4"/>
  <c r="O104" i="4"/>
  <c r="AB98" i="4"/>
  <c r="AA98" i="4"/>
  <c r="Z98" i="4"/>
  <c r="Y98" i="4"/>
  <c r="X98" i="4"/>
  <c r="W98" i="4"/>
  <c r="V98" i="4"/>
  <c r="U98" i="4"/>
  <c r="T98" i="4"/>
  <c r="S98" i="4"/>
  <c r="R98" i="4"/>
  <c r="Q98" i="4"/>
  <c r="O98" i="4"/>
  <c r="AB92" i="4"/>
  <c r="AA92" i="4"/>
  <c r="Z92" i="4"/>
  <c r="Y92" i="4"/>
  <c r="X92" i="4"/>
  <c r="W92" i="4"/>
  <c r="V92" i="4"/>
  <c r="U92" i="4"/>
  <c r="T92" i="4"/>
  <c r="S92" i="4"/>
  <c r="R92" i="4"/>
  <c r="Q92" i="4"/>
  <c r="O92" i="4"/>
  <c r="O91" i="4"/>
  <c r="O90" i="4"/>
  <c r="O89" i="4"/>
  <c r="O86" i="4" s="1"/>
  <c r="O88" i="4"/>
  <c r="O87" i="4"/>
  <c r="AB86" i="4"/>
  <c r="AA86" i="4"/>
  <c r="Z86" i="4"/>
  <c r="Y86" i="4"/>
  <c r="X86" i="4"/>
  <c r="W86" i="4"/>
  <c r="V86" i="4"/>
  <c r="U86" i="4"/>
  <c r="T86" i="4"/>
  <c r="S86" i="4"/>
  <c r="R86" i="4"/>
  <c r="Q86" i="4"/>
  <c r="AB80" i="4"/>
  <c r="AA80" i="4"/>
  <c r="Z80" i="4"/>
  <c r="Y80" i="4"/>
  <c r="X80" i="4"/>
  <c r="W80" i="4"/>
  <c r="V80" i="4"/>
  <c r="U80" i="4"/>
  <c r="T80" i="4"/>
  <c r="S80" i="4"/>
  <c r="R80" i="4"/>
  <c r="Q80" i="4"/>
  <c r="O80" i="4"/>
  <c r="AB74" i="4"/>
  <c r="AA74" i="4"/>
  <c r="Z74" i="4"/>
  <c r="Y74" i="4"/>
  <c r="X74" i="4"/>
  <c r="W74" i="4"/>
  <c r="V74" i="4"/>
  <c r="U74" i="4"/>
  <c r="T74" i="4"/>
  <c r="S74" i="4"/>
  <c r="R74" i="4"/>
  <c r="Q74" i="4"/>
  <c r="O74" i="4"/>
  <c r="AB68" i="4"/>
  <c r="AA68" i="4"/>
  <c r="Z68" i="4"/>
  <c r="Y68" i="4"/>
  <c r="X68" i="4"/>
  <c r="W68" i="4"/>
  <c r="V68" i="4"/>
  <c r="U68" i="4"/>
  <c r="T68" i="4"/>
  <c r="S68" i="4"/>
  <c r="R68" i="4"/>
  <c r="Q68" i="4"/>
  <c r="O68" i="4"/>
  <c r="AB62" i="4"/>
  <c r="AA62" i="4"/>
  <c r="Z62" i="4"/>
  <c r="Y62" i="4"/>
  <c r="X62" i="4"/>
  <c r="W62" i="4"/>
  <c r="V62" i="4"/>
  <c r="U62" i="4"/>
  <c r="T62" i="4"/>
  <c r="S62" i="4"/>
  <c r="R62" i="4"/>
  <c r="Q62" i="4"/>
  <c r="O62" i="4"/>
  <c r="AB56" i="4"/>
  <c r="AA56" i="4"/>
  <c r="Z56" i="4"/>
  <c r="Y56" i="4"/>
  <c r="X56" i="4"/>
  <c r="W56" i="4"/>
  <c r="V56" i="4"/>
  <c r="U56" i="4"/>
  <c r="T56" i="4"/>
  <c r="S56" i="4"/>
  <c r="R56" i="4"/>
  <c r="Q56" i="4"/>
  <c r="O56" i="4"/>
  <c r="AB50" i="4"/>
  <c r="AA50" i="4"/>
  <c r="Z50" i="4"/>
  <c r="Y50" i="4"/>
  <c r="X50" i="4"/>
  <c r="W50" i="4"/>
  <c r="V50" i="4"/>
  <c r="U50" i="4"/>
  <c r="T50" i="4"/>
  <c r="S50" i="4"/>
  <c r="R50" i="4"/>
  <c r="Q50" i="4"/>
  <c r="O50" i="4"/>
  <c r="AB44" i="4"/>
  <c r="AA44" i="4"/>
  <c r="Z44" i="4"/>
  <c r="Y44" i="4"/>
  <c r="X44" i="4"/>
  <c r="W44" i="4"/>
  <c r="V44" i="4"/>
  <c r="U44" i="4"/>
  <c r="T44" i="4"/>
  <c r="S44" i="4"/>
  <c r="R44" i="4"/>
  <c r="Q44" i="4"/>
  <c r="O44" i="4"/>
  <c r="AB38" i="4"/>
  <c r="AA38" i="4"/>
  <c r="Z38" i="4"/>
  <c r="Y38" i="4"/>
  <c r="X38" i="4"/>
  <c r="W38" i="4"/>
  <c r="V38" i="4"/>
  <c r="U38" i="4"/>
  <c r="T38" i="4"/>
  <c r="S38" i="4"/>
  <c r="R38" i="4"/>
  <c r="Q38" i="4"/>
  <c r="O38" i="4"/>
  <c r="AB32" i="4"/>
  <c r="AA32" i="4"/>
  <c r="Z32" i="4"/>
  <c r="Y32" i="4"/>
  <c r="X32" i="4"/>
  <c r="W32" i="4"/>
  <c r="V32" i="4"/>
  <c r="U32" i="4"/>
  <c r="T32" i="4"/>
  <c r="S32" i="4"/>
  <c r="R32" i="4"/>
  <c r="Q32" i="4"/>
  <c r="O32" i="4"/>
  <c r="AB26" i="4"/>
  <c r="AA26" i="4"/>
  <c r="Z26" i="4"/>
  <c r="Y26" i="4"/>
  <c r="X26" i="4"/>
  <c r="W26" i="4"/>
  <c r="V26" i="4"/>
  <c r="U26" i="4"/>
  <c r="T26" i="4"/>
  <c r="S26" i="4"/>
  <c r="R26" i="4"/>
  <c r="Q26" i="4"/>
  <c r="O26" i="4"/>
  <c r="AA20" i="4"/>
  <c r="Z20" i="4"/>
  <c r="Y20" i="4"/>
  <c r="X20" i="4"/>
  <c r="W20" i="4"/>
  <c r="V20" i="4"/>
  <c r="U20" i="4"/>
  <c r="T20" i="4"/>
  <c r="S20" i="4"/>
  <c r="R20" i="4"/>
  <c r="Q20" i="4"/>
  <c r="O20" i="4"/>
  <c r="AA14" i="4"/>
  <c r="Z14" i="4"/>
  <c r="Y14" i="4"/>
  <c r="X14" i="4"/>
  <c r="W14" i="4"/>
  <c r="V14" i="4"/>
  <c r="U14" i="4"/>
  <c r="T14" i="4"/>
  <c r="S14" i="4"/>
  <c r="R14" i="4"/>
  <c r="Q14" i="4"/>
  <c r="O14" i="4"/>
  <c r="AA8" i="4"/>
  <c r="Z8" i="4"/>
  <c r="Y8" i="4"/>
  <c r="X8" i="4"/>
  <c r="W8" i="4"/>
  <c r="V8" i="4"/>
  <c r="U8" i="4"/>
  <c r="T8" i="4"/>
  <c r="S8" i="4"/>
  <c r="R8" i="4"/>
  <c r="Q8" i="4"/>
  <c r="O8" i="4"/>
  <c r="O131" i="3"/>
  <c r="O130" i="3"/>
  <c r="O129" i="3"/>
  <c r="O128" i="3"/>
  <c r="O127" i="3"/>
  <c r="O126" i="3"/>
  <c r="O125" i="3"/>
  <c r="O124" i="3"/>
  <c r="O123" i="3"/>
  <c r="O122" i="3"/>
  <c r="O121" i="3"/>
  <c r="O120" i="3"/>
  <c r="O119" i="3"/>
  <c r="O118" i="3"/>
  <c r="O117" i="3"/>
  <c r="O116" i="3"/>
  <c r="O115" i="3"/>
  <c r="O114" i="3"/>
  <c r="O113" i="3"/>
  <c r="O112" i="3"/>
  <c r="O111" i="3"/>
  <c r="O110" i="3"/>
  <c r="O109" i="3"/>
  <c r="O108" i="3"/>
  <c r="O107" i="3"/>
  <c r="O106" i="3"/>
  <c r="O105" i="3"/>
  <c r="O104" i="3"/>
  <c r="O103" i="3"/>
  <c r="O102" i="3"/>
  <c r="O101" i="3"/>
  <c r="O100" i="3"/>
  <c r="O99" i="3"/>
  <c r="O98" i="3"/>
  <c r="O97" i="3"/>
  <c r="O96" i="3"/>
  <c r="O95" i="3"/>
  <c r="O94" i="3"/>
  <c r="O93" i="3"/>
  <c r="O92" i="3"/>
  <c r="O91" i="3"/>
  <c r="O90" i="3"/>
  <c r="O89" i="3"/>
  <c r="O88" i="3"/>
  <c r="O87" i="3"/>
  <c r="O86" i="3"/>
  <c r="O85" i="3"/>
  <c r="O84" i="3"/>
  <c r="O83" i="3"/>
  <c r="O82" i="3"/>
  <c r="O81" i="3"/>
  <c r="O80" i="3"/>
  <c r="O79" i="3"/>
  <c r="O78" i="3"/>
  <c r="O77" i="3"/>
  <c r="O76" i="3"/>
  <c r="O75" i="3"/>
  <c r="O74" i="3"/>
  <c r="O73" i="3"/>
  <c r="O72" i="3"/>
  <c r="O71" i="3"/>
  <c r="O70" i="3"/>
  <c r="O69" i="3"/>
  <c r="O68" i="3"/>
  <c r="O67" i="3"/>
  <c r="O66" i="3"/>
  <c r="O65" i="3"/>
  <c r="O64" i="3"/>
  <c r="O63" i="3"/>
  <c r="O62" i="3"/>
  <c r="O61" i="3"/>
  <c r="O60" i="3"/>
  <c r="O59" i="3"/>
  <c r="O58" i="3"/>
  <c r="O57" i="3"/>
  <c r="O56" i="3"/>
  <c r="O55" i="3"/>
  <c r="O54" i="3"/>
  <c r="O53" i="3"/>
  <c r="O52" i="3"/>
  <c r="O51" i="3"/>
  <c r="O50" i="3"/>
  <c r="O49" i="3"/>
  <c r="O48" i="3"/>
  <c r="O47" i="3"/>
  <c r="O46" i="3"/>
  <c r="O45" i="3"/>
  <c r="O44" i="3"/>
  <c r="O43" i="3"/>
  <c r="O42" i="3"/>
  <c r="O41" i="3"/>
  <c r="O40" i="3"/>
  <c r="O39" i="3"/>
  <c r="O38" i="3"/>
  <c r="O37" i="3"/>
  <c r="O36" i="3"/>
  <c r="O35" i="3"/>
  <c r="O34" i="3"/>
  <c r="O33" i="3"/>
  <c r="O32" i="3"/>
  <c r="O31" i="3"/>
  <c r="O30" i="3"/>
  <c r="O29" i="3"/>
  <c r="O28" i="3"/>
  <c r="O27" i="3"/>
  <c r="O26" i="3"/>
  <c r="O25" i="3"/>
  <c r="O24" i="3"/>
  <c r="O23" i="3"/>
  <c r="O22" i="3"/>
  <c r="O21" i="3"/>
  <c r="O20" i="3"/>
  <c r="O19" i="3"/>
  <c r="O18" i="3"/>
  <c r="O17" i="3"/>
  <c r="O16" i="3"/>
  <c r="O15" i="3"/>
  <c r="O14" i="3"/>
  <c r="O13" i="3"/>
  <c r="O12" i="3"/>
  <c r="O11" i="3"/>
  <c r="O10" i="3"/>
  <c r="O9" i="3"/>
  <c r="O8" i="3"/>
  <c r="O62" i="2" l="1"/>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alcChain>
</file>

<file path=xl/comments1.xml><?xml version="1.0" encoding="utf-8"?>
<comments xmlns="http://schemas.openxmlformats.org/spreadsheetml/2006/main">
  <authors>
    <author>Autor</author>
  </authors>
  <commentList>
    <comment ref="AB6" authorId="0" shapeId="0">
      <text>
        <r>
          <rPr>
            <b/>
            <sz val="11"/>
            <color indexed="81"/>
            <rFont val="Tahoma"/>
            <family val="2"/>
          </rPr>
          <t>Informes
Correos Electrónicos
Documentos
Aplicación
Contratos
Formularios
Fotos
Listados de Asistencia</t>
        </r>
        <r>
          <rPr>
            <sz val="10"/>
            <color indexed="81"/>
            <rFont val="Tahoma"/>
            <family val="2"/>
          </rPr>
          <t xml:space="preserve">
</t>
        </r>
      </text>
    </comment>
    <comment ref="AF18" authorId="0" shapeId="0">
      <text>
        <r>
          <rPr>
            <b/>
            <sz val="9"/>
            <color indexed="81"/>
            <rFont val="Tahoma"/>
            <family val="2"/>
          </rPr>
          <t>TI desarrrollo.</t>
        </r>
        <r>
          <rPr>
            <sz val="9"/>
            <color indexed="81"/>
            <rFont val="Tahoma"/>
            <family val="2"/>
          </rPr>
          <t xml:space="preserve">
</t>
        </r>
      </text>
    </comment>
    <comment ref="AF30" authorId="0" shapeId="0">
      <text>
        <r>
          <rPr>
            <b/>
            <sz val="9"/>
            <color indexed="81"/>
            <rFont val="Tahoma"/>
            <family val="2"/>
          </rPr>
          <t>Stiker para idenificar las viviendas.</t>
        </r>
      </text>
    </comment>
    <comment ref="J38" authorId="0" shapeId="0">
      <text>
        <r>
          <rPr>
            <b/>
            <sz val="12"/>
            <color indexed="81"/>
            <rFont val="Tahoma"/>
            <family val="2"/>
          </rPr>
          <t>Entidades?</t>
        </r>
      </text>
    </comment>
    <comment ref="AF73" authorId="0" shapeId="0">
      <text>
        <r>
          <rPr>
            <b/>
            <sz val="9"/>
            <color indexed="81"/>
            <rFont val="Tahoma"/>
            <family val="2"/>
          </rPr>
          <t>licencias TI presupuesto-</t>
        </r>
      </text>
    </comment>
    <comment ref="J74" authorId="0" shapeId="0">
      <text>
        <r>
          <rPr>
            <sz val="12"/>
            <color indexed="81"/>
            <rFont val="Tahoma"/>
            <family val="2"/>
          </rPr>
          <t>Son varios proyectos? O es implemantar el piloto en diferentes sectores?</t>
        </r>
      </text>
    </comment>
    <comment ref="AF74" authorId="0" shapeId="0">
      <text>
        <r>
          <rPr>
            <b/>
            <sz val="9"/>
            <color indexed="81"/>
            <rFont val="Tahoma"/>
            <family val="2"/>
          </rPr>
          <t>Licnencias para TI</t>
        </r>
      </text>
    </comment>
    <comment ref="AF96" authorId="0" shapeId="0">
      <text>
        <r>
          <rPr>
            <b/>
            <sz val="9"/>
            <color indexed="81"/>
            <rFont val="Tahoma"/>
            <family val="2"/>
          </rPr>
          <t xml:space="preserve">Capacitación debe asumir lapiz, libretas
</t>
        </r>
      </text>
    </comment>
    <comment ref="W97" authorId="0" shapeId="0">
      <text>
        <r>
          <rPr>
            <b/>
            <sz val="9"/>
            <color indexed="81"/>
            <rFont val="Tahoma"/>
            <family val="2"/>
          </rPr>
          <t>Autor:</t>
        </r>
        <r>
          <rPr>
            <sz val="9"/>
            <color indexed="81"/>
            <rFont val="Tahoma"/>
            <family val="2"/>
          </rPr>
          <t xml:space="preserve">
- Recibir CAF
- Recibir resultados Call Center</t>
        </r>
      </text>
    </comment>
    <comment ref="Y97" authorId="0" shapeId="0">
      <text>
        <r>
          <rPr>
            <b/>
            <sz val="9"/>
            <color indexed="81"/>
            <rFont val="Tahoma"/>
            <family val="2"/>
          </rPr>
          <t>Autor:</t>
        </r>
        <r>
          <rPr>
            <sz val="9"/>
            <color indexed="81"/>
            <rFont val="Tahoma"/>
            <family val="2"/>
          </rPr>
          <t xml:space="preserve">
CIER</t>
        </r>
      </text>
    </comment>
  </commentList>
</comments>
</file>

<file path=xl/comments2.xml><?xml version="1.0" encoding="utf-8"?>
<comments xmlns="http://schemas.openxmlformats.org/spreadsheetml/2006/main">
  <authors>
    <author>Autor</author>
  </authors>
  <commentList>
    <comment ref="H6" authorId="0" shapeId="0">
      <text>
        <r>
          <rPr>
            <b/>
            <sz val="14"/>
            <color indexed="81"/>
            <rFont val="Tahoma"/>
            <family val="2"/>
          </rPr>
          <t>1-3</t>
        </r>
      </text>
    </comment>
    <comment ref="L6" authorId="0" shapeId="0">
      <text>
        <r>
          <rPr>
            <b/>
            <sz val="12"/>
            <color indexed="81"/>
            <rFont val="Tahoma"/>
            <family val="2"/>
          </rPr>
          <t>1.Más es más
2.Menos es más</t>
        </r>
      </text>
    </comment>
    <comment ref="M6" authorId="0" shapeId="0">
      <text>
        <r>
          <rPr>
            <b/>
            <sz val="12"/>
            <color indexed="81"/>
            <rFont val="Tahoma"/>
            <family val="2"/>
          </rPr>
          <t>1. Acumulado
2. Puntual</t>
        </r>
      </text>
    </comment>
    <comment ref="N6" authorId="0" shapeId="0">
      <text>
        <r>
          <rPr>
            <b/>
            <sz val="12"/>
            <color indexed="81"/>
            <rFont val="Tahoma"/>
            <family val="2"/>
          </rPr>
          <t>Si
No</t>
        </r>
      </text>
    </comment>
    <comment ref="AB6" authorId="0" shapeId="0">
      <text>
        <r>
          <rPr>
            <b/>
            <sz val="11"/>
            <color indexed="81"/>
            <rFont val="Tahoma"/>
            <family val="2"/>
          </rPr>
          <t>Informes
Correos Electrónicos
Documentos
Aplicación
Contratos
Formularios
Fotos
Listados de Asistencia</t>
        </r>
        <r>
          <rPr>
            <sz val="10"/>
            <color indexed="81"/>
            <rFont val="Tahoma"/>
            <family val="2"/>
          </rPr>
          <t xml:space="preserve">
</t>
        </r>
      </text>
    </comment>
  </commentList>
</comments>
</file>

<file path=xl/comments3.xml><?xml version="1.0" encoding="utf-8"?>
<comments xmlns="http://schemas.openxmlformats.org/spreadsheetml/2006/main">
  <authors>
    <author>Autor</author>
  </authors>
  <commentList>
    <comment ref="AB6" authorId="0" shapeId="0">
      <text>
        <r>
          <rPr>
            <b/>
            <sz val="11"/>
            <color indexed="81"/>
            <rFont val="Tahoma"/>
            <family val="2"/>
          </rPr>
          <t>Informes
Correos Electrónicos
Documentos
Aplicación
Contratos
Formularios
Fotos
Listados de Asistencia</t>
        </r>
        <r>
          <rPr>
            <sz val="10"/>
            <color indexed="81"/>
            <rFont val="Tahoma"/>
            <family val="2"/>
          </rPr>
          <t xml:space="preserve">
</t>
        </r>
      </text>
    </comment>
  </commentList>
</comments>
</file>

<file path=xl/comments4.xml><?xml version="1.0" encoding="utf-8"?>
<comments xmlns="http://schemas.openxmlformats.org/spreadsheetml/2006/main">
  <authors>
    <author>Autor</author>
  </authors>
  <commentList>
    <comment ref="AB6" authorId="0" shapeId="0">
      <text>
        <r>
          <rPr>
            <b/>
            <sz val="11"/>
            <color indexed="81"/>
            <rFont val="Tahoma"/>
            <family val="2"/>
          </rPr>
          <t>Informes
Correos Electrónicos
Documentos
Aplicación
Contratos
Formularios
Fotos
Listados de Asistencia</t>
        </r>
        <r>
          <rPr>
            <sz val="10"/>
            <color indexed="81"/>
            <rFont val="Tahoma"/>
            <family val="2"/>
          </rPr>
          <t xml:space="preserve">
</t>
        </r>
      </text>
    </comment>
    <comment ref="O65" authorId="0" shapeId="0">
      <text>
        <r>
          <rPr>
            <b/>
            <sz val="9"/>
            <color indexed="81"/>
            <rFont val="Tahoma"/>
            <family val="2"/>
          </rPr>
          <t>Autor:</t>
        </r>
        <r>
          <rPr>
            <sz val="9"/>
            <color indexed="81"/>
            <rFont val="Tahoma"/>
            <family val="2"/>
          </rPr>
          <t xml:space="preserve">
no estamos considerando equipos nuevos
</t>
        </r>
      </text>
    </comment>
    <comment ref="O67" authorId="0" shapeId="0">
      <text>
        <r>
          <rPr>
            <b/>
            <sz val="9"/>
            <color indexed="81"/>
            <rFont val="Tahoma"/>
            <family val="2"/>
          </rPr>
          <t>Autor:</t>
        </r>
        <r>
          <rPr>
            <sz val="9"/>
            <color indexed="81"/>
            <rFont val="Tahoma"/>
            <family val="2"/>
          </rPr>
          <t xml:space="preserve">
401 KVA</t>
        </r>
      </text>
    </comment>
    <comment ref="D110" authorId="0" shapeId="0">
      <text>
        <r>
          <rPr>
            <b/>
            <sz val="9"/>
            <color indexed="81"/>
            <rFont val="Tahoma"/>
            <family val="2"/>
          </rPr>
          <t>Autor:</t>
        </r>
        <r>
          <rPr>
            <sz val="9"/>
            <color indexed="81"/>
            <rFont val="Tahoma"/>
            <family val="2"/>
          </rPr>
          <t xml:space="preserve">
periodos a eliminar por que la contrata se eliminará</t>
        </r>
      </text>
    </comment>
    <comment ref="D111" authorId="0" shapeId="0">
      <text>
        <r>
          <rPr>
            <b/>
            <sz val="9"/>
            <color indexed="81"/>
            <rFont val="Tahoma"/>
            <family val="2"/>
          </rPr>
          <t>Pier Luigi Ariza Lopezv
verificar el metraje</t>
        </r>
      </text>
    </comment>
    <comment ref="D113" authorId="0" shapeId="0">
      <text>
        <r>
          <rPr>
            <b/>
            <sz val="9"/>
            <color indexed="81"/>
            <rFont val="Tahoma"/>
            <family val="2"/>
          </rPr>
          <t>Autor:</t>
        </r>
        <r>
          <rPr>
            <sz val="9"/>
            <color indexed="81"/>
            <rFont val="Tahoma"/>
            <family val="2"/>
          </rPr>
          <t xml:space="preserve">
periodos a eliminar porque la contrata se eliminara</t>
        </r>
      </text>
    </comment>
    <comment ref="O113" authorId="0" shapeId="0">
      <text>
        <r>
          <rPr>
            <b/>
            <sz val="12"/>
            <color indexed="81"/>
            <rFont val="Tahoma"/>
            <family val="2"/>
          </rPr>
          <t>Autor:</t>
        </r>
        <r>
          <rPr>
            <sz val="12"/>
            <color indexed="81"/>
            <rFont val="Tahoma"/>
            <family val="2"/>
          </rPr>
          <t xml:space="preserve">
colocamos las oficins porque el detalle de cada camara septica, registro, cisterna, tinaco y bomba esta dentro del levantamiento </t>
        </r>
      </text>
    </comment>
    <comment ref="N114" authorId="0" shapeId="0">
      <text>
        <r>
          <rPr>
            <b/>
            <sz val="9"/>
            <color indexed="81"/>
            <rFont val="Tahoma"/>
            <family val="2"/>
          </rPr>
          <t>Autor:</t>
        </r>
        <r>
          <rPr>
            <sz val="9"/>
            <color indexed="81"/>
            <rFont val="Tahoma"/>
            <family val="2"/>
          </rPr>
          <t xml:space="preserve">
consideramos proceso de compras para el incremento de las licencis y la capacidad de almacenaje del sistema.</t>
        </r>
      </text>
    </comment>
  </commentList>
</comments>
</file>

<file path=xl/comments5.xml><?xml version="1.0" encoding="utf-8"?>
<comments xmlns="http://schemas.openxmlformats.org/spreadsheetml/2006/main">
  <authors>
    <author>Autor</author>
  </authors>
  <commentList>
    <comment ref="E66" authorId="0" shapeId="0">
      <text>
        <r>
          <rPr>
            <b/>
            <sz val="9"/>
            <color indexed="81"/>
            <rFont val="Tahoma"/>
            <family val="2"/>
          </rPr>
          <t>Autor:</t>
        </r>
        <r>
          <rPr>
            <sz val="9"/>
            <color indexed="81"/>
            <rFont val="Tahoma"/>
            <family val="2"/>
          </rPr>
          <t xml:space="preserve">
Soporte DO</t>
        </r>
      </text>
    </comment>
    <comment ref="E72" authorId="0" shapeId="0">
      <text>
        <r>
          <rPr>
            <b/>
            <sz val="9"/>
            <color indexed="81"/>
            <rFont val="Tahoma"/>
            <family val="2"/>
          </rPr>
          <t>Autor:</t>
        </r>
        <r>
          <rPr>
            <sz val="9"/>
            <color indexed="81"/>
            <rFont val="Tahoma"/>
            <family val="2"/>
          </rPr>
          <t xml:space="preserve">
Apoyo de capacitación gestión logística y facilitadores.</t>
        </r>
      </text>
    </comment>
    <comment ref="E74" authorId="0" shapeId="0">
      <text>
        <r>
          <rPr>
            <b/>
            <sz val="9"/>
            <color indexed="81"/>
            <rFont val="Tahoma"/>
            <family val="2"/>
          </rPr>
          <t>Autor:</t>
        </r>
        <r>
          <rPr>
            <sz val="9"/>
            <color indexed="81"/>
            <rFont val="Tahoma"/>
            <family val="2"/>
          </rPr>
          <t xml:space="preserve">
Apoyo capacitación para integración en la celebración de los demás módulos.</t>
        </r>
      </text>
    </comment>
  </commentList>
</comments>
</file>

<file path=xl/comments6.xml><?xml version="1.0" encoding="utf-8"?>
<comments xmlns="http://schemas.openxmlformats.org/spreadsheetml/2006/main">
  <authors>
    <author>Autor</author>
  </authors>
  <commentList>
    <comment ref="P52" authorId="0" shapeId="0">
      <text>
        <r>
          <rPr>
            <b/>
            <sz val="9"/>
            <color indexed="81"/>
            <rFont val="Tahoma"/>
            <family val="2"/>
          </rPr>
          <t>Autor:</t>
        </r>
        <r>
          <rPr>
            <sz val="9"/>
            <color indexed="81"/>
            <rFont val="Tahoma"/>
            <family val="2"/>
          </rPr>
          <t xml:space="preserve">
Cantidad de inducciones para el personal de la DPF</t>
        </r>
      </text>
    </comment>
    <comment ref="Q52" authorId="0" shapeId="0">
      <text>
        <r>
          <rPr>
            <b/>
            <sz val="9"/>
            <color indexed="81"/>
            <rFont val="Tahoma"/>
            <family val="2"/>
          </rPr>
          <t>Autor:</t>
        </r>
        <r>
          <rPr>
            <sz val="9"/>
            <color indexed="81"/>
            <rFont val="Tahoma"/>
            <family val="2"/>
          </rPr>
          <t xml:space="preserve">
Cantidad de inducciones para el personal de la DPF
Verificar posibilidad de incluir entrenamientos de PODA por el inicio de la actividad de tendido de lineas. Solo 4 una por contratista. </t>
        </r>
      </text>
    </comment>
    <comment ref="R52" authorId="0" shapeId="0">
      <text>
        <r>
          <rPr>
            <b/>
            <sz val="9"/>
            <color indexed="81"/>
            <rFont val="Tahoma"/>
            <family val="2"/>
          </rPr>
          <t>Autor:</t>
        </r>
        <r>
          <rPr>
            <sz val="9"/>
            <color indexed="81"/>
            <rFont val="Tahoma"/>
            <family val="2"/>
          </rPr>
          <t xml:space="preserve">
Ajustar con respecto al inicio de los trabajos de normalización por poligono. </t>
        </r>
      </text>
    </comment>
    <comment ref="S52" authorId="0" shapeId="0">
      <text>
        <r>
          <rPr>
            <b/>
            <sz val="9"/>
            <color indexed="81"/>
            <rFont val="Tahoma"/>
            <family val="2"/>
          </rPr>
          <t>Autor:</t>
        </r>
        <r>
          <rPr>
            <sz val="9"/>
            <color indexed="81"/>
            <rFont val="Tahoma"/>
            <family val="2"/>
          </rPr>
          <t xml:space="preserve">
Ajustar con respecto al inicio de los trabajos de normalización por poligono. </t>
        </r>
      </text>
    </comment>
    <comment ref="P54" authorId="0" shapeId="0">
      <text>
        <r>
          <rPr>
            <b/>
            <sz val="9"/>
            <color indexed="81"/>
            <rFont val="Tahoma"/>
            <family val="2"/>
          </rPr>
          <t>Autor:</t>
        </r>
        <r>
          <rPr>
            <sz val="9"/>
            <color indexed="81"/>
            <rFont val="Tahoma"/>
            <family val="2"/>
          </rPr>
          <t xml:space="preserve">
Nuestro personal controlará la realizacion de dos AST por proyecto al mes. </t>
        </r>
      </text>
    </comment>
    <comment ref="P55" authorId="0" shapeId="0">
      <text>
        <r>
          <rPr>
            <b/>
            <sz val="12"/>
            <color indexed="81"/>
            <rFont val="Tahoma"/>
            <family val="2"/>
          </rPr>
          <t>Autor:</t>
        </r>
        <r>
          <rPr>
            <sz val="12"/>
            <color indexed="81"/>
            <rFont val="Tahoma"/>
            <family val="2"/>
          </rPr>
          <t xml:space="preserve">
Nuestro personal dará seguimiento a dos charlas por proyecto al mes. 
Se realizará una video charla al mes en las oficinas DPF y Telemedidas</t>
        </r>
      </text>
    </comment>
    <comment ref="S55" authorId="0" shapeId="0">
      <text>
        <r>
          <rPr>
            <b/>
            <sz val="12"/>
            <color indexed="81"/>
            <rFont val="Tahoma"/>
            <family val="2"/>
          </rPr>
          <t>Autor:</t>
        </r>
        <r>
          <rPr>
            <sz val="12"/>
            <color indexed="81"/>
            <rFont val="Tahoma"/>
            <family val="2"/>
          </rPr>
          <t xml:space="preserve">
Semana Santa</t>
        </r>
      </text>
    </comment>
    <comment ref="P58" authorId="0" shapeId="0">
      <text>
        <r>
          <rPr>
            <b/>
            <sz val="14"/>
            <color indexed="81"/>
            <rFont val="Tahoma"/>
            <family val="2"/>
          </rPr>
          <t>Autor:</t>
        </r>
        <r>
          <rPr>
            <sz val="14"/>
            <color indexed="81"/>
            <rFont val="Tahoma"/>
            <family val="2"/>
          </rPr>
          <t xml:space="preserve">
Realizar plan de trabajo para visita a las instalaciones de edenorte. 
</t>
        </r>
      </text>
    </comment>
    <comment ref="P59" authorId="0" shapeId="0">
      <text>
        <r>
          <rPr>
            <b/>
            <sz val="9"/>
            <color indexed="81"/>
            <rFont val="Tahoma"/>
            <family val="2"/>
          </rPr>
          <t>Autor:</t>
        </r>
        <r>
          <rPr>
            <sz val="9"/>
            <color indexed="81"/>
            <rFont val="Tahoma"/>
            <family val="2"/>
          </rPr>
          <t xml:space="preserve">
Realizar plan de trabajo para visitas a las oficinas comerciales. </t>
        </r>
      </text>
    </comment>
  </commentList>
</comments>
</file>

<file path=xl/comments7.xml><?xml version="1.0" encoding="utf-8"?>
<comments xmlns="http://schemas.openxmlformats.org/spreadsheetml/2006/main">
  <authors>
    <author>Autor</author>
  </authors>
  <commentList>
    <comment ref="H6" authorId="0" shapeId="0">
      <text>
        <r>
          <rPr>
            <b/>
            <sz val="14"/>
            <color indexed="81"/>
            <rFont val="Tahoma"/>
            <family val="2"/>
          </rPr>
          <t>1-3</t>
        </r>
      </text>
    </comment>
    <comment ref="L6" authorId="0" shapeId="0">
      <text>
        <r>
          <rPr>
            <b/>
            <sz val="12"/>
            <color indexed="81"/>
            <rFont val="Tahoma"/>
            <family val="2"/>
          </rPr>
          <t>1.Más es más
2.Menos es más</t>
        </r>
      </text>
    </comment>
    <comment ref="M6" authorId="0" shapeId="0">
      <text>
        <r>
          <rPr>
            <b/>
            <sz val="12"/>
            <color indexed="81"/>
            <rFont val="Tahoma"/>
            <family val="2"/>
          </rPr>
          <t>1. Acumulado
2. Puntual</t>
        </r>
      </text>
    </comment>
    <comment ref="N6" authorId="0" shapeId="0">
      <text>
        <r>
          <rPr>
            <b/>
            <sz val="12"/>
            <color indexed="81"/>
            <rFont val="Tahoma"/>
            <family val="2"/>
          </rPr>
          <t>Si
No</t>
        </r>
      </text>
    </comment>
    <comment ref="AB6" authorId="0" shapeId="0">
      <text>
        <r>
          <rPr>
            <b/>
            <sz val="11"/>
            <color indexed="81"/>
            <rFont val="Tahoma"/>
            <family val="2"/>
          </rPr>
          <t>Informes
Correos Electrónicos
Documentos
Aplicación
Contratos
Formularios
Fotos
Listados de Asistencia</t>
        </r>
        <r>
          <rPr>
            <sz val="10"/>
            <color indexed="81"/>
            <rFont val="Tahoma"/>
            <family val="2"/>
          </rPr>
          <t xml:space="preserve">
</t>
        </r>
      </text>
    </comment>
    <comment ref="O37" authorId="0" shapeId="0">
      <text>
        <r>
          <rPr>
            <b/>
            <sz val="14"/>
            <color indexed="81"/>
            <rFont val="Tahoma"/>
            <family val="2"/>
          </rPr>
          <t>que representan estos %</t>
        </r>
      </text>
    </comment>
    <comment ref="O38" authorId="0" shapeId="0">
      <text>
        <r>
          <rPr>
            <b/>
            <sz val="14"/>
            <color indexed="81"/>
            <rFont val="Tahoma"/>
            <family val="2"/>
          </rPr>
          <t>que representan estos %</t>
        </r>
      </text>
    </comment>
    <comment ref="O39" authorId="0" shapeId="0">
      <text>
        <r>
          <rPr>
            <b/>
            <sz val="14"/>
            <color indexed="81"/>
            <rFont val="Tahoma"/>
            <family val="2"/>
          </rPr>
          <t>que representan estos %</t>
        </r>
      </text>
    </comment>
  </commentList>
</comments>
</file>

<file path=xl/sharedStrings.xml><?xml version="1.0" encoding="utf-8"?>
<sst xmlns="http://schemas.openxmlformats.org/spreadsheetml/2006/main" count="13823" uniqueCount="3803">
  <si>
    <t>PLAN OPERATIVO ANUAL 2019</t>
  </si>
  <si>
    <t>DIRECCIÓN DE AUDITORÍA INTERNA</t>
  </si>
  <si>
    <t xml:space="preserve">PLAN ESTRATEGICO </t>
  </si>
  <si>
    <t>Proyecto</t>
  </si>
  <si>
    <t>Actividad</t>
  </si>
  <si>
    <t>Sub Actividad</t>
  </si>
  <si>
    <t>Descripción</t>
  </si>
  <si>
    <t>Valoración</t>
  </si>
  <si>
    <t>Riesgo que mitiga</t>
  </si>
  <si>
    <t>Métrica o Indicador de desempeño</t>
  </si>
  <si>
    <t>Unidad de medida</t>
  </si>
  <si>
    <t>Línea Base</t>
  </si>
  <si>
    <t>Plazo</t>
  </si>
  <si>
    <t>Requiere proceso de Compras</t>
  </si>
  <si>
    <t>Previsto 2019</t>
  </si>
  <si>
    <t>OBJETIVOS MENSUALES</t>
  </si>
  <si>
    <t>Medio de Verificación</t>
  </si>
  <si>
    <t>Unidad Responsable</t>
  </si>
  <si>
    <t>Colaborador Responsable</t>
  </si>
  <si>
    <t>Area de la que requiere soporte</t>
  </si>
  <si>
    <t>Presupuesto Total</t>
  </si>
  <si>
    <t>Objetivo
 Estratégico</t>
  </si>
  <si>
    <t>Estrategia</t>
  </si>
  <si>
    <t>Ene</t>
  </si>
  <si>
    <t>Feb</t>
  </si>
  <si>
    <t>Mar</t>
  </si>
  <si>
    <t>Abr</t>
  </si>
  <si>
    <t>May</t>
  </si>
  <si>
    <t>Jun</t>
  </si>
  <si>
    <t>Jul</t>
  </si>
  <si>
    <t>Ago</t>
  </si>
  <si>
    <t>Sept</t>
  </si>
  <si>
    <t>Oct</t>
  </si>
  <si>
    <t>Nov</t>
  </si>
  <si>
    <t>Dic</t>
  </si>
  <si>
    <t>Reducir las pérdidas de energía</t>
  </si>
  <si>
    <t>Asegurar la disminución del fraude eléctrico a través del marco regulatorio</t>
  </si>
  <si>
    <t>Auditoría Gerencia Pérdidas Sectores</t>
  </si>
  <si>
    <t>Verificar las ejecuciones, acciones y cumplimiento de los planes de reduccion de pérdidas propuestos</t>
  </si>
  <si>
    <t>Porciento de Avance</t>
  </si>
  <si>
    <t>Porciento</t>
  </si>
  <si>
    <t>Mas es mas</t>
  </si>
  <si>
    <t>Acumulado</t>
  </si>
  <si>
    <t>No</t>
  </si>
  <si>
    <t>Minutas, Informes, Control de Vísitas, Correos, Cuestionarios, Entrevistas.</t>
  </si>
  <si>
    <t>Gerencia de Auditoría Comercial y Técnica</t>
  </si>
  <si>
    <t>Antrys Rodríguez</t>
  </si>
  <si>
    <t>GERENCIA TECNICA DE REDUCCION DE PERDIDAS</t>
  </si>
  <si>
    <t>Garantizar la cobertura y blindaje de las redes</t>
  </si>
  <si>
    <t>Auditoría Obras Edenorte</t>
  </si>
  <si>
    <t>Evaluar el proceso de registro, ejecución de obra y facturación</t>
  </si>
  <si>
    <t>GERENCIA DE OBRAS</t>
  </si>
  <si>
    <t>Incrementar la cartera de clientes de manera rentable y sostenible en el tiempo</t>
  </si>
  <si>
    <t>Auditoría de seguimiento a las obras desarrolladas por Organismos Multilaterales</t>
  </si>
  <si>
    <t>Evaluar el cumplimiento de los objetivos planteados en el inicio de la obra</t>
  </si>
  <si>
    <t>Incrementar y eficientizar el cobro</t>
  </si>
  <si>
    <t>Asegurar la calidad de la facturación</t>
  </si>
  <si>
    <t>Auditoría a procesos relativos a la Facturación</t>
  </si>
  <si>
    <t>Auditoría a los Cambios de Fecha de vencimiento de factura</t>
  </si>
  <si>
    <t>Verificar la justificación para realizar los cambios y los perfiles de Autorización</t>
  </si>
  <si>
    <t>Luis Serrano</t>
  </si>
  <si>
    <t>GERENCIA DE COBRANZAS CENTRALIZADAS</t>
  </si>
  <si>
    <t>Incrementar el uso de canales de pago de bajo costo para la empresa y los clientes</t>
  </si>
  <si>
    <t>Auditoría a las Gestiones de Cobros generadas en la empresa y por Estafetas</t>
  </si>
  <si>
    <t>Auditoría de gestiones internas y Estafetas</t>
  </si>
  <si>
    <t>Evaluar el proceso de cobros, registro y liquidación de la gestión</t>
  </si>
  <si>
    <t>Auditoría al Proceso de Cobros a Clientes Cedidos y Proyectos Reembolsables</t>
  </si>
  <si>
    <t>Evaluar los porcentajes negociados, registro y control del proceso</t>
  </si>
  <si>
    <t>GERENCIA DE GESTION DE NEGOCIOS Y GRANDES CLIENTES</t>
  </si>
  <si>
    <t>Auditoría Proceso de Cuadre y Liquidación OC</t>
  </si>
  <si>
    <t>Auditoría IC-05</t>
  </si>
  <si>
    <t>Revisar el proceso de cuadre y Liquidación de las Oficinas Comerciales</t>
  </si>
  <si>
    <t>Auditoría Pase a Fallido</t>
  </si>
  <si>
    <t>Evaluar los procesos de depuración de la Deuda</t>
  </si>
  <si>
    <t>Auditoría al Proceso de Cobro de Medios Digitales</t>
  </si>
  <si>
    <t>Evaluar los procesos de cobros mediante el uso de las plataformas digitales.</t>
  </si>
  <si>
    <t>Auditoría a los Procesos de Cobros Manuales</t>
  </si>
  <si>
    <t>Evaluar el proceso de cobros mediante el uso de recibos manuales</t>
  </si>
  <si>
    <t>Garantizar la calidad y seguridad del suministro de energía</t>
  </si>
  <si>
    <t>Asegurar los controles necesarios en las operaciones de baja tensión</t>
  </si>
  <si>
    <t>Auditoría Centros Técnicos Comerciales </t>
  </si>
  <si>
    <t>Verificación de las ejecuciones de los centros técnicos, pagos de servicios y cumplimiento de las normas de calidad</t>
  </si>
  <si>
    <t>GERENCIA TECNICA COMERCIAL</t>
  </si>
  <si>
    <t>Garantizar la eficiencia de los mantenimientos correctivos y preventivos</t>
  </si>
  <si>
    <t>Auditoría Mtto de Redes Sectores</t>
  </si>
  <si>
    <t>Comprobar la ejecución de los trabajos que garantizan el servicio continuo de energía eléctrica </t>
  </si>
  <si>
    <t>GERENCIA MANTENIMIENTO SECTORES DD</t>
  </si>
  <si>
    <t>Eficientizar las operaciones de la empresa</t>
  </si>
  <si>
    <t>Asegurar el cumplimiento del 100% de las prerrogativas contenidas en el marco regulatorio</t>
  </si>
  <si>
    <t>Auditoría Seguridad de la Información: Uso de Internet</t>
  </si>
  <si>
    <t>Auditoría al uso adecuado y niveles de acceso a Internet</t>
  </si>
  <si>
    <t>Evaluar el uso adecuado de internet, así como verificar los niveles de accesos</t>
  </si>
  <si>
    <t>Reducción de los niveles de eficiencia y efectividad operativa</t>
  </si>
  <si>
    <t>Gerencia de Auditoría de Sistemas de Información</t>
  </si>
  <si>
    <t>Rolando Antonio Del Rosario Mariñez</t>
  </si>
  <si>
    <t>GERENCIA DE INFRAESTRUCTURA</t>
  </si>
  <si>
    <t>Proceso de compras directas</t>
  </si>
  <si>
    <t>Auditoría al proceso de compras por el umbral mínimo (compras directas) establecido por la Ley 340-06 sobre compras y contrataciones.</t>
  </si>
  <si>
    <t>Evaluar el proceso y los controles  que siguen en la adquisición de bienes y servicios, que se encuentran en el umbral mínimo, establecido por la Ley 340-06 sobre compras y contrataciones.</t>
  </si>
  <si>
    <t>Gerencia de Auditoría Administrativa y Financiera</t>
  </si>
  <si>
    <t>Maireni Comprés</t>
  </si>
  <si>
    <t>GERENCIA DE COMPRAS</t>
  </si>
  <si>
    <t>Proceso de elaboración especificaciones técnicas</t>
  </si>
  <si>
    <t>Auditoría al proceso de elaboración de las especificaciones técnicas y su eficacia en las contrataciones.</t>
  </si>
  <si>
    <t>Verificar el proceso  y control que se sigue en la elaboración de las especificaciones técnicas y su eficacia en las contrataciones.</t>
  </si>
  <si>
    <t>Auditoría Seguridad de la Información: Cuentas de Usuarios.</t>
  </si>
  <si>
    <t>Auditoría a cuentas de usuarios de los Sistemas de Información y de la redes tecnológicas</t>
  </si>
  <si>
    <t>Evaluar que las altas y bajas de usuarios, así como las asignaciones de privilegios en los sistemas de información son concedidos de acuerdo a lo que establece la norma de control de acceso.</t>
  </si>
  <si>
    <t>Auditoría Seguridad de la Información: Control de Acceso VPN</t>
  </si>
  <si>
    <t>Auditoría a la VPN (Virtual Private Network)</t>
  </si>
  <si>
    <t>Verificar el cumplimiento de la normativa y mejores práctica de seguridad, en torno al control de acceso a las plataformas y servicios tecnológicos.</t>
  </si>
  <si>
    <t>Auditoría Gestión Comercial</t>
  </si>
  <si>
    <t>Medir los niveles de Rentabilidad de las Operaciones realizadas en las Oficinas Comerciales</t>
  </si>
  <si>
    <t>GERENCIA GESTION COMERCIAL Y REDUCCION DE PERDIDAS</t>
  </si>
  <si>
    <t>Asegurar el abastecimiento oportuno y de calidad  de materiales y servicios</t>
  </si>
  <si>
    <t>Inventario de fin de año </t>
  </si>
  <si>
    <t>Inventario de materiales de fin de año</t>
  </si>
  <si>
    <t>Participación en el inventario de materiales electricos de fin de año, en todos los almacenes de Edenorte, en calidad de Observador</t>
  </si>
  <si>
    <t>GERENCIA DE ALMACEN</t>
  </si>
  <si>
    <t>Devolución de materiales al  almacén Las Charcas</t>
  </si>
  <si>
    <t>Auditoría al proceso de devolución de materiales al almacen Las Charcas</t>
  </si>
  <si>
    <t>Verificar el proceso que se sigue  en la devolución de los materiales al almacén y su registro.</t>
  </si>
  <si>
    <t>NO</t>
  </si>
  <si>
    <t>Adquisición y gestión de activos fijos (Mobiliarios y equipos de oficina)</t>
  </si>
  <si>
    <t>Auditoría a la adquisición y gestión de activos fijos (Mobiliarios y equipos de oficina)</t>
  </si>
  <si>
    <t>Verificar el proceso y control en la adquisición y gestión de activos fijos (Mobiiarios y Equipos de ofiicna</t>
  </si>
  <si>
    <t xml:space="preserve">Materiales nuevos rechazados por la Unidad de Normativa </t>
  </si>
  <si>
    <t>Auditoría de gestión de los materiales nuevos rechazados por la Unidad de Normativa resguardados en almacen.</t>
  </si>
  <si>
    <t>Verificar  el proceso y control que se sigue para  los materiales nuevos que son rechazados por normativa, sean devueltos de manera oportuna a los suplidores.</t>
  </si>
  <si>
    <t>Garantizar la calidad de la información para análisis y toma de decisiones</t>
  </si>
  <si>
    <t>Auditoría Proceso de facturación, pago y registro de activos de obras </t>
  </si>
  <si>
    <t>Comprobar el correcto registro de los trabajos realizados y su carga en los libros de activos de la empresa</t>
  </si>
  <si>
    <t>Auditoría Facturación de servicios técnicos sectores</t>
  </si>
  <si>
    <t>Comrpobar el correcto registro y correspondencia de los pagos realizados a las contratas </t>
  </si>
  <si>
    <t>Solicitudes de pedidos abiertas</t>
  </si>
  <si>
    <t>Auditoría a las solicitudes de pedidos abiertos a nivel de presupuesto.</t>
  </si>
  <si>
    <t>Verificar  los controles existentes para el seguimiento dado a los pedidos abiertos , y las razones que justifican dicho estatus</t>
  </si>
  <si>
    <t>Auditoría Sistema de Información Base de Datos</t>
  </si>
  <si>
    <t>Auditoría a las Bases de Datos de Telemedidas</t>
  </si>
  <si>
    <t>Evaluar la integridad, disponibilidad y confidencialidad de la información</t>
  </si>
  <si>
    <t>GERENCIA DE MEDICION</t>
  </si>
  <si>
    <t>Auditoría Sistema de Información Plataforma Tecnológica</t>
  </si>
  <si>
    <t>Auditoría a la Plataforma de Telemedidas</t>
  </si>
  <si>
    <t>Auditoría Sistema de Información Página Web y Desktop</t>
  </si>
  <si>
    <t>Auditoría a los Sistemas de Telemedidas</t>
  </si>
  <si>
    <t>Mejorar la capacidad de respuesta de los procesos claves por medio de herramientas y metodologías que garanticen su eficiencia y efectividad</t>
  </si>
  <si>
    <t>Entrega de vehiculos a usuarios internos</t>
  </si>
  <si>
    <t>Auditoría al proceso de entrega de vehículos para usuarios internos.</t>
  </si>
  <si>
    <t>Verificar los controles implementandos por la Gerencia de Transportación en el proceso de entrega de vehículos a los usuarios internos</t>
  </si>
  <si>
    <t>Alquiler Vehículos</t>
  </si>
  <si>
    <t>Auditoría a la gestión de alquiler de vehículos.</t>
  </si>
  <si>
    <t>Verificar los controlos implementados por la Gerencia de Transportación en la gestión de los vehiculos alquilados</t>
  </si>
  <si>
    <t>GERENCIA DE TRANSPORTACION</t>
  </si>
  <si>
    <t>Reparación y Mant. vehiculos sector Santiago</t>
  </si>
  <si>
    <t>Auditoría a la gestión de reparación y Mantenimiento Vehículos,  sector Santiago</t>
  </si>
  <si>
    <t>Verificar los controles implementandos por la Gerencia de Transportación en el proceso de mantenimiento preventivo y correctivo  de los vehiculos de la empresa.</t>
  </si>
  <si>
    <t>Despacho y suministro combustible, sector Santiago</t>
  </si>
  <si>
    <t>Auditoría a la gestión de despacho y consumo de combustible en el sector Santiago</t>
  </si>
  <si>
    <t>Verificar los controlos implementados por la Gerencia de Transportación en la gestión de los combustibles, tanto a nivel externo como interno.</t>
  </si>
  <si>
    <t>Despacho y consumo combustibles, sectores La Vega y S. F. M.</t>
  </si>
  <si>
    <t>Auditoría a la gestión de despacho y consumo de combustible en los  sectores La Vega y S.F.M.</t>
  </si>
  <si>
    <t>Reparación y Mant. vehiculos sectores Mao y Puerto Plata</t>
  </si>
  <si>
    <t>Auditoría a la gestión de reparación y mantenimiento vehículos. Sectores  San Fco. Y La Vega</t>
  </si>
  <si>
    <t>Verificar los controles implementados por la Gerencia de Transportación en el proceso de reparación y mantenimiento vehículos</t>
  </si>
  <si>
    <t>Despacho de materiales considerados Chatarra</t>
  </si>
  <si>
    <t>Despacho de  materiales considerados Chatarra</t>
  </si>
  <si>
    <t>Evaluar el proceso de despacho, clasificación y registro de los materiales chatarras y verificar su correcta facturación.</t>
  </si>
  <si>
    <t>Proyecto Implementación Sistema de Gestión de Auditoría</t>
  </si>
  <si>
    <t>Instalación, Configuración y Puesta en Producción del Sistema de gestión de auditoría</t>
  </si>
  <si>
    <t>Instalación
Configuración Técnica
Configuración Metodológica
Implementación
Capacitación
Puesta en Producción</t>
  </si>
  <si>
    <t>Implementar un sistema que permita aumentar la eficiencia y la productividad de todo el proceso de auditoría interna, incluyendo: evaluación de riesgos, asignación de recursos, planificación, ejecución, revisión, generación de informes, análisis de tendencias, presentación de informes a loa clientes internos.</t>
  </si>
  <si>
    <t>Si</t>
  </si>
  <si>
    <t>Carta de aceptación, pantallas , dcoumentaciones del proyecto, diagrama de gantt</t>
  </si>
  <si>
    <t>Auditoría Especial al Pago de la Nómina</t>
  </si>
  <si>
    <t>Auditoría para evaluar los procesos claves al proceso del pago de la nómina, desde contratación y separación del personal.</t>
  </si>
  <si>
    <t>Verificar nuevos ingresos, despidos, aumento de salarios, beneficios, entre otros procesos de la nómina</t>
  </si>
  <si>
    <t>Impacto negativo en el clima y moral laboral, reduciendo la capacidad de respuesta oportuna de la empresa frente a los requerimientos de servicio de los clientes</t>
  </si>
  <si>
    <t>Informe</t>
  </si>
  <si>
    <t>Puntual</t>
  </si>
  <si>
    <t>Informe de Auditoría</t>
  </si>
  <si>
    <t>Optimizar los sistemas de control y seguimiento a la gestión</t>
  </si>
  <si>
    <t>Cobros Actas PGASE</t>
  </si>
  <si>
    <t>Auditoría a la gestión de cobro de actas PGASE sobre clientes sin contrato.</t>
  </si>
  <si>
    <t>Evaluar los controles en la gestión de cobros actas PGASE</t>
  </si>
  <si>
    <t>GERENCIA DE ASUNTOS PENALES</t>
  </si>
  <si>
    <t>Caja Chica</t>
  </si>
  <si>
    <t>Arqueos de Caja Chica</t>
  </si>
  <si>
    <t>Evaluar los controles en el manejo de las cajas chicas</t>
  </si>
  <si>
    <t>GERENCIA DE CONTABILIDAD</t>
  </si>
  <si>
    <t>Auditoría al proceso de Solicitud, Contratación y Actualización de Contratatos de Energía menores a 10kv</t>
  </si>
  <si>
    <t>Revisar las solicitudes de nuevos contratos, altas de contratos, titular de pago, cambios de titular de contrato, y la actualización de carga, fianza y voltaje.</t>
  </si>
  <si>
    <t>Auditoría a los Procesos del área de Control de Cajas Comerciales</t>
  </si>
  <si>
    <t>Evaluar los niveles de autorización de los procesos; así como, las actividades que ejecutan.</t>
  </si>
  <si>
    <t>Auditoría Control Interno en Oficinas Comerciales</t>
  </si>
  <si>
    <t>Verificar el ambiente de cotnrol en las oficinas comerciales.</t>
  </si>
  <si>
    <t>Auditoría Negociación de Deudas a Clientes</t>
  </si>
  <si>
    <t>Auditoría al proceso de Cobros Clientes Bonoluz</t>
  </si>
  <si>
    <t>Verificar la metodología utilizada para realizar los cobros a ese tipo de clientes.</t>
  </si>
  <si>
    <t>Arqueos de Cajas en Oficinas Comerciales</t>
  </si>
  <si>
    <t>Realizar arqueos sorpresivos a las cajas de las oficinas comerciales.</t>
  </si>
  <si>
    <t>Proyecto de Implementación de las NOBACI</t>
  </si>
  <si>
    <t>Resumen Observaciones CGR</t>
  </si>
  <si>
    <t>Tramitar e integrar en un documento las observaciones a los requerimientos de la Contraloría General de la República (CGR) para establecer planes de trabajo.</t>
  </si>
  <si>
    <t>Departamento Auditoría de Procesos</t>
  </si>
  <si>
    <t>Claribel Tolentino</t>
  </si>
  <si>
    <t>Establecer planes de acción por área.</t>
  </si>
  <si>
    <t>Segregar y enviar a las áreas de la empresa según aplique, los planes de acción que se requieran para la aplicación de las NOBACI.</t>
  </si>
  <si>
    <t>Emisión de informe de seguimiento implementación Nobaci a CGR</t>
  </si>
  <si>
    <t xml:space="preserve">Gestionar cuatrimestralmente la emisión, firma y sello de reporte NOBACI </t>
  </si>
  <si>
    <t>Informe de avance y seguimiento para AGG</t>
  </si>
  <si>
    <t>Elaborar informe de avance o seguimiento dirigido al AGG, para informar la gestión realizada y el estatus de la implementación.</t>
  </si>
  <si>
    <t>Optimizar el sistema de gestión del talento humano</t>
  </si>
  <si>
    <t>Eficientizar el sistema de compensación y beneficios</t>
  </si>
  <si>
    <t>Aplicación Incentivo trimestral (Bono)</t>
  </si>
  <si>
    <t>Auditoría a la aplicación de incentivo trimestral (bono) por empleado</t>
  </si>
  <si>
    <t>Evaluar los controles en la aplicación de incentivo trimestral (bono) por empleado, verificando los % aplicados por oficina</t>
  </si>
  <si>
    <t>GERENCIA DE COMPENSACION Y BENEFICIOS</t>
  </si>
  <si>
    <t>Garantizar la integridad física de los colaboradores</t>
  </si>
  <si>
    <t>Reportes accidentes de transito</t>
  </si>
  <si>
    <t>Auditoría al reporte de accidente de tránsito personal interno </t>
  </si>
  <si>
    <t>Evaluar los controles aplicados en la investigación de accidentes de tránsito del personal interno</t>
  </si>
  <si>
    <t>GERENCIA DE SEGURIDAD Y SALUD OCUPACIONAL</t>
  </si>
  <si>
    <t>Optimizar y mantener la gestión por competencias</t>
  </si>
  <si>
    <t>Evaluación de  Desempeño</t>
  </si>
  <si>
    <t>Auditoría al Proceso Evaluación de Desempeño</t>
  </si>
  <si>
    <t>Evaluar la gestión por parte de las áreas en la aplicación de las evaluaciones de desempeño al personal</t>
  </si>
  <si>
    <t>GERENCIA DE DESARROLLO ORGANIZACIONAL</t>
  </si>
  <si>
    <t xml:space="preserve">Incrementar la calidad del servicio </t>
  </si>
  <si>
    <t>Asegurar el cumplimiento de los estándares establecidos en las normas de calidad vigentes</t>
  </si>
  <si>
    <t>Auditoría Nivel de Avance Implementación CAF</t>
  </si>
  <si>
    <t>Evaluar el nivel de desarrollo e implementación del modelo CAF en la Empresa</t>
  </si>
  <si>
    <t>Evaluar el nivel de desarrollo e implementación del Modelo CAF, de cara a mejorar la calidad de los servicios que se ofrecen, la imagen corporativa y los procesos de rendición de cuenta y de transparencia en la empresa.</t>
  </si>
  <si>
    <t>Minutas, Correos, Fotos, Lista de Participantes, Control de Visitas, Informe</t>
  </si>
  <si>
    <t>GERENCIA DE CALIDAD Y PROCESOS</t>
  </si>
  <si>
    <t>Garantizar la satisfacción del servicio externo e interno</t>
  </si>
  <si>
    <t>Proyecto de Desarrollo Plan de Riesgos Edenorte Dominicana 2018 - 2020</t>
  </si>
  <si>
    <t>Acompañar a las diferentes unidades de la empresa en la Identificación y Valoración de los riesgos</t>
  </si>
  <si>
    <t>Coordinar con las diferentes unidades de la Empresa, el efectivo llenado de la matriz de los riesgos de sus procesos</t>
  </si>
  <si>
    <t>Acompañar a  las diferentes unidades de la Empresa, en el levantamiento de los riesgos de sus procesos y conformar el Plan de Riesgo de la institución</t>
  </si>
  <si>
    <t>Minutas, Correos, Fotos, Lista de Participantes, Control de Visitas, Matrices de Riesgo, </t>
  </si>
  <si>
    <t>Mejorar la imagen corporativa y la comunicación</t>
  </si>
  <si>
    <t>Garantizar el uso eficiente de los diferentes medios de comunicación</t>
  </si>
  <si>
    <t>Auditoría al Proceso de Comunicaciones</t>
  </si>
  <si>
    <t>Evaluar el proceso de comunicaciones que se ejecuta en la empresa</t>
  </si>
  <si>
    <t>Valorar la efectividad y eficiencia del proceso de comunicación de Edenorte Dominicana</t>
  </si>
  <si>
    <t>DIRECCIÓN COMERCIAL</t>
  </si>
  <si>
    <t>Identificar los contratos dados de alta en conexión directa con un consumo mayor o igual a 200 kilos, para gestionar su normalización con la Dirección de Pérdidas.</t>
  </si>
  <si>
    <t>Reduccion de las perdidas</t>
  </si>
  <si>
    <t>Procurar normalizar los clientes en CD con un consumo al cual le favorece la instalacion de un medidor, priorizando los circuitos A</t>
  </si>
  <si>
    <t>Aumento de las pérdidas por hurto de energía.</t>
  </si>
  <si>
    <t>Cantidad de Procesos de Identificacion</t>
  </si>
  <si>
    <t>Cantidad</t>
  </si>
  <si>
    <t>Informe de reduccion de clientes en conexion directa</t>
  </si>
  <si>
    <t>Facturacion</t>
  </si>
  <si>
    <t>Rosy Cabrera</t>
  </si>
  <si>
    <t>GERENCIA TECNICA DRP SECTORES</t>
  </si>
  <si>
    <t>Identificar lámparas encendidas en el día y canalizar su normalización.</t>
  </si>
  <si>
    <t>Remitir la información a los Gerentes de Redes de los sectores para su normalización.</t>
  </si>
  <si>
    <t>Auditar la luminarias encendidas en el día levantadas a través del MPD de manera mensual</t>
  </si>
  <si>
    <t xml:space="preserve">Reducción de los niveles de entrega, incrementando los errores, encareciendo y disminuyendo los niveles operativos de la empresa </t>
  </si>
  <si>
    <t>Cantidad Luminarias</t>
  </si>
  <si>
    <t>Informe Lámparas Normalizadas</t>
  </si>
  <si>
    <t>Técnica</t>
  </si>
  <si>
    <t>Alberto Torres</t>
  </si>
  <si>
    <t>Talleres comunitarios para la lectura del medidor y el uso racional y eficiente de la energía eléctrica y consecuencia del hurto de la energia electrica</t>
  </si>
  <si>
    <t>Cursos sobre medidor y trabajo en equipo</t>
  </si>
  <si>
    <t>Son disertaciones que se utilizan para dar a conocer a los participantes como se lee el medidor, dirigidas por especialistas en el tema</t>
  </si>
  <si>
    <t>Revueltas sociales debido al fortalecimiento de los grupos comunitarios.</t>
  </si>
  <si>
    <t>Cantidad de talleres</t>
  </si>
  <si>
    <t>cantidad</t>
  </si>
  <si>
    <t>no</t>
  </si>
  <si>
    <t>Fotos</t>
  </si>
  <si>
    <t>Gestion Social</t>
  </si>
  <si>
    <t>Sergio Contreras</t>
  </si>
  <si>
    <t>Levantamiento georreferenciado en conjunto con distribución, de las nuevas luminarias en proyectos terminados.</t>
  </si>
  <si>
    <t>Solicitar a la unidad ejecutora de proyecto que nos remitan la información de los levantamientos de los proyectos terminados</t>
  </si>
  <si>
    <t>Asegurarse que estas instalaciones sean registradas en la base datos para su respectiva facturación en los Ayuntamientos y cobranza de la DC para el 2018</t>
  </si>
  <si>
    <t>Cantidad de Proyectos Recibidos</t>
  </si>
  <si>
    <t>Informe Lámparas incorporadas</t>
  </si>
  <si>
    <t>Emisión de reporte de Gestión cartera  por Fianzas Diferidas</t>
  </si>
  <si>
    <t>Recuperacíon de deuda.</t>
  </si>
  <si>
    <t>Velar por el cobro de las Fianzas Diferidas pendientes de cobrar.</t>
  </si>
  <si>
    <t>Cantidad de reportes</t>
  </si>
  <si>
    <t>Reporte</t>
  </si>
  <si>
    <t>Cobranzas Centralizadas</t>
  </si>
  <si>
    <t>Catherine Rodríguez</t>
  </si>
  <si>
    <t>GERENCIA DE SISTEMAS</t>
  </si>
  <si>
    <t>Aumentar la cantidad de clientes incorporados al ciclo comercial, a través de las Cooperativas Elétricas.</t>
  </si>
  <si>
    <t>Identificación de las zonas a trabajar</t>
  </si>
  <si>
    <t>Asegurar la calidad en la contratación del cliente en la zona de dificil gestión.</t>
  </si>
  <si>
    <t>Cantidad de clientes del proyecto</t>
  </si>
  <si>
    <t>Informes, Fotos, Documentos</t>
  </si>
  <si>
    <t>Cooperativas Eléctricas</t>
  </si>
  <si>
    <t>Valerio Rozón</t>
  </si>
  <si>
    <t>Levantamiento y actualización de Vallas publicitarias en ALU</t>
  </si>
  <si>
    <t>* Levantamiento en el terreno * Identificación de propietarios</t>
  </si>
  <si>
    <t>Realizar  levantamientos de las  vallas nuevas y existentes en el terreno para proceder a su reconocimiento y cobranza por la DC de dichas vallas.</t>
  </si>
  <si>
    <t>Cantidad de vallas</t>
  </si>
  <si>
    <t>Informe cantidad de vallas</t>
  </si>
  <si>
    <t>Programa de acompañamiento de Gestión Social a la gestión comercial para la normalización y contratación de clientes.</t>
  </si>
  <si>
    <t>Normalizacion de clientes y visitas casa x casa para conscientizar al cliente sobre los beneficios de estar normalizados</t>
  </si>
  <si>
    <t>La clarificación de las transacciones ayudando a la definición de necesidades y optimizando las relaciones entre clientes y Edenorte</t>
  </si>
  <si>
    <t>Cantidad de acompañamiento para  normalizar usuario</t>
  </si>
  <si>
    <t>Informes</t>
  </si>
  <si>
    <t>Acuerdos sociales con las comunidades, cuando amerite re-categorizar los Circuitos de acuerdo al incremento en cobros y energía.</t>
  </si>
  <si>
    <t>Visitas a lideres para involucrar la comunidad en  las actividades y visitas casa x casa y asambleas con juntas de vecinos</t>
  </si>
  <si>
    <t>Se organizan reuniones con las oficinas comerciales y se visitan lideres comunitarios para acordar los trabajos que se van a realizar en ese circuitos</t>
  </si>
  <si>
    <t>Cantidad de reuniones</t>
  </si>
  <si>
    <t>acumulado</t>
  </si>
  <si>
    <t>Informes de los acuerdos</t>
  </si>
  <si>
    <t>Crear alianzas estratégicas con instituciones para fortalecer la gestión de pagos</t>
  </si>
  <si>
    <t>Visitas a instituciones y reuniones con administrativos y firmas de los acuerdo</t>
  </si>
  <si>
    <t>Se pautan reuniones con previos avisos con los administrativos y ahí se organizan las alianzas</t>
  </si>
  <si>
    <t>Debilitamiento de la imagen de la empresa frente a los clientes, alentando fraudes y situaciones de no pago de compromisos de estos frente a la empresa.</t>
  </si>
  <si>
    <t>Cantidad de alianzas</t>
  </si>
  <si>
    <t>Contratos</t>
  </si>
  <si>
    <t>Mejorar la eficiencia operativa a través del uso de las tecnologías de medición disponibles</t>
  </si>
  <si>
    <t>Implementación aplicación de Supervisión</t>
  </si>
  <si>
    <t>Coordinar con el área de TI el desarro de la aplicación de supervisión</t>
  </si>
  <si>
    <t>Evaluar el avance del desarrollo</t>
  </si>
  <si>
    <t>Módulos desarrollados</t>
  </si>
  <si>
    <t>Correos, Aplicación</t>
  </si>
  <si>
    <t>Incrementar la gestión de cobros en las cooperativas eléctricas.</t>
  </si>
  <si>
    <t>*Instalar POS en el punto de pago, para la realización del cobro.</t>
  </si>
  <si>
    <t>Asegurar que los clientes cumplan con el pago de su factura</t>
  </si>
  <si>
    <t>Reducción de ingresos y aumento de fraude por parte de clientes no dispuestos a pagar el monto de su factura eléctrica debido a la nueva tarifa aplicada.</t>
  </si>
  <si>
    <t>Pesos RD$ cobrados</t>
  </si>
  <si>
    <t>Monto</t>
  </si>
  <si>
    <t>Mantener el nivel de calidad de la Facturacion en un 99% tomando como referencia clientes medidos vs clientes estimados</t>
  </si>
  <si>
    <t>Asegurar la calidad de la facturacion y lograr la satisfaccion de nuestros clientes</t>
  </si>
  <si>
    <t>Cumplir con el marco Regulatorio y alcanzar niveles optimos de facturacion</t>
  </si>
  <si>
    <t>Penalizaciones por incumplimiento a las nuevas regulaciones.</t>
  </si>
  <si>
    <t>% Calidad de la Facturaciom</t>
  </si>
  <si>
    <t>Informe de Facturacion</t>
  </si>
  <si>
    <t>Implementar la recuperacion de energia a traves de refacturas por medio de una facturacion de consumo y asi evitar el cargo por recuperacion de irregularidad por la via administrativa</t>
  </si>
  <si>
    <t>Incrementar los niveles y % de cobranzas, ingresando facturacion de calidad, por la via de factura de consumo, sin afectar el historico del cliente</t>
  </si>
  <si>
    <t>Reducción de ingresos y aumento de fraude por parte de clientes por el deterioro de las condiciones socio-económicas de las localidades</t>
  </si>
  <si>
    <t>Cantidad de informes</t>
  </si>
  <si>
    <t>Informe de Refacturas</t>
  </si>
  <si>
    <t>Asegurar que las Estimaciones de un mes no sobrepasen el 5% indicado en la Norma de Calidad para el 2018.</t>
  </si>
  <si>
    <t>Asegurar la calidad de la facturacion</t>
  </si>
  <si>
    <t>Mantener el control de las estimaciones Vs el total de clientes medidos por mes.</t>
  </si>
  <si>
    <t>% de clientes estimados</t>
  </si>
  <si>
    <t>Menos es mas</t>
  </si>
  <si>
    <t>Informe de Estimaciones</t>
  </si>
  <si>
    <t>GERENCIA DE REGULACION</t>
  </si>
  <si>
    <t xml:space="preserve">Recuperacion Deuda Cartera de Clientes Corporativos </t>
  </si>
  <si>
    <t>Actualizacion de la deuda, Coordinacion con los gestores, Visitas a los clientes</t>
  </si>
  <si>
    <t>Recaudación de facturas vencidas de la cartera</t>
  </si>
  <si>
    <t>MMRD$ Cobrados</t>
  </si>
  <si>
    <t>Informe, Aplicación SGC</t>
  </si>
  <si>
    <t>Negocios</t>
  </si>
  <si>
    <t>Ignacio Milanes</t>
  </si>
  <si>
    <t xml:space="preserve">Recuperacion Deuda Cartera Clientes Cortable </t>
  </si>
  <si>
    <t xml:space="preserve">Recuperacion Deuda Clientes No Regulados </t>
  </si>
  <si>
    <t>Incremente de clientes industriales via cambio de tarifa con clientes que demandan mas de 10Kva</t>
  </si>
  <si>
    <t>Actualizacion de tarifas regulares a tarifas industriales</t>
  </si>
  <si>
    <t>Cambio de tarifas</t>
  </si>
  <si>
    <t>Cantidad de clientes</t>
  </si>
  <si>
    <t>Recuperacion de la deuda clientes industriales</t>
  </si>
  <si>
    <t>Recaudacion de las facturas vencidas de las carteras industriales de los sectores</t>
  </si>
  <si>
    <t>Actualizacion de facturacion de los ayuntamientos</t>
  </si>
  <si>
    <t>Coordinar con los gerentes de distribución sector - Realizar actualizacion de carga en el Open SGC</t>
  </si>
  <si>
    <t>Actualizar mensualmente el consumo de los ayuntamientos (los que tienen acuerdo) en relacion a los sumnistros agregados y luminaria instaladas</t>
  </si>
  <si>
    <t>Cantiadad ayuntamiento actualizados</t>
  </si>
  <si>
    <t>Depuración y reintegración de clientes al ciclo comercial (5 a 12 facturas)</t>
  </si>
  <si>
    <t>* Depuración de clientes
* Gestión de llamadas
* Negociación de la deuda</t>
  </si>
  <si>
    <t>Depurar y reintegrar cartera de deuda de 5 a 12 facturas vencidas</t>
  </si>
  <si>
    <t>Acceso a la Aplicacion SGC</t>
  </si>
  <si>
    <t xml:space="preserve">Servicios Comerciales </t>
  </si>
  <si>
    <t>Gloria García</t>
  </si>
  <si>
    <t>Identificación física de los suministros bonoluz mediante la colocación de Stikers.</t>
  </si>
  <si>
    <t>Colocación en terreno de estiker para identificar a los suministros que son bonoluz, esto con la coordinación de DRP.</t>
  </si>
  <si>
    <t>Cantidad de suministros</t>
  </si>
  <si>
    <t>Correo, fotos</t>
  </si>
  <si>
    <t>375,000,00</t>
  </si>
  <si>
    <t>Depuración y reintegración de Clientes en Cartera Bonoluz</t>
  </si>
  <si>
    <t xml:space="preserve">* Distribución de volantes, periforneo. Visitas concientización del pago casa por casa.            
* Reuniones con líderes omunitarios y personal de Solidaridad, ADESS.
* Gestión de cobro móvil. Identificación de la vivienda cliente BNB. </t>
  </si>
  <si>
    <t>Realizar saneamiento y gestión de clientes Bonoluz que se encuentren fuera del ciclo comercial con mas de 4 facturas vencidas.</t>
  </si>
  <si>
    <t>Cantidad de Clientes</t>
  </si>
  <si>
    <t>Levantamiento del alumbrado público en coordinación con los ayuntamientos/ unilateral, en los casos que aplique.</t>
  </si>
  <si>
    <t>Actualizar la bases de datos</t>
  </si>
  <si>
    <t>Realizar los levantamientos de luminarias de todos los Distritos y Municipios de los sectores.</t>
  </si>
  <si>
    <t>Cantidad  levantamientos</t>
  </si>
  <si>
    <t>Informe Ayuntamientos Levantados</t>
  </si>
  <si>
    <t>Análisis de centros de lectura / Reestructuración de la Ruta.</t>
  </si>
  <si>
    <t>Analisis de rutas de lectura.</t>
  </si>
  <si>
    <t>Realizar analisis de las rutas con el objetivo de eficientizar la operativa de los centros de lectura, asegurando la calidad de la facturación, evitando incrementos no planificados de las pérdidas.</t>
  </si>
  <si>
    <t>Centros de lectura analizados.</t>
  </si>
  <si>
    <t>Correos, movimientos de rutas e itinerarios.</t>
  </si>
  <si>
    <t>GERENCIA DE ANALISIS Y ESTUDIOS DE REDUCCION DE PERDIDAS</t>
  </si>
  <si>
    <t>Implementacion de sistema de maquinas agilizadoras</t>
  </si>
  <si>
    <t>Enlazar a banco y depositar a cuenta el ingreso por venta de energía, mediante la validacion del conteo de efectivo realizado por las maquinas agilizadoras.</t>
  </si>
  <si>
    <t>cantidad de maquinas en funcionamiento</t>
  </si>
  <si>
    <t>Correos, informes</t>
  </si>
  <si>
    <t>Incrementar la Contratación de  Cooperativas</t>
  </si>
  <si>
    <t>Ofrecer el servico de Estafeta a través de las Cooperativas</t>
  </si>
  <si>
    <t>Efectuar la contratación con la Cooperativa e instalar en un 100% el canal de pago..</t>
  </si>
  <si>
    <t>Reducción de los niveles de generación de flujos de efectivo y deterioro de la imagen de la empresa como proveedor de un servicio de calidad</t>
  </si>
  <si>
    <t>Cantidad de Estafetas</t>
  </si>
  <si>
    <t>Contrato</t>
  </si>
  <si>
    <t>GERENCIA DE CONTRATOS, REGULACION Y OPINION</t>
  </si>
  <si>
    <t>Formación Estafetas Comerciales y Corporativas.</t>
  </si>
  <si>
    <t>Identificar las debilidades en el proceso de estafetas.</t>
  </si>
  <si>
    <t>Coordinar reunión con los dueños de estafetas.</t>
  </si>
  <si>
    <t>Cantidad de reunión</t>
  </si>
  <si>
    <t>Informes, Correo electrónico</t>
  </si>
  <si>
    <t>GERENCIA DE COMUNICACION ESTRATEGICA</t>
  </si>
  <si>
    <t>Gestion de cobros de instituciones publicas y privadas (cobros automatico)</t>
  </si>
  <si>
    <t>Visitar las instituciones publicas y privadas para presentar las diferentes vias de pagos establecida por la empresa</t>
  </si>
  <si>
    <t>Realizar visita a instituciones y ofertar diferente via de pagos</t>
  </si>
  <si>
    <t>Correo y foto de actividad</t>
  </si>
  <si>
    <t>Identificación de Postes usados por terceros (Telefónicas y cables)</t>
  </si>
  <si>
    <t>Levantar e identificar las instituciones que hacen uso de los postes de la empresa.</t>
  </si>
  <si>
    <t>Consiste en identificar los postes de la empresa usados por las líneas telefónicas y Telecables , con el fin de aumentar los ingresos  a la empresa por el uso de estas.</t>
  </si>
  <si>
    <t>Cantidad de entidades</t>
  </si>
  <si>
    <t>Informe Postes Identificados</t>
  </si>
  <si>
    <t>Informe de Solicitud Bimensual de puntos de pago (Asociaciones, farmacias, etc.)</t>
  </si>
  <si>
    <t>Lograr la instalación en un 100% de los Canales de Pagos al finalizar el año 2019.</t>
  </si>
  <si>
    <t>Coordinar con el suplidor la instalación de los POS.</t>
  </si>
  <si>
    <t>Cantidad de Informes</t>
  </si>
  <si>
    <t>Implementar pago de facturas a través de aplicación: Código USSD</t>
  </si>
  <si>
    <t>Implementar el cobro a través de telefonos celulares, donde le permitirá al cliente mediante conexión remota efectuar el pago de su factura.</t>
  </si>
  <si>
    <t>Porciento avance implementación</t>
  </si>
  <si>
    <t>Correos</t>
  </si>
  <si>
    <t>Implementar planes de expansión de redes</t>
  </si>
  <si>
    <t>Cantidad de clientes a conectar en proyectos AFR</t>
  </si>
  <si>
    <t>Realizar levantamientos de los clientes que esten en la disposicion de conexión ya sean usuarios o clientes</t>
  </si>
  <si>
    <t xml:space="preserve">Numeros de clientes a interconectar en los proyectos de AFR  </t>
  </si>
  <si>
    <t>Cantidad de clientes que puede optar a 24horas / objetivo</t>
  </si>
  <si>
    <t>Informe, Contratos</t>
  </si>
  <si>
    <t>Captar recursos economicos para proyectos AFR</t>
  </si>
  <si>
    <t>Visitar los posibles cliente potenciales y presentar el proyecto de pasar a 24 hras</t>
  </si>
  <si>
    <t>Incentivar la captación de fondos para la realización de Proyectos con Aportes de Financiamiento Reembolzable para uso de explotacion de redes de Clientes Interconectados</t>
  </si>
  <si>
    <t>MMRD$ invertidos / objetivos</t>
  </si>
  <si>
    <t>Informe de entrada de los aportes via AFR</t>
  </si>
  <si>
    <t>Proyecto de Colocacion de Paneles Solares en comunidades aisladas</t>
  </si>
  <si>
    <t>Incorporacion de comunidades aisladas al Sistema Electrico mediante la colocacion de paneles solares con el apoyo de empresas asiaticas.</t>
  </si>
  <si>
    <t>Porcentaje de Ejecucion</t>
  </si>
  <si>
    <t>GERENCIA TECNICA DE DISTRIBUCION</t>
  </si>
  <si>
    <t>Asegurar la ejecución de los proyectos de ampliación de redes conforme a los estándares de calidad y expectativas de retorno esperados</t>
  </si>
  <si>
    <t>Sensibilización y acercamiento a clientes en los proyectos de rehabilitación de redes.</t>
  </si>
  <si>
    <t>Reuniones con diferentes departamentos involucrados y visitas casa x casa</t>
  </si>
  <si>
    <t>Es un programa para recolectar, analizar y utilizar informacion  para la concecusion de los objetivos</t>
  </si>
  <si>
    <t>Cantidad de casas visitadas</t>
  </si>
  <si>
    <t xml:space="preserve">Informes y Fotos </t>
  </si>
  <si>
    <t>Compensación de Fianzas Vencidas que cumplan con los parámetros regulatorios</t>
  </si>
  <si>
    <t>* Selección de clientes que cumplen
* Extracción de fianza disponible
* Compensación de la deuda en el Sistema</t>
  </si>
  <si>
    <t>Aplicación de la Fianza abandonadas por los clientes dados de baja, compensando la misma con la deuda (Según LGE).</t>
  </si>
  <si>
    <t>Cantidad de Compensaciones</t>
  </si>
  <si>
    <t>Correos Electrónicos</t>
  </si>
  <si>
    <t>Control de Gestion Comercial</t>
  </si>
  <si>
    <t>Julio Alexander Almonte</t>
  </si>
  <si>
    <t>Ejecución de las Bajas Masivas por Impago</t>
  </si>
  <si>
    <t>* Selección de clientes que cumplen
* Carga de los contratos en el HGI
* Cambiar el Estado de los contratos
* Colocar incidencias en el SGC</t>
  </si>
  <si>
    <t>Cambiar el Estado de los Contratos que exceden el tiempo que legalmente la empresa puede seguir facturando, una vez han superado los 120 días sin realizar pago (Depuraciones de la Base de Datos, según LGE)</t>
  </si>
  <si>
    <t>Cantidad de Procesos de Bajas</t>
  </si>
  <si>
    <t>Mantener el TMR de las reclamaciones según la norma de calidad</t>
  </si>
  <si>
    <t>Levantamiento de información y Coordinación con áreas involucradas</t>
  </si>
  <si>
    <t>Resolver y velar por que las reclamaciones sean resueltas  dentro del plazo</t>
  </si>
  <si>
    <t>Tiempo Medio de Resolución (Días)</t>
  </si>
  <si>
    <t>Día</t>
  </si>
  <si>
    <t>GERENCIA DE PLANIFICACION Y PRESUPUESTO</t>
  </si>
  <si>
    <t>Medir y mejorar el tiempo de espera y de atencion en Oficinas Comerciales</t>
  </si>
  <si>
    <t>* Levantamiento de información
* Elaboraci'on y remisi'on de informes
* Coordinación con áreas involucradas</t>
  </si>
  <si>
    <t>Medir y mantener el tiempo de espera y de atención dentro del plazo establecido en la Norma de Calidad (30 minutos)</t>
  </si>
  <si>
    <t>% de Clientes Atendidos en Plazo</t>
  </si>
  <si>
    <t>GERENCIA COMERCIAL SECTORES</t>
  </si>
  <si>
    <t>Medir y mantener el tiempo de respuesta y atención en Call Center</t>
  </si>
  <si>
    <t>Implementación de la herramienta control de Productividad por operador</t>
  </si>
  <si>
    <t>Disminuir el tiempo promedio de duración de las llamadas al Call Center, ofreciendo una respuesta más rápida a los clientes</t>
  </si>
  <si>
    <t>Penalizaciones por incumplimiento y deterioro de la reputación de la empresa frente a sus diferentes grupos de opinión.</t>
  </si>
  <si>
    <t>Tiempo Medio de Atención (Min.)</t>
  </si>
  <si>
    <t>Minuto</t>
  </si>
  <si>
    <t>Informe de resultados y consulta en AVAYA</t>
  </si>
  <si>
    <t>Levantamiento de los Errores de la BD para su actualizacion en el SGC</t>
  </si>
  <si>
    <t>* Selección de clientes que cumplen
* Preparar resumen de casos
* Enviar detalle por NIC para su correccion</t>
  </si>
  <si>
    <t>Realizar una lista de los campos mal asignados en el SGC (Errores), para su correccion (Depuracion de BD)</t>
  </si>
  <si>
    <t>Cantidad de Extracciones</t>
  </si>
  <si>
    <t>Automatizar Indicadores por Localidad para Gestion Social</t>
  </si>
  <si>
    <t>* Levantamiento del requerimiento
* Identificar variables necesarias
* Reunion con las areas que manejan las informaciones no comerciales
* Desarrollo y publicacion</t>
  </si>
  <si>
    <t>Lograr el llenado automatico de la planilla de Indicadores por Localidad utilizada por Gestion Social</t>
  </si>
  <si>
    <t>Aplicación</t>
  </si>
  <si>
    <t>GERENCIA DE ENERGIA</t>
  </si>
  <si>
    <t>Resumen de Variables Comerciales</t>
  </si>
  <si>
    <t>* Levantamiento del requerimiento
* Identificar variables necesarias
* Desarrollo y publicacion</t>
  </si>
  <si>
    <t>Lograr un informe resumen de Variables Comerciales que se visualicen por  Sector / Oficina / Total.</t>
  </si>
  <si>
    <t>Elaboracion de Informes de Resultados e Indicadores Comerciales</t>
  </si>
  <si>
    <t>* Extraccion de la informacion de BD
* Transformacion y comprobacion de la data
* Estadisticas y elaboracion de Informes
* Presentacion de los Indicadores</t>
  </si>
  <si>
    <t>Depuración de actualización de datos de clientes gubernamentales en el Open SGC</t>
  </si>
  <si>
    <t>Actualización de datos de los clientes gubernamentales.</t>
  </si>
  <si>
    <t>Corregir Data de clientes gubernamentales, con la finalidad de mantenerlos actualizados en el sistema SGC.</t>
  </si>
  <si>
    <t>Dar capacitación a las Oficinas Comerciales y Ejecutivos de Cuentas sobre el uso y consulta al sistema de Medición Neta</t>
  </si>
  <si>
    <t>Capacitación a los representes de servicios en las oficinas comerciales.</t>
  </si>
  <si>
    <t>Capacitacíon que servirá al representante de servicios obtener los conocimientos y correcta aplicación en el sistema sobre los clientes de Medición Neta.</t>
  </si>
  <si>
    <t>Cantidad de Capacitaciones</t>
  </si>
  <si>
    <t>Informes y fotos</t>
  </si>
  <si>
    <t>GERENCIA DE CAPACITACION Y DESARROLLO</t>
  </si>
  <si>
    <t>Levantamiento poligonal de Redes BT/Circuitos</t>
  </si>
  <si>
    <t>Coordinar con los centros tecnicos visitas para levantamiento de informacion</t>
  </si>
  <si>
    <t>Realizar los levantamientos detallados tramo a tramo de la tipologia de redes según el circuito</t>
  </si>
  <si>
    <t>Cantidad de oficinas levantadas</t>
  </si>
  <si>
    <t>Documentacion</t>
  </si>
  <si>
    <t>Definición polígonos Zonas Gestiones Móviles EDENORTE</t>
  </si>
  <si>
    <t>Coordinar con las oficinas comerciales visitas para levantamiento de informacion</t>
  </si>
  <si>
    <t>Crear y actualizar los poligonos de gestion movil de las oficinas comerciales</t>
  </si>
  <si>
    <t>Cantidad de poligonos de gestion movil levantados</t>
  </si>
  <si>
    <t>Mejora para el manejo de las carteras de la Gerencia de Negocios</t>
  </si>
  <si>
    <t>Aplicar en la gestión comercial de la Gerencia de Negocios, un modelo operativo único que permita el seguimiento al ciclo comercial completo, optimizando sus operaciones.</t>
  </si>
  <si>
    <t>Mejora a la Automatización del proceso de Reclamaciones PROTECOM</t>
  </si>
  <si>
    <t xml:space="preserve">Mejorar el proceso de Reclamaciones por PROTECOM y el seguimiento a las mismas mediante su automatización. </t>
  </si>
  <si>
    <t>Falta de alineación e integración de las áreas funcionales y procesos de la empresa, incrementándose con esto los costos operativos y disminuyéndose la velocidad de respuesta.</t>
  </si>
  <si>
    <t>Actualizar en sistema SGS las órdenes de servicio.</t>
  </si>
  <si>
    <t>Analizar las órdenes de servicio en el sistema SGS.</t>
  </si>
  <si>
    <t>Realizar actualizaciones en las órdenes de servicio, buscando eficientizar el tiempo y la calidad de la información entregada a nuestros clientes internos.</t>
  </si>
  <si>
    <t>Tipos de Órdenes actualizadas.</t>
  </si>
  <si>
    <t>Realización de auditorias y supervisión de los procesos de cobranzas (procedimiento vs operaiva)</t>
  </si>
  <si>
    <t>Identificar las debilidades en los procesos de cobranzas.</t>
  </si>
  <si>
    <t>Verificación de la correcta aplicación de los procesos comerciales de las OOCC y Estafetas Comerciales.</t>
  </si>
  <si>
    <t>Cantidad de Auditoria</t>
  </si>
  <si>
    <t>Informe, correo electrónico</t>
  </si>
  <si>
    <t>Migrar Estafetas Corporativas a la aplicación HGI</t>
  </si>
  <si>
    <t>Minimizar las anulaciones de cobros por Gestión en Estafetas de Pagos</t>
  </si>
  <si>
    <t>Efectuar Pre-cuadre de las recaudaciones que efectúan las estafetas comerciales, antes de cargar al Sistema Comercial.</t>
  </si>
  <si>
    <t>Cantidad de Estafetas Migradas</t>
  </si>
  <si>
    <t xml:space="preserve">Correo electrónico </t>
  </si>
  <si>
    <t>Aplicación para la Cartera de Acuerdos Stand-by</t>
  </si>
  <si>
    <t>Dar seguimiento mediante reporting service a la cartera por negociaciones Stand-by</t>
  </si>
  <si>
    <t>Controlar y dar seguimiento mediante los diferentes estados que aplica en el proceso Stand-by (pendientes, cumplidos, incumplidos y revertidos).</t>
  </si>
  <si>
    <t>% Implementación</t>
  </si>
  <si>
    <t>Sistema</t>
  </si>
  <si>
    <t>GERENCIA DE CONTROL DE GESTION COMERCIAL</t>
  </si>
  <si>
    <t>Realizar formación al personal de Cajas</t>
  </si>
  <si>
    <t>Garantizar y eficientizar los procesos de cobros en las oficinas comerciales</t>
  </si>
  <si>
    <t>Asegurar la correcta aplicación de la operativa de cobros.</t>
  </si>
  <si>
    <t>Cantidad de Formación</t>
  </si>
  <si>
    <t>Correo</t>
  </si>
  <si>
    <t>SCANNER IC-05</t>
  </si>
  <si>
    <t xml:space="preserve">Implementar y cargar vía COBRUS el expediente del IC-05. </t>
  </si>
  <si>
    <t>Garantizar y eficientizar el proceso de liquidacíon de oficina comercial.</t>
  </si>
  <si>
    <t>Asegurar que los documentos de los IC-05 estén archivados vía digital, lo que permitirá el ahorro en tiempo y material gastable.</t>
  </si>
  <si>
    <t>Implementación</t>
  </si>
  <si>
    <t>Generacion de la Cartera para el Cobro Compulsivo a clientes morosos</t>
  </si>
  <si>
    <t>* Selección de clientes que cumplen con los parametros establecidos en el procedimiento
* Enviar detalle de NIC para su gestión
* Autorizacion para cambio de carteras en el SGC.</t>
  </si>
  <si>
    <t>Generacion del listado de clientes morosos que tienen deuda mayor a 5+ Fact para su gestión de cobros compulsivos.</t>
  </si>
  <si>
    <t>Cantidad de Carteras Generadas</t>
  </si>
  <si>
    <t>Generacion y Medición de la Cartera para la Gestion Legal de los Abogados Externos Contratistas</t>
  </si>
  <si>
    <t>Generacion del listado de clientes morosos que tienen deuda mayor a 5+ Fact para su gestión de cobros por parte de los Abogados Externos contratados por la empresa para la gestión legal.</t>
  </si>
  <si>
    <t>Cantidad de Carteras Procesadas</t>
  </si>
  <si>
    <t>Elaboracion de Reporte de negociaciones vencidas</t>
  </si>
  <si>
    <t>Automatizacion de Reporte de negociaciones de stand-by, acuerdos de pagos, vencidos.</t>
  </si>
  <si>
    <t>Medición y Control de los Indicadores Comerciales considerados en el Incentivo</t>
  </si>
  <si>
    <t>* Identificar variables necesarias
* Reunion con las areas que manejan las informaciones
* Desarrollo y publicacion de los Informes</t>
  </si>
  <si>
    <t>Lograr la visualizacion de los indicadores de gestión utilizados en el Sistema de Incentivos.</t>
  </si>
  <si>
    <t>GERENCIA DE CONTROL DE GESTION - DP&amp;CG</t>
  </si>
  <si>
    <t>Realización de auditorías de los procesos y normas en las OOCC</t>
  </si>
  <si>
    <t>Realización de auditorías de los procesos, normas, estructuras fisicas  y atención al cliente anualmente en las OOCC. 
Elaboracion de informes de resultados 
Socializacion de resultados con las areas involucradas u los secttores</t>
  </si>
  <si>
    <t>Verificación  de la correcta aplicación de los procesos comerciales y de atención a clientes en las OOCC</t>
  </si>
  <si>
    <t>Cantidad de Visitas a Oficinas</t>
  </si>
  <si>
    <t xml:space="preserve">Seguimiento a las cantidades de brigadas por centro Técnico en los sectores, </t>
  </si>
  <si>
    <t>Coordinar con los encargados Técnicos de cada sector el análisis de la cantidad de brigadas.</t>
  </si>
  <si>
    <t>Realizar análisis de la cantidad de brigadas de cada centro técnico, según lo requiera la producción o generación de trabajo, con la finalidad de que cada centro tenga la cantidad de brigadas necesarias.</t>
  </si>
  <si>
    <t>Sectores analizados.</t>
  </si>
  <si>
    <t>Correos, Documentos.</t>
  </si>
  <si>
    <t>Definir esquema incremento  / reducción de brigadas</t>
  </si>
  <si>
    <t>Crear planilla automática para evaluar el incremento o reduccion de brigadas.</t>
  </si>
  <si>
    <t>Crear en el sistema de centro técnico, una planilla que contenga parametros pre definidos, para conocer si la solicitud de ingreso o reducción de brigadas, en un centro técnico, aplica o no.</t>
  </si>
  <si>
    <t>Reducción de la tasa de rentabilidad de la empresa debilitando con esto su capacidad de generar valor económico y poder enfrentar compromisos frente a acreedores</t>
  </si>
  <si>
    <t>Esquema públicado</t>
  </si>
  <si>
    <t>CtrT</t>
  </si>
  <si>
    <t>Implementación Modelo de Gestión Control Total Automatizado</t>
  </si>
  <si>
    <t>Coordinar con los sectores proceso de implementación/capacitación personal Oficinas comerciales</t>
  </si>
  <si>
    <t>Consiste en la puesta en ejecución del modelo de gestión en cada oficina comercial en cada área de la gestión comercial Sector/Oficina.</t>
  </si>
  <si>
    <t>Oficinas Implementadas</t>
  </si>
  <si>
    <t>Aplicación, Correos, Documentos, Reuniones</t>
  </si>
  <si>
    <t>Codificación luminarias</t>
  </si>
  <si>
    <t>Diseño e implementación de un proyecto piloto de identificación de luminarias (Codificación)</t>
  </si>
  <si>
    <t>*Coordinar con sistemas de distribución la creación de esta nueva entidad</t>
  </si>
  <si>
    <t>Identificar con un numero único las luminarias en la base de datos de instalaciones</t>
  </si>
  <si>
    <t>Cantidad de proyectos pilotos implementados</t>
  </si>
  <si>
    <t>Correos, aplicación, fotos</t>
  </si>
  <si>
    <t>Mantenimiento de Equipo por Sector MPL - MPD</t>
  </si>
  <si>
    <t xml:space="preserve">Asegurar la calidad de los equipos </t>
  </si>
  <si>
    <t>Realizar actualización, revisión y arqueo del total de los equipos MPL-MPD, asegurando el correcto uso de los mismo .</t>
  </si>
  <si>
    <t>Equipos verificados</t>
  </si>
  <si>
    <t>Integrar los procesos productivos de la empresa a través del uso de plataformas tecnológicas que optimicen el funcionamiento de los mismos</t>
  </si>
  <si>
    <t>Migración de los indicadores a Nueva Plataforma de Inteligencia de Negocios</t>
  </si>
  <si>
    <t>* Levantamiento de los reportes
* Selección de la plataforma
* Migración de los Reportes, 
* Desarrollo de los Informes
* Diseño de Tableros
* Etc.</t>
  </si>
  <si>
    <t>Migración de los informes, reportes y seguimieto de los indicadores a una nueva Plataforma tecnologica de Inteligencia de Negocios.</t>
  </si>
  <si>
    <t>Acceso para el seguimiento a los Indicadores de Gestion vía dispositivos móviles.</t>
  </si>
  <si>
    <t>Lograr la visualizacion de los indicadores de gestión desde una interfaz movil (Web)</t>
  </si>
  <si>
    <t>Implementacion de cartera control total en la gerencia de negocios</t>
  </si>
  <si>
    <t>Sistematizar la cartera de gestión de clientes.</t>
  </si>
  <si>
    <t>Automatizar mediante la aplicación Control Total la cartera de los Ejecutivos de Cuentas.</t>
  </si>
  <si>
    <t xml:space="preserve">Correo </t>
  </si>
  <si>
    <t>Sistema para automatizar los cálculos de ayuntamientos</t>
  </si>
  <si>
    <t>Sistematizar la gestión de ayuntamientos</t>
  </si>
  <si>
    <t>Controlar, automatizar y dar seguimiento de manera efectiva a los calculos realizados en la gestión de los ayuntamientos.</t>
  </si>
  <si>
    <t>Digitalización documentos comerciales  oficinas tipo A</t>
  </si>
  <si>
    <t>* Gestionar instalación de escaneres
* Coordinar con Control de Procesos la implementación de digitalización
* Entrenar al personal responsable de la digitalización</t>
  </si>
  <si>
    <t>Digitalizar los documentos generados en las oficinas comerciales Tipo A de Edenorte</t>
  </si>
  <si>
    <t xml:space="preserve">% Ejecución </t>
  </si>
  <si>
    <t>Correos / Fotos</t>
  </si>
  <si>
    <t>Levantamiento, evaluación y tabulación de las informaciones de todos los representantes de las oficinas comerciales,  para selección de los ganadores en el programa de premiación "Gente Brillante"</t>
  </si>
  <si>
    <t xml:space="preserve">
* Levantamiento y evaluación de los representantes
* Tabulación de información levantada
</t>
  </si>
  <si>
    <t>Levantamiento, evaluación y tabulación de las informaciones de todos los representantes, para selección de los ganadores</t>
  </si>
  <si>
    <t>% Ejecución</t>
  </si>
  <si>
    <t>Correos Electrónicos - Informes</t>
  </si>
  <si>
    <t>Servicios Comerciales</t>
  </si>
  <si>
    <t>Ampliar la segmentación del mercado</t>
  </si>
  <si>
    <t>Identificar los suministros con medida industrial y tarifa regular que tenga potencia leida mayor a 10kVA y remitir a Grandes Clientes.</t>
  </si>
  <si>
    <t>Tener mayor control de los clientes con demanda, reduccion de costos operacionales, reduccion de las perdidas tecnicas y control del fraude</t>
  </si>
  <si>
    <t>Procurar tener una base de datos de clientes normado acorde a la tarifa correspondiente a cada uno</t>
  </si>
  <si>
    <t>Informe de clientes identificados</t>
  </si>
  <si>
    <t>Gestionar cobro de peaje a las compañias de cables por uso de poste de Edenorte</t>
  </si>
  <si>
    <t>* Actualizacion de levantamientos
* Negociacion con las compañías usuarias</t>
  </si>
  <si>
    <t>Extender el cobro de alquiler por el uso de los postes de la empresa a las demás compañías que utilizan nuestros activos.</t>
  </si>
  <si>
    <t>Cantidad de Gestiones</t>
  </si>
  <si>
    <t>Documentos</t>
  </si>
  <si>
    <t>Levantamiento y Actualización Segmentos de Mercado a través de MPD</t>
  </si>
  <si>
    <t>Levantar Usuarios Sin contratos. Segmentos de clientes de negocios, Clasificación de los segmentos por consumo (A,B,C,D), etc.</t>
  </si>
  <si>
    <t>Continuar con el proceso de levantamiento de clientes por segmentos que permitan incrementar la cartera de cliente, la reducción de pérdida y el aumento de la cobranza.</t>
  </si>
  <si>
    <t>Contratos Levantados</t>
  </si>
  <si>
    <t>Correos e informes</t>
  </si>
  <si>
    <t>Mantener por debajo del 10% las estimaciones consecutivas Vs la estimacion del primer mes.</t>
  </si>
  <si>
    <t>Retroalimentacion continua entre las areas relacionadas a los fines de lograr la normalizacion de los clientes</t>
  </si>
  <si>
    <t>Eliminar la cantidad de facturas emitidas repetidas sin una lectura real a traves de la normalizacion del suministro</t>
  </si>
  <si>
    <t>% Estimaciones reiteradas repetitivas</t>
  </si>
  <si>
    <t>Informe de Facturacion / seguimiento a la Norma de Calidad</t>
  </si>
  <si>
    <t>Generación de Ordenes de Supervisión de Distribución.</t>
  </si>
  <si>
    <t>Asegurar la correcta supervisión del personal de distribución en terreno</t>
  </si>
  <si>
    <t>Generación mensual de O/S de servicio de supervisión de forma centralizada.  De acuerdo al análisis de información del MPD y de las reclamación de otras áreas de la empresa</t>
  </si>
  <si>
    <t>Órdenes Generadas</t>
  </si>
  <si>
    <t>Generación de Ordenes de Supervisión de Lectura.</t>
  </si>
  <si>
    <t>Cantidad de Ordenes</t>
  </si>
  <si>
    <t>Asegurar la correcta supervisión del personal de lectura en terreno</t>
  </si>
  <si>
    <t>Supervisiones brigadas de horario Especial (Nocturnas) En los diferentes Sectores.</t>
  </si>
  <si>
    <t>Visitas al terreno en horario nocturno.</t>
  </si>
  <si>
    <t>Realizar supervisiones a las actividades realizadas por las diferentes brigadas de horario especial en los diferentes sectores de nuestra empresa.</t>
  </si>
  <si>
    <t>Supevisiones.</t>
  </si>
  <si>
    <t>Fotos e informes.</t>
  </si>
  <si>
    <t>Supervisiones corporativas a terreno.</t>
  </si>
  <si>
    <t>Visitas al terreno a validar el cumplimiento de los procedimientos.</t>
  </si>
  <si>
    <t>Realizar visitas al terreno de los diferentes sectores, para comprobar que las normas y los procedimientos se cumplan.</t>
  </si>
  <si>
    <t>fotos e informes.</t>
  </si>
  <si>
    <t>Realizar Inspecciones de Calidad a los centros técnicos Comerciales.</t>
  </si>
  <si>
    <t>Visitas a los centros técnicos de los diferentes sectores.</t>
  </si>
  <si>
    <t>Realizar visitas a los centros técnicos de la empresa, para validar que estos realicen sus funciones de acuerdo a las normas y procedimientos que rigen el área.</t>
  </si>
  <si>
    <t>Inspecciones de Calidad</t>
  </si>
  <si>
    <t xml:space="preserve">Inspección de Calidad de Lectura y Distribución </t>
  </si>
  <si>
    <t>Asegurar la retroalimentación del personal en las áreas de trabajo.</t>
  </si>
  <si>
    <t xml:space="preserve">Realización actividades de Actualización conocimiento de procedimientos, lectura de medidores u otra necesidad identificada que el personal de lectura necesite para la correcta ejecución del trabajo asignado </t>
  </si>
  <si>
    <t>Cantidad de Inspecciones</t>
  </si>
  <si>
    <t>informes y fotos</t>
  </si>
  <si>
    <t>Capacitación de personal de Alumbrado Público y brigadas.</t>
  </si>
  <si>
    <t>*Obtener mejor eficiencia y destreza a la hora de llevar a cabo los levantamientos.</t>
  </si>
  <si>
    <t>Obtener conocimientos y habilidades en el manejo de la aplicación ALU en la PDA</t>
  </si>
  <si>
    <t>Capacitaciones</t>
  </si>
  <si>
    <t>Fotos y listados de asistencia</t>
  </si>
  <si>
    <t>Supervisión corporativa de Lectura Regulares e Industriales.</t>
  </si>
  <si>
    <t>Supervisión de terreno</t>
  </si>
  <si>
    <t>Realización de Supervisión de lecturas regulares e industriales en el terreno de acuerdo a los análisis de la información del sistema, asegurando que el personal cumpla con las normas y procedimientos de la empresa</t>
  </si>
  <si>
    <t>Cantidad de actividades</t>
  </si>
  <si>
    <t>Garantizar la fidelización de clientes residenciales y comerciales</t>
  </si>
  <si>
    <t>Asesoria y consultoria a grandes clientes</t>
  </si>
  <si>
    <t xml:space="preserve">* Identificar grandes clientes. 
* Realizar visita a grandes clientes.
* Realizar asesoria electrica.             </t>
  </si>
  <si>
    <t>Visitar los grandes clientes para asesorarle sobre el ahorro de consumo de energia reactiva, potencia maxima, etc.</t>
  </si>
  <si>
    <t>Cantida de asesorias</t>
  </si>
  <si>
    <t>Fotos, Documento</t>
  </si>
  <si>
    <t>Reforzar mediante capacitaciones tecnicas al personal de la Gerencia de Facturacion (Fraude electrico), Clientes no regulados (ver proceso en Direccion de regulacion) - peaje, clientes netos, Facturacion de ayuntamiento, alumbrado publico, Taller levantamiento de medidores, formacion de refactura a tasadores, Servicio al  Cliente.</t>
  </si>
  <si>
    <t>Procurar mayor eficiencia en las operaciones de Tasacion - Facturacion.</t>
  </si>
  <si>
    <t>Reforzamientos e interpretacion tecnica, PGASE, Unificacion de criterios para tasacion y facturaciones acorde a procesos base o que se relacionan con el area</t>
  </si>
  <si>
    <t>Cantidad de formacion</t>
  </si>
  <si>
    <t>Informe de resultados / empleado capacitado.</t>
  </si>
  <si>
    <t>Capacitar usuarios líderes y personal de las oficinas,  expertos en procesos comerciales.</t>
  </si>
  <si>
    <t>* Coordinación con capacitación
* Selección de los colaboradores en coordinación con los sectores
* Desarrollo y actualización del material para el entrenamiento
* Capacitación de los usuarios
Gestionar con compras materiales y articulos propios de la acttividad</t>
  </si>
  <si>
    <t>Desarrollar Representantes de Servicios especialistas en procesos comerciales que puedan entrenar el personal de nuevo ingreso de las diferentes oficinas comerciales</t>
  </si>
  <si>
    <t>Cantidad de formaciones</t>
  </si>
  <si>
    <t>Correos Electrónicos / Fotos</t>
  </si>
  <si>
    <t>100,000,00</t>
  </si>
  <si>
    <t>Elaboración de planes de acción de acuerdo al levantamiento de buzones de sugerencias, encuestas CIER, CAF y de satisfacción de clientes</t>
  </si>
  <si>
    <t>* Analizar resultados de las diferentes encuestas
* Realizar resumen y presentación a la DC y Sectores sobre resultados
* Elaborar planes de acción sobre oportunidades de mejoras detectadas</t>
  </si>
  <si>
    <t>Analizar los informes de resultado de los buzones de sugerencias, encuestas CIER, CAF y de satisfacción al cliente, de las opiniones de los clientes expresadas vía los buzones de sugerencias colocados en las OOCC.</t>
  </si>
  <si>
    <t>Cantidad de Planes</t>
  </si>
  <si>
    <t>Correos Electrónicos / Informes</t>
  </si>
  <si>
    <t>Implementación de oficina virtual Edenorte</t>
  </si>
  <si>
    <t>* Crear formularios y logística para recibir diversas solicitudes 
* Coordinar con TI la disponibilidad de la plataforma
* Capacitar al personal involucrado
* Coordinar con Comunicación Estratégica la campaña de información a clientes</t>
  </si>
  <si>
    <t>Implementar el uso de la oficina virtual Edenorte, donde se de respuesta al cliente de manera online a los procesos disponibles.</t>
  </si>
  <si>
    <t>Certificación técnicas para las Brigadas (Campos Entrenamiento Brigadas Servicio Técnico)</t>
  </si>
  <si>
    <t>Capacitar al Personal de brigadas.</t>
  </si>
  <si>
    <t>Realizar capacitaciones a las brigadas externas sobre cómo realizar las órdenes de servicios en terreno y en los sistemas.</t>
  </si>
  <si>
    <t>Entrenamientos realizados.</t>
  </si>
  <si>
    <t>fotos y lista de asistencia.</t>
  </si>
  <si>
    <t>Capacitación del Personal Interno (Servicio Técnico)</t>
  </si>
  <si>
    <t>Capacitaciones al personal Interno.</t>
  </si>
  <si>
    <t>Capacitar al personal interno en áreas que impacte de forma positiva en la operativa y en la calidad del servicio brindado, basandonos en las normas y procedimientos de nuestra empresa.</t>
  </si>
  <si>
    <t>Capacitaciones realizadas.</t>
  </si>
  <si>
    <t>fotos y lista de asistencia</t>
  </si>
  <si>
    <t>Seguimiento a la incorporación de nuevas luminarias al sector eléctrico para su actualizacion</t>
  </si>
  <si>
    <t xml:space="preserve">* Identificación de las necesidades primarias en las localidades para las instalaciones de las luminarias. </t>
  </si>
  <si>
    <t>Aumentar la satisfacción de los clientes mediante la instalación de luminarias en el alumbrado público</t>
  </si>
  <si>
    <t>Cantidad de Luminarias</t>
  </si>
  <si>
    <t>Informes, Fotos</t>
  </si>
  <si>
    <t>Resolución y seguimiento de casos específicos por solicitud de lideres comunitarios para fortalecimiento de la gestión.</t>
  </si>
  <si>
    <t>Encuentros con lideres comunitarios y reuniones con diferentes departamentos</t>
  </si>
  <si>
    <t>Encuentro de Líderes Comunitarios. que permita conocer y discutir la importancia del liderazgo comunitario en la generación de energia electrica</t>
  </si>
  <si>
    <t>Cantidad de conflictos resueltos</t>
  </si>
  <si>
    <t>Elaboración Plan de Abastecimiento 2020</t>
  </si>
  <si>
    <t>Creación del plan de abastecimiento del área con fines de gestionar la adquisición de materiales para la realización de los proyectos  en beneficio de nuestros clientes internos y externos.</t>
  </si>
  <si>
    <t>Porcentaje de avance plan abastecimiento</t>
  </si>
  <si>
    <t>Plan de abastecimiento</t>
  </si>
  <si>
    <t>Implementación de Cajeros Autoservicios</t>
  </si>
  <si>
    <t>Difusión interna sobre la utilización del cajero autoservicio.
Realización del pago de energía sin asistencia de un representante.</t>
  </si>
  <si>
    <t>Porciento ejecución de difusión</t>
  </si>
  <si>
    <t>Correos, fotos</t>
  </si>
  <si>
    <t>Implementación atención a clientes por citas</t>
  </si>
  <si>
    <t>Implementación de la herramienta a los representantes de servicio.
Sistem e flow para que los clientes puedan solicitar su turno a remoto.</t>
  </si>
  <si>
    <t>Implementación de la herramienta control de incidencias en el call center</t>
  </si>
  <si>
    <t>Implementación de la herramienta a los representantes de call center.
Permitirá ver los llamados de atención, verbal o escrito realizado por representantes y errores cometidos por los mismo.</t>
  </si>
  <si>
    <t>Implementación de la herramienta seguimiento a casos pendientes en el call center</t>
  </si>
  <si>
    <t>Implementación de la herramienta a los representantes de call center.
Permitará registrar los resueltos en sistema, pero no en terreno, consulte el estatus, la gestión que se realizó,  respuesta para el mismo, así como registrar el número de llamadas que realizó el cliente para la misma</t>
  </si>
  <si>
    <t>Implementación Consola de Auto Atención</t>
  </si>
  <si>
    <t>Implementación de la herramienta a los cliente en las oficinas.
Sistema en el cual el cliente pueda tener acceso algunos servicios y pueda obtenerlos sin la asistencia de un representante (turnos, consulta de balances, impresión de duplicados, estafetas mas cercanas, solicitud de factura ecológica, entre otros)</t>
  </si>
  <si>
    <t xml:space="preserve">Mejora sistema SGD </t>
  </si>
  <si>
    <t>Implementación de la herramienta a los representantes de call center  y representantes de oficinas.</t>
  </si>
  <si>
    <t>Modificación árbol de IVR</t>
  </si>
  <si>
    <t>Implementación de la herramienta a los representantes de call center.</t>
  </si>
  <si>
    <t>Realizar análisis en función de la cantidad de clientes y suministros en la zona de concesión para las oficinas comerciales que lo ameriten</t>
  </si>
  <si>
    <t xml:space="preserve">* Desarrollar metodología de análisis.
* Realizar encuentros con los sectores para identificar las oficinas que presenten un crecimiento o disminución en su operativa.
* Realizar propuestas a la DC y los sectores en función de los resultados fruto del análisis.
</t>
  </si>
  <si>
    <t>Desarrollar metodología para optimizar los recursos de las oficinas comerciales en coordinación con los sectores, en función de la cantidad de clientes, suministros y actividades bajo su zona de concesión.</t>
  </si>
  <si>
    <t>Revisión y actualización de normas y procedimientos de la DC</t>
  </si>
  <si>
    <t>Validar que las políticas documentadas estén actualizadas según la operativa y de ser necesario realizar los ajustes de lugar</t>
  </si>
  <si>
    <t>Porcentaje de Documentos Actualizados</t>
  </si>
  <si>
    <t>Correo de validación, listados de asistencias, normas/procedimientos actualizados</t>
  </si>
  <si>
    <t>Gerencia de Calidad y procesos</t>
  </si>
  <si>
    <t>Optimizar la gestión del servicio a grandes clientes</t>
  </si>
  <si>
    <t>Identificar los suministros con medida y consumo regular mayor o igual a 4,000 Kilos, que le corresponde una medida industrial para gestionar con la Dirección de Pérdidas.</t>
  </si>
  <si>
    <t>Tener mayor control de los clientes con demanda, reduccion de costos operacionales, reduccion de las perdidas tecnicas.</t>
  </si>
  <si>
    <t>Para determinar si requiere la instalacion de un medidor con demanda y cambio de tarifa.</t>
  </si>
  <si>
    <t>Implementacion de mejoras al sistema de consultas a travez de la Web de los clientes telemedidos</t>
  </si>
  <si>
    <t>Coordinar con Telemedida y TI las herremientas de la Web, APP, etc.  para consulta de lecturas de los grandes clientes telemedidos</t>
  </si>
  <si>
    <t>Actualizacion de las lecturas diarias</t>
  </si>
  <si>
    <t>Informe realizado / objetivo</t>
  </si>
  <si>
    <t>Informe de entrada del sistema</t>
  </si>
  <si>
    <t>Asamblea comunitaria con líderes de las diferentes comunidades para el involucramiento  mejoramiento de los indicadores de gestión</t>
  </si>
  <si>
    <t>Reuniones y asambleas y sensibilizacion comunitaria</t>
  </si>
  <si>
    <t>Son reuniones con lideres comunitarios para dar a conocer todas las informaciones sobre las actividades de Edenorte en esa comunidad</t>
  </si>
  <si>
    <t>Cantidad de asambleas</t>
  </si>
  <si>
    <t xml:space="preserve">Fotos y listas de asistencias </t>
  </si>
  <si>
    <t>Realizar campaña de educación en sectores conflictivos.</t>
  </si>
  <si>
    <t>Visitas casa x casas y entregas de brochures</t>
  </si>
  <si>
    <t>Son programas dirigidos a sectores con falta de diversas oportunidades y asi consignar una solucion en conjunto</t>
  </si>
  <si>
    <t>Cantidad casas visitadas</t>
  </si>
  <si>
    <t>Proyecto meta presidencial de sensibilizacion de clientes sobre uso racional de energia electrica</t>
  </si>
  <si>
    <t>Visitas escuelas, empresas e instituciones privadas y charlas educativas</t>
  </si>
  <si>
    <t>Disertación acerca de un tema que se da en un ambiente familiar, empresarial, institucional como lo es el uso eficiente de la energia electrica</t>
  </si>
  <si>
    <t>Cantidad de charlas</t>
  </si>
  <si>
    <t>si</t>
  </si>
  <si>
    <t xml:space="preserve">Informes , Fotos y Listas de asistencias </t>
  </si>
  <si>
    <t>Encuestas de Evaluación y Monitoreo de la percepcion del usuario</t>
  </si>
  <si>
    <t>Aplicación de encuesta y procesamiento de datos, entrega de informe con resultados</t>
  </si>
  <si>
    <t>Son metodos cientificos que recogen, en forma organizada, informaciones sobre la percepcion de los clientes sobre diferentes indicadores relacionados con la empresa</t>
  </si>
  <si>
    <t>Cantidad de encuestas</t>
  </si>
  <si>
    <t xml:space="preserve">Informes </t>
  </si>
  <si>
    <t>Crear acercamientos estratégicos con grupos de interés</t>
  </si>
  <si>
    <t>Realizar reuniones con los Lideres Comunitarios, para la Apertura de Cooperativas Elétricas y/o Centros de Gestion en lugares Remotos</t>
  </si>
  <si>
    <t>Coordinar con Gestión Social, la participación de las reuniones.</t>
  </si>
  <si>
    <t>Identificar las localidades a Gestionar</t>
  </si>
  <si>
    <t>Correo Electronico, Fotos, Informe.</t>
  </si>
  <si>
    <t>Alianza de nuevos proyectos por concepto de apadrinamiento de sector</t>
  </si>
  <si>
    <t>Visitar los posibles clientes potenciales.</t>
  </si>
  <si>
    <t>Aumentar la cartera de proyectos con Aportes de Financimiento reembolsables.</t>
  </si>
  <si>
    <t>Documento de negociacion</t>
  </si>
  <si>
    <t>Acuerdos con entidades políticas para apoyar en situaciones de conflicto, (ayuntamiento, policía nacional, gobernación, etc.)</t>
  </si>
  <si>
    <t>Visitas a instituciones y reuniones con administrativos y firmas de los acuerdos</t>
  </si>
  <si>
    <t>Se organizan las reuniones con los directores y se planifican las actividades a realizar</t>
  </si>
  <si>
    <t>Cantidad de acuerdos</t>
  </si>
  <si>
    <t xml:space="preserve">Fotos </t>
  </si>
  <si>
    <t>Mejorar la percepción de la imagen de la empresa</t>
  </si>
  <si>
    <t>Realizar Toma de Lectura junto a los clientes</t>
  </si>
  <si>
    <t>Invitar a los clientes a realizar la toma de lectura para que conozcan el proceso</t>
  </si>
  <si>
    <t>GERENCIA GESTION SOCIAL</t>
  </si>
  <si>
    <t xml:space="preserve">Programa de alianza con las organizaciones comunitarias y deportivas para fortalecer la imagen de la empresa atraves del mejoramiento de la calidad de vida de los ciudadanos. </t>
  </si>
  <si>
    <t>Visitas a los clubes y organizaciones para entrega de equipos y entregas de las donaciones</t>
  </si>
  <si>
    <t>Se organizan reuniones con los lideres de la comunidad y se planifican las entregas de equipos</t>
  </si>
  <si>
    <t>Cantidad equipos donados</t>
  </si>
  <si>
    <t xml:space="preserve">Fotos, listas </t>
  </si>
  <si>
    <t>Sustitución de bombillas incandescentes por las de Bajo Consumo en zona de gestión para la fidelización de clientes.</t>
  </si>
  <si>
    <t>Entrega de bombillas de bajo consumo casa x casa</t>
  </si>
  <si>
    <t>Es visitar la comunidad y realizar cambios de bombillas de alto consumo por bajo consumo</t>
  </si>
  <si>
    <t xml:space="preserve">Cantidad de bombillas colocadas </t>
  </si>
  <si>
    <t>Fotos y Informes</t>
  </si>
  <si>
    <t xml:space="preserve">Programa ''Un dia con el Barrio'' para la reintegracion de clientes Morosos. (Mantenimiento de Clubes, pintada de calles, recogida de basura y entrega de silas </t>
  </si>
  <si>
    <t>Levantamiento de datos de lideres comunitarios y donaciones de utiles y equipos</t>
  </si>
  <si>
    <t>Contribuciones realizadas por la empresa, en equipos electrodomesticos, utiles deportivos y escolares, entre otros</t>
  </si>
  <si>
    <t>Cantidad de donaciones</t>
  </si>
  <si>
    <t>Fotos y listados</t>
  </si>
  <si>
    <t>Asegurar la difusión oportuna de las informaciones</t>
  </si>
  <si>
    <t>Difusión mediante Instructivo para la correcta aplicación de Cobros en las Estafetas Comerciales.</t>
  </si>
  <si>
    <t xml:space="preserve"> Reducir los errores de aplicación de cobros en las estafetas comerciales.</t>
  </si>
  <si>
    <t>Garantizar que las estafetas comerciales realicen correctamente la aplicación y cierre del cobro en las POS.</t>
  </si>
  <si>
    <t>Cantidad de Instructivo</t>
  </si>
  <si>
    <t>Correo electrónico, documento.</t>
  </si>
  <si>
    <t>Gestión y Control Administrativo</t>
  </si>
  <si>
    <t>La Vega</t>
  </si>
  <si>
    <t>Puerto Plata</t>
  </si>
  <si>
    <t>San Francisco</t>
  </si>
  <si>
    <t>Santiago</t>
  </si>
  <si>
    <t>DIRECCIÓN COMERCIAL - SECTORES</t>
  </si>
  <si>
    <t>Aumentar la Cantidad de Clientes de Baja Reintegrados</t>
  </si>
  <si>
    <t>* Identificar contratos de baja que en el terreno estén consumiendo energia.</t>
  </si>
  <si>
    <t>Reincorporar al Ciclo Comercial clientes que actualmente se encuetran de baja.</t>
  </si>
  <si>
    <t>Informe Mensual</t>
  </si>
  <si>
    <t>Sectores</t>
  </si>
  <si>
    <t>Gerentes Sectores</t>
  </si>
  <si>
    <t>Carlos Cruz</t>
  </si>
  <si>
    <t>Eliezert Núñez</t>
  </si>
  <si>
    <t>Zoé Ya Rodríguez</t>
  </si>
  <si>
    <t>Felix Minaya</t>
  </si>
  <si>
    <t>Valverde Mao</t>
  </si>
  <si>
    <t>Jose Rafael Acosta</t>
  </si>
  <si>
    <t>Aumentar la Cantidad de Clientes Activos de 2+Fact Recuperados</t>
  </si>
  <si>
    <t>* Identificar clientes que se encuentran en este rango.</t>
  </si>
  <si>
    <t>Negociación y cobro de clientes que actualmente tienen una deuda mayor o igual a 2 facturas vencidas, con el objetivo de disminuir la misma.</t>
  </si>
  <si>
    <t>Incremento del porcentaje de Actas de Irregularidades Cobradas</t>
  </si>
  <si>
    <t xml:space="preserve">* Indentificar la cantidad de actas  pendientes en el sistema.                         
* Remitir Informe a las oficinas comerciales para gestionar los  clientes que tengan actas pendientes.   
* Ofertar negociacion según los procesos de la empresa.                                                                               
* Realizar operativo de depuración de actas irregularidad. </t>
  </si>
  <si>
    <t>Aseguramiento del cobro de los cargos levantados por situaciones de irregularidades en suministros.</t>
  </si>
  <si>
    <t>% de Cantidad de Actas Cobradas</t>
  </si>
  <si>
    <t>Consulta en la aplicación</t>
  </si>
  <si>
    <t>Instalacion de Medidores en Conexión Directas</t>
  </si>
  <si>
    <t>* Identificación / Depuración de Cartera y Evaluación de las Redes para garantizar una gestión medida adecuada.          
* Instalación Equipo de Medida.</t>
  </si>
  <si>
    <t>Instalar Medición en los Clientes directos que la Gerencia de Facturacion identifique con un consumo significativo, (Mayor a 200 KWh).</t>
  </si>
  <si>
    <t>Cantidad de Medidores</t>
  </si>
  <si>
    <t>Aumentar la Cantidad de Contratos Comercialmente Activos</t>
  </si>
  <si>
    <t xml:space="preserve">* Realizar supervisión de expendientes en las oficinas  para detectar oportunidades de mejora.
* Auditar la aplicación del proceso y remirir el % de error realizado por las oficinas.   
* Los errores identificados se enviarán por usuarios a fin de crear conciencia y motivar a la correcta aplicación.     </t>
  </si>
  <si>
    <t xml:space="preserve">Esta actividad consiste en incrementar la eficiencia en la aplicación del  proceso Contratación Nuevos Clientes </t>
  </si>
  <si>
    <t>Instalacion de Medidores en Nuevos Clientes</t>
  </si>
  <si>
    <t xml:space="preserve">* Solicitud de Suministro                  
* Verificación Suministro                
* Contratación del nuevo cliente  </t>
  </si>
  <si>
    <t>Medir la Energía consumida por nuestros clientes mediante la instalación de equipos de medición.</t>
  </si>
  <si>
    <t>Reevaluacion y Revisin de Clientes en CD (Aumento de Carga)</t>
  </si>
  <si>
    <t>* Identificar cantidad de clientes en CD con 0 y 1 factura pendiente. 
* Generar o/s para confirmar la situación en el terreno y actualizar la carga.
* Realizar la actualización en el sistema.</t>
  </si>
  <si>
    <t>Esta actividad consiste en actualizar la carga de los clientes en CD, priorizando los que estén pagando menos de 100 kwhs para aumentarles su consumo</t>
  </si>
  <si>
    <t>Cantidad de aumentos de carga</t>
  </si>
  <si>
    <t>Disminucion de Anomalías de Lectura</t>
  </si>
  <si>
    <t>*  Identificar % Cantidad Anomalías por oficina.                      
 * Asignación de metas específicas de disminución en términos de % cantidad,  para dichas anomalías                                                                       * Monitoreo constante de los tipos de anomalías, a través de la asignación de responsables.</t>
  </si>
  <si>
    <t xml:space="preserve">Asegurar la aplicación correcta de estos códigos, manteniendo la revisión  de los trabajos de forma diaria, como forma de asegurar tendencia a la disminución.   </t>
  </si>
  <si>
    <t>Cantidad Anomalias reducidas</t>
  </si>
  <si>
    <t>Realizar Prelecturas para garantizar la calidad de la facturacion</t>
  </si>
  <si>
    <t xml:space="preserve">Selección de suministros * Toma de lectura y preanalisis adoptando las medidas correctivas que garanticen una facturación de calidad.                                                                             </t>
  </si>
  <si>
    <t>Lectura de Suministros previo a la fecha indicada en Calendario para deteccion de errores y corregir a tiempo.</t>
  </si>
  <si>
    <t>Cantidad de Suministros preleidos</t>
  </si>
  <si>
    <t>Seguimiento a los plazos medio de resolución de O/S de lectura y Distribución</t>
  </si>
  <si>
    <t>Mejora en tiempo de respuesta de las O/S</t>
  </si>
  <si>
    <t xml:space="preserve">Seguimiento al plazo medio de resolución de las O/S de servicio de lectura </t>
  </si>
  <si>
    <t xml:space="preserve">Plazo medio </t>
  </si>
  <si>
    <t>Cambio de Tarifa de BTS1 a BTS2 Ejecutadas en SGC</t>
  </si>
  <si>
    <t>* Remitir  a oficinas informe levantado por lectura, con el fin de identificar los posibles clientes que apliquen para BTS2.
* Dar seguimiento continuo a la data remitida a las oficinas.                                               
* Ejecutar proceso de cambio, agotando los pasos normales con el expediente debidamente completado.</t>
  </si>
  <si>
    <t>Esta actividad consiste en sanear la base de datos para que los clientes tengan la tarifa que realmente le corresponde.</t>
  </si>
  <si>
    <t>Cantidad de cambios tarifa</t>
  </si>
  <si>
    <t>GERENCIA DE SERVICIOS COMERCIALES CENTRALIZADOS</t>
  </si>
  <si>
    <t>Identificación de Clientes aptos para AFR y/o Padrinos del Sector</t>
  </si>
  <si>
    <t>Pasar la informacion al Enargado de Negocios, para que visite el cliente, le instruya y le ofrezca trabajar bajo el concepto AFR, o Apadrinamiento, mostrándole las ventajas.</t>
  </si>
  <si>
    <t>Ubicar en el terreno los clientes grandes que estén autogenerando</t>
  </si>
  <si>
    <t>Cantidad Clientes Identificados</t>
  </si>
  <si>
    <t>Identificar nuevos puntos de cobros para la coordinación con Mercadeo y Gestión Cobranza</t>
  </si>
  <si>
    <t>* Visitar terreno en búsqueda de Nuevos Puntos
* Informar a Mercadeo/Cobranza de los posibles contratos</t>
  </si>
  <si>
    <t>Ubicar comercios y/o negocios que puedan ser contratados como estafetas para el pago del servicio eléctrico.</t>
  </si>
  <si>
    <t>Cantidad a Identificar</t>
  </si>
  <si>
    <t>Aumentar la Cantidad de Transacciones realizadas por Medios Externos (Canales de Pagos Fuera de la Oficina)</t>
  </si>
  <si>
    <t>Incrementar los flujos por canales de pagos</t>
  </si>
  <si>
    <t>Promover entre los Clientes que visitan las Oficinas o gestionados por llamadas telefónicas el uso de los canales de pagos.</t>
  </si>
  <si>
    <t>Porciento de Incremento con relación al año anterior</t>
  </si>
  <si>
    <t>Incremento envío Factura Ecológica</t>
  </si>
  <si>
    <t xml:space="preserve">* Ofrecer al cliente esta modalidad de envío de facturas, durante su visita a las oficinas, tanto para contratos vigentes, como para los nuevos contratos                     * Continuar promocionando esta importante herramienta.                </t>
  </si>
  <si>
    <t xml:space="preserve"> Inscribir los clientes en  modalidad de envío factura ecológica, para recibirla sólo por medio de correo electrónico, no físicamente.</t>
  </si>
  <si>
    <t>Cantidad Clientes Incorporados al Sistema Distribución Factura Ecológica</t>
  </si>
  <si>
    <t>Incremento del Cobro Automático</t>
  </si>
  <si>
    <t xml:space="preserve">* Ofrecer al cliente que posee tarjetas de crédito, el servicio mediante esta modalidad de cobros, durante su visita a las oficinas.                                           * Continuar promocionando esta importante herramienta.                  </t>
  </si>
  <si>
    <t>Asegurar el cobro de la factura antes de su vencimiento, incorporando al cliente al formato de cobro automático, evitando al mismo tener que trasladarse hasta la oficina para efecturar su pago. Evitar además que por un olvido o descuido del cliente, la factura caiga en morosidad y genere suspensión de servicio. Como consecuencia se descongestionan las oficinas.</t>
  </si>
  <si>
    <t>Cantidad Clientes Incorporados al Sistema Cobro Automático</t>
  </si>
  <si>
    <t xml:space="preserve">Incrementar Gestión Operativos Cobros Móviles </t>
  </si>
  <si>
    <t>* Realizar Cronograma con las localidades a gestionar durante el mes .                                           
* Identificar zonas estratégicas de difícil gestión y bajos índices de cobranza.
* Unificar criterios de acciones a realizar en el terreno al momento de realizar la gestión Móvil</t>
  </si>
  <si>
    <t>Evitar el desplazamiento de los clientes desde zonas distantes a realizar sus requerimientos o cumplir con su pago. Agregar más comunidades para visitar en los operativos, garantizando la presencia de la Empresa en toda su zona de influencia.</t>
  </si>
  <si>
    <t>MMRD$</t>
  </si>
  <si>
    <t>Informes, Correos Electrónicos</t>
  </si>
  <si>
    <t xml:space="preserve">Asegurar la satisfacción de los colaboradores </t>
  </si>
  <si>
    <t>Reconocimiento Semestral a las Oficinas Comerciales (Ene y Jul).</t>
  </si>
  <si>
    <t>* Efectuar la entrega del reconocimiento durante la reunión del Sector en cada uno de semestres. 
* Procurar que la información se publique en intranet y comunicación con empleados, para motivar a todos.</t>
  </si>
  <si>
    <t xml:space="preserve">Reconocimiento semestral a las Oficinas Comerciales por resultados alcanzados en indicadores comerciales </t>
  </si>
  <si>
    <t>Cantidad Reconocimientos</t>
  </si>
  <si>
    <t>Fotos e Indicadores del reconocimiento</t>
  </si>
  <si>
    <t>Fotos e Indicadores del Reconconocimiento</t>
  </si>
  <si>
    <t>Fotos, Correos Electrónicos</t>
  </si>
  <si>
    <t>Fotos e Indicadores del reconconocimiento</t>
  </si>
  <si>
    <t>Implementación de Control de Mercado / Levantamiento de Territorio</t>
  </si>
  <si>
    <t>* Identificacion de la necesidad
* Reunion con las unidades proveedores de la informacion
* Diseño y elaboracion de los reportes
* Publicacion</t>
  </si>
  <si>
    <t>Continuidad al Modelo de Control a traves de la elaboración de un reporte con el cual las oficinas puedan administrar sus zonas mediante el seguimiento de sus ingresos y gastos.</t>
  </si>
  <si>
    <t>Correo y Formularios</t>
  </si>
  <si>
    <t xml:space="preserve">Informe </t>
  </si>
  <si>
    <t xml:space="preserve">Realizar formaciones continuas para reforzar los conocimientos de procesos comerciales.       </t>
  </si>
  <si>
    <t>* Identificar puntos en los cuales se requiere el reforzamiento
* Impartir la enseñanza
* Retroalimentación con GGHH</t>
  </si>
  <si>
    <t>Fortalecer las debilidades encontradas en el personal comercial, en aras de mejorar la calidad del servicio, y la aplicación de los procesos comerciales.</t>
  </si>
  <si>
    <t>Cantidad Formaciones</t>
  </si>
  <si>
    <t>GERENCIA DE GESTION Y CONTROL ADMINISTRATIVO</t>
  </si>
  <si>
    <t>Fotos, Lista de Participacion</t>
  </si>
  <si>
    <t>Fotos y Lista de Participantes</t>
  </si>
  <si>
    <t xml:space="preserve">Listados Asistencia, Correo Electrónico </t>
  </si>
  <si>
    <t>Mantener el plazo de los expedientes en la solicitud de contratación</t>
  </si>
  <si>
    <t>Brindar seguimiento al cierre de los expedientes, para asegurar que se realicen durante los plazos establecidos por el órgano regulador.</t>
  </si>
  <si>
    <t>TMR en Días</t>
  </si>
  <si>
    <t>Informe Mensuales</t>
  </si>
  <si>
    <t>Consulta aplicación</t>
  </si>
  <si>
    <t>Seguimiento al plazo medio de atención de las reconexiones.</t>
  </si>
  <si>
    <t>Asegurar la atención de las Reconexiones y Reanudaciones dentro de los plazos establecidos por el órgano regulador.</t>
  </si>
  <si>
    <t>Brindar seguimiento a las Reconexiones por impago que estos queden normalizados dentro de los parámetros establecidos por el órganos regulador.</t>
  </si>
  <si>
    <t>TMR en Horas</t>
  </si>
  <si>
    <t>Hora</t>
  </si>
  <si>
    <t>Seguimiento a la calidad de las órdenes de servicio.</t>
  </si>
  <si>
    <t>Análisis masivo en sistemas, quincenal, de la calidad de las órdenes de servicio.</t>
  </si>
  <si>
    <t xml:space="preserve">Brindar seguimiento a la buena ejecución las órdenes de servicio en los sistemas que empleados por el área. </t>
  </si>
  <si>
    <t>Porcentaje de Calidad Alcanzado</t>
  </si>
  <si>
    <t>Seguimiento a la calidad de las supervisiones.</t>
  </si>
  <si>
    <t>Asegurar que las supervisiones realizadas por el personal, cumplan con los parámetros establecidos por las normas y procedimientos.</t>
  </si>
  <si>
    <t>Brindar seguimiento a que las supervisiones realizadas, cumplan y traigan consigo las informaciones básicas esperadas en cada caso.</t>
  </si>
  <si>
    <t>Disminucion de Anomalías de Distribucion</t>
  </si>
  <si>
    <t>*  Identificar % Cantidad Anomalías por oficina.                       * Asignación de metas específicas de disminución en términos de % cantidad,  para dichas anomalías                                                                       * Monitoreo constante de los tipos de anomalías, a través de la asignación de responsables.</t>
  </si>
  <si>
    <t>Actualización de datos de clientes</t>
  </si>
  <si>
    <t xml:space="preserve">* Recordar al cliente actualizar sus datos durante su visita a las oficinas.                                                              *Continuar promocionando esta importante herramienta.     </t>
  </si>
  <si>
    <t>Aprovechar cada contacto con el cliente para solicitarle actualizar sus datos (Teléfonos y compañía)</t>
  </si>
  <si>
    <t>Cantidad Actualizaciones Datos</t>
  </si>
  <si>
    <t>Realizar Supervisiones de Corte y Campo</t>
  </si>
  <si>
    <t>* Asignación de cantidad de supervisiones específicas por cada Supervisor, a través de la orden TO 110.                                                                                                                    * Seguimiento a la ejecución de dichas o/s.                                    * Supervisión de todas las órdenes TO 713, 3ra. Revision de Corte.</t>
  </si>
  <si>
    <t>Asegurar que un % representativo de las o/s que se trabajan, sea supervisadas en el terreno, para asi garantizar la correcta ejecución con la calidad requerida y plazos establecidos.</t>
  </si>
  <si>
    <t>Cantidad de O/S TO110 y TO713 Ejecutadas</t>
  </si>
  <si>
    <t>Seguimiento a la disminución de Ordenes de Cortes por Impago (Tendencia a la baja de TO501)</t>
  </si>
  <si>
    <t>Verificar modelo de gestión Comercial.</t>
  </si>
  <si>
    <t>Brindar seguimiento a los sectores para asegurar la disminución de la ejecución de los cortes por impago.</t>
  </si>
  <si>
    <t>Cantidad de Cortes ejecutados por Brigadas.</t>
  </si>
  <si>
    <t>Seguimiento a la disminución de cortes por impago (Tendencia a la baja)</t>
  </si>
  <si>
    <t>Seguimiento al plazo medio de atención de las órdenes de servicio (Diferentes a cortes, reconexiones e instalaciones)</t>
  </si>
  <si>
    <t>Asegurar que el tiempo promedio de atención de las órdenes de servicio se encuentre dentro de los plazos establecidos por el órgano regulador.</t>
  </si>
  <si>
    <t>Brindar seguimiento para que el plazo medio de atención a las órdenes de servicio que no sean de Corte, Reconexión ni Instalación (Se miden aparte) se realicen dentro de plazo</t>
  </si>
  <si>
    <t>Plazo medio de atención de las órdenes de servicio en días laborables.</t>
  </si>
  <si>
    <t>DIRECCIÓN DE COMPRA DE ENÉRGIA Y REGULACIÓN</t>
  </si>
  <si>
    <t>Presentar Ofertas de Venta de Energía atractivas a potenciales Clientes UNR del MEM, garantizando una rentabilidad positiva para la Empresa.</t>
  </si>
  <si>
    <t>Verificar los UNR que estén en el MEM comprando energía de otros Agentes y presentarles oportunamente Ofertas de Venta de Energía que permitan a EDENORTE captarlos como Clientes, siempre y cuando representen un margen positivo para EDENORTE.</t>
  </si>
  <si>
    <t>Cantidad de ofertas a presentar (trimestral)</t>
  </si>
  <si>
    <t>Ofertas Remitidas y Recibidas.</t>
  </si>
  <si>
    <t>Direccion de Compra de Energía</t>
  </si>
  <si>
    <t>Gregorio Ortega</t>
  </si>
  <si>
    <t>Calidad Facturacion a Clientes UNR.</t>
  </si>
  <si>
    <t>Garantizar la Calidad del proceso de facturación a los Clientes tipo UNR, verificando que la facturación sea correcta.</t>
  </si>
  <si>
    <t>% Facturas Correctas</t>
  </si>
  <si>
    <t>Correo DC con reporte de calidad de facturación UNR.</t>
  </si>
  <si>
    <t>Gerencia de Compra de Energia</t>
  </si>
  <si>
    <t>Vladimir Santos</t>
  </si>
  <si>
    <t>Informe Trimestral Auditoría de procesos.</t>
  </si>
  <si>
    <t xml:space="preserve">Garantizar la correcta aplicación de los Contratos de Venta de Energía a Clientes No Regulados (UNR). </t>
  </si>
  <si>
    <t>% Cumplimiento de condiciones contractuales establecidas.</t>
  </si>
  <si>
    <t>Informe trimestral de Aplicación de Contratos UNR</t>
  </si>
  <si>
    <t>Responder oportunamente las consultas regulatorias remitidas desde lo interno de la organización.</t>
  </si>
  <si>
    <t>Dar respuesta a las consultas regulatorias recibidas por la DCER a través del grupo de correo "Consultas Regulatorias" en un plazo máximo de un día hábil a partir de la recepción.</t>
  </si>
  <si>
    <t>% consultas atendidas en plazo</t>
  </si>
  <si>
    <t>Correos electrónicos</t>
  </si>
  <si>
    <t>Gerencia de Regulación</t>
  </si>
  <si>
    <t>Ramón Oscar Corniel</t>
  </si>
  <si>
    <t>Remitir oportunamente las informaciones requeridas por los organismos externos (SIE, CNE, CDEEE). Informe trimestral</t>
  </si>
  <si>
    <t>Remitir dentro de los plazos correspondientes las informaciones relativas a disposiciones regulatorias y/o solicitudes de organismos externos (MEM, SIE, CNE).</t>
  </si>
  <si>
    <t>% Informaciones emitidas en plazo dentro del trimestre</t>
  </si>
  <si>
    <t>Realizar auditorías regulatorias a los procesos clave de la organización.</t>
  </si>
  <si>
    <t>Auditar los procesos realizados en las áreas operativas (40 oficinas comerciales con el menor resultado en auditorías del 2018) y retroalimentar sobre las oportunidades de mejora encontradas.</t>
  </si>
  <si>
    <t>Cantidad de auditorías realizadas</t>
  </si>
  <si>
    <t>Formularios</t>
  </si>
  <si>
    <t>Realizar análisis crítico de leyes, decretos, resoluciones y normas. Trimestral</t>
  </si>
  <si>
    <t>Garantizar que la creación o modificación de leyes, decretos, resoluciones y normar estén acorde a la Constitución y al ordenamiento regulatorio.</t>
  </si>
  <si>
    <t>Cantidad de leyes, decretos, resoluciones y normas analizadas</t>
  </si>
  <si>
    <t>Seguimiento al cumplimiento de la NCSC mediante informe mensual.</t>
  </si>
  <si>
    <t>Verificar el cumplimiento de todos los indicadores (individuales y globales) de la NCSC y emitir los informes y recomendaciones a las áreas operativas correspondientes.</t>
  </si>
  <si>
    <t>Cantidad de Informes de Seguimiento a la NCSC emitidos</t>
  </si>
  <si>
    <t>Verificar el cumplimiento de la normativa vigente para el sector eléctrico dominicano en los procesos de la Empresa.</t>
  </si>
  <si>
    <t xml:space="preserve"> - Revisión y actualización de procedimientos internos. 
- Auditoría a las deciones PROTECOM y Recurso Jerárquico.</t>
  </si>
  <si>
    <t/>
  </si>
  <si>
    <t>% Cumplimiento</t>
  </si>
  <si>
    <t>Garantizar la correcta aplicación de los Contratos de Compra de Energía. Trimesral</t>
  </si>
  <si>
    <t>Informe trimestral de Aplicación de Contratos de Compra de Energía</t>
  </si>
  <si>
    <t>Remisión de las facturas de compra de energía por Contratos a la SIE dentro del plazo.</t>
  </si>
  <si>
    <t>Remitir la copia de las facturas de compra de energía por Contratos a la SIE a más tardar el día 5 de cada mes.</t>
  </si>
  <si>
    <t>Plazo en dias.</t>
  </si>
  <si>
    <t>Correo de remisión de información a la SIE</t>
  </si>
  <si>
    <t>Llenado del autodiagnóstico CAF</t>
  </si>
  <si>
    <t>Completar el autodiagnóstico CAF sobre los resultados 2018 a fecha de llenado.</t>
  </si>
  <si>
    <t>Porcentaje documento completado</t>
  </si>
  <si>
    <t>Responder oportunamente las solicitudes de Oferta de Venta de Energía para clientes UNR solicitadas por la DC o la AGG.</t>
  </si>
  <si>
    <t>Remitir las Ofertas de Venta de Energía solicitadas en un plazo máximo de 5 días hábiles a partir de la recepción de la solicitud.</t>
  </si>
  <si>
    <t>% solicitudes respondidas en plazo</t>
  </si>
  <si>
    <t>DIRECCIÓN DE DISTRIBUCIÓN</t>
  </si>
  <si>
    <t>% Avance</t>
  </si>
  <si>
    <t>Diseño de Proyectos Redes MT y BT</t>
  </si>
  <si>
    <t>Diseño de KMs Redes MT y BT</t>
  </si>
  <si>
    <t>Diseño De 200 KM de Redes MT y BT al 31 de Diciembre 2019</t>
  </si>
  <si>
    <t>KM de Redes Diseñados Mensualmente</t>
  </si>
  <si>
    <t>Kilometro</t>
  </si>
  <si>
    <t>Informe Gestión Mensual</t>
  </si>
  <si>
    <t xml:space="preserve">Gerencia de Obras </t>
  </si>
  <si>
    <t>Antonio Julian/Erasmo Rosario</t>
  </si>
  <si>
    <t>Obras de Regulacion de Clientes</t>
  </si>
  <si>
    <t>Ejecucion de Obras Regulacion de Clientes</t>
  </si>
  <si>
    <t>Ejecucion de 18 Obras de Regulacion de Clientes al 31 de Diciembre 2019</t>
  </si>
  <si>
    <t>Cantidad de Obras de Regulacion de Clientes ejecutadas en el cuatrimestre</t>
  </si>
  <si>
    <t>Antonio Julian/Fran Victorio</t>
  </si>
  <si>
    <t>Poligonos 2019</t>
  </si>
  <si>
    <t>Subestación, Nagua</t>
  </si>
  <si>
    <t>Ejecucion de 17 Poligonos al 31 de Diciembre 2019</t>
  </si>
  <si>
    <t>Porcentaje de avance mensual</t>
  </si>
  <si>
    <t>Roberto Fermín, Nagua</t>
  </si>
  <si>
    <t>Centro del Pueblo, Nagua</t>
  </si>
  <si>
    <t>Río Mar y Enma Balaguer, Nagua</t>
  </si>
  <si>
    <t>Calle Duarte, L. Matas Santa Cruz</t>
  </si>
  <si>
    <t>Fernando Valerio, L. Matas Santa Cruz</t>
  </si>
  <si>
    <t>Pueblo Abajo, L. Matas Santa Cruz</t>
  </si>
  <si>
    <t>Independencia, L. Matas Santa Cruz</t>
  </si>
  <si>
    <t>Centro del pueblo Piedra Blanca</t>
  </si>
  <si>
    <t>Barrio Canta la Rana, Piedra Blanca</t>
  </si>
  <si>
    <t>Arroyo Vuelta, Piedra Blanca</t>
  </si>
  <si>
    <t>Villa Liberación, Bonao</t>
  </si>
  <si>
    <t>Barrio Lindo, Santiago</t>
  </si>
  <si>
    <t>Los Jimenez, Santiago</t>
  </si>
  <si>
    <t>Villa Bao, Santiago</t>
  </si>
  <si>
    <t>Palmarito, Bonao</t>
  </si>
  <si>
    <t>La Canela</t>
  </si>
  <si>
    <t>Mejoras MT/BT</t>
  </si>
  <si>
    <t>Rehabilitación de Redes</t>
  </si>
  <si>
    <t>Rehabilitación de Redes Centros de Transformación con niveles de pérdida considerable</t>
  </si>
  <si>
    <t>Cantidad Centros de Transformación</t>
  </si>
  <si>
    <t>Sistema SAD</t>
  </si>
  <si>
    <t>Control de Gestión Distribución</t>
  </si>
  <si>
    <t>Yván Rivas</t>
  </si>
  <si>
    <t>Realizar Estudios de Interconexión</t>
  </si>
  <si>
    <t>Proponer las acciones necesarias para la correcta interconexión de nuevos clientes a las redes de nuestros circuitos que  sobrepasan los 225 kVA</t>
  </si>
  <si>
    <t>Generación de contratos no beneficiosos para la empresa debido al alto poder de negociación y conocimiento de los clientes</t>
  </si>
  <si>
    <t xml:space="preserve">Tiempo de respuesta promedio </t>
  </si>
  <si>
    <t>Sistema SGP</t>
  </si>
  <si>
    <t>Gerencia Técnica Distribución</t>
  </si>
  <si>
    <t>Luis Gómez/ Pedro Ariel Nin</t>
  </si>
  <si>
    <t>GERENCIA DE INGENIERIA</t>
  </si>
  <si>
    <t>Asegurar el desempeño óptimo de las redes a través del uso de herramientas tecnológicas</t>
  </si>
  <si>
    <t>Apoyos y conectividades</t>
  </si>
  <si>
    <t xml:space="preserve">Realizar Estudios Conectividades </t>
  </si>
  <si>
    <t>Proponer la instalación de elementos de conectividad en las redes de distribución</t>
  </si>
  <si>
    <t>Cantidad de estudios</t>
  </si>
  <si>
    <t xml:space="preserve">Documentos </t>
  </si>
  <si>
    <t>Realizar Estudios Apoyos de Circuitos</t>
  </si>
  <si>
    <t>Realizar propuestas de apoyos entre circuitos </t>
  </si>
  <si>
    <t>Realizar Estudios de Rehabilitación de Redes y Proyectos 24 Horas</t>
  </si>
  <si>
    <t>Evaluar la rehabilitación de sectores para su posteriormente incluirlos a servicio 24 horas</t>
  </si>
  <si>
    <t>Sistema OTRS</t>
  </si>
  <si>
    <t>Plan expansión 2019</t>
  </si>
  <si>
    <t xml:space="preserve">Implementar plan de expansión de redes </t>
  </si>
  <si>
    <t>Realizar Estudios de Arquitectura de Redes</t>
  </si>
  <si>
    <t xml:space="preserve">Realizar estudio de las reconfiguraciones de red para hacer mas eficiente la explotación de las mismas </t>
  </si>
  <si>
    <t>Realizar Estudios de Explotación de Zonas Rehabilitadas</t>
  </si>
  <si>
    <t>Proponer las acciones para la puesta en explotación de redes y sectores rehabilitados</t>
  </si>
  <si>
    <t>Conectividad y apoyo entre circuitos</t>
  </si>
  <si>
    <t>Ejecución de obras en las redes para conectividad</t>
  </si>
  <si>
    <t>Apoyos entre circuitos</t>
  </si>
  <si>
    <t>Ejecución de apoyo entre circuitos</t>
  </si>
  <si>
    <t xml:space="preserve">Informe de Gestion </t>
  </si>
  <si>
    <t>Incorporar tres circuitos para trabajos con tensión (TCT)</t>
  </si>
  <si>
    <t>Incorporar circuitos a la modalidad TCT</t>
  </si>
  <si>
    <t>Ejecución de proyectos de mejoras de redes</t>
  </si>
  <si>
    <t>Cantidad de circuitos</t>
  </si>
  <si>
    <t xml:space="preserve">Plan de mantenimiento de redes a corto y mediano plazo </t>
  </si>
  <si>
    <t xml:space="preserve">Adecuación de Redes </t>
  </si>
  <si>
    <t>SAIDI</t>
  </si>
  <si>
    <t>Tiempo (Horas) Medio</t>
  </si>
  <si>
    <t>Sistema Reportes Pre-Despacho</t>
  </si>
  <si>
    <t>SAIFI</t>
  </si>
  <si>
    <t>Frecuencia Media</t>
  </si>
  <si>
    <t>Dia</t>
  </si>
  <si>
    <t>ASAI</t>
  </si>
  <si>
    <t>Average de Servicio Disponible</t>
  </si>
  <si>
    <t>Mantener el buen funcionamiento del parque de luminarias existente en toda el área de concesión de Edenorte. En la actualidad hay una 119,000 luminarias instaladas.</t>
  </si>
  <si>
    <t>Sustitución de 2900 luminarias averiadas, el cual es el 2% del total existente en Edenorte</t>
  </si>
  <si>
    <t>Sustitución luminarias averiadas</t>
  </si>
  <si>
    <t>Cantidad de luminarias</t>
  </si>
  <si>
    <t>Reportes Mensual emitido por la coordinación de alumbrado, Dirección Comercial</t>
  </si>
  <si>
    <t>Salvamento de Transformadores</t>
  </si>
  <si>
    <t>Reducir de 1.93% a 1.70% la cantidad de TR averiados (1,040 a 918) del total existenre en las redes (54,002)</t>
  </si>
  <si>
    <t>Salvamento transformadores</t>
  </si>
  <si>
    <t>Transformadores</t>
  </si>
  <si>
    <t>Realizar informe del material identificado con alta tasa de fallo en las redes en un periodo de trimestral.</t>
  </si>
  <si>
    <t>Revicion de materiales  identificados con alta tasa de falla instalados en nuestra redes.</t>
  </si>
  <si>
    <t>Revisión de materiales con alta tasa de fallo.</t>
  </si>
  <si>
    <t>Informes de evaluacion de materiales y fichas tecnicas</t>
  </si>
  <si>
    <t>Gerencia de Ingenieria</t>
  </si>
  <si>
    <t>Roberto Duran</t>
  </si>
  <si>
    <t>Revisión de los materiales desmontados de la redes para su clasificación y posterior reutilización en las redes o rechazo.</t>
  </si>
  <si>
    <t>Revisión de materiales desmontado de la Redes.</t>
  </si>
  <si>
    <t>Cantidad de materiales</t>
  </si>
  <si>
    <t>Informes de evaluación de materiales y  Sistema SAD.</t>
  </si>
  <si>
    <t>Mantenimiento preventivo Subestaciones</t>
  </si>
  <si>
    <t>Mantenimiento preventivo a las subestaciones de distribución</t>
  </si>
  <si>
    <t xml:space="preserve">Limpieza de equipos, apriete de conexiones, pruebas de maniobrabilidad, pintura, aplicación de raticida y herbicida. </t>
  </si>
  <si>
    <t xml:space="preserve">Realizar mantenimiento a las subestaciones de distribución </t>
  </si>
  <si>
    <t>Mantenimientos Realizados</t>
  </si>
  <si>
    <t>Informes mensuales de gestión</t>
  </si>
  <si>
    <t>Gerencia de Subestaciones</t>
  </si>
  <si>
    <t>Marcelino Mateo</t>
  </si>
  <si>
    <t>Filtrado de transformadores de potencia</t>
  </si>
  <si>
    <t>Movilización de máquina de filtrado, instalación de generador o transformador de alimentación y filtrado</t>
  </si>
  <si>
    <t>Filtrar transformadores de potencia para mejorar las propiedades dieléctricas del aceite de los transformadores</t>
  </si>
  <si>
    <t>Filtrados Realizados</t>
  </si>
  <si>
    <t>Pruebas transformadores de potencia</t>
  </si>
  <si>
    <t>Factor de potencia, aislamiento, porcentaje de humedad, relación de transformación, resistencia de devanados, entre otros</t>
  </si>
  <si>
    <t>Realizar pruebas eléctricas a transformadores de potencia y componentes</t>
  </si>
  <si>
    <t>Pruebas realizadas</t>
  </si>
  <si>
    <t>Mantenimiento banco baterías y protecciones</t>
  </si>
  <si>
    <t>Limpieza y reapriete de Sistema de servicios auxiliares, pruebas de disparos a relés de protecciones</t>
  </si>
  <si>
    <t>Realizar los mantenimientos programados a los SSAA de las subestaciones y a las protecciones eléctricas</t>
  </si>
  <si>
    <t>Instalación de interruptores de MT</t>
  </si>
  <si>
    <t>Levantamiento y adquisición de materiales</t>
  </si>
  <si>
    <t>Instalar  interruptores de Media Tensión en salidas de Subestaciones</t>
  </si>
  <si>
    <t>Instalaciones Realziadas</t>
  </si>
  <si>
    <t>Instalación / Sustitución protecciones y Automatización</t>
  </si>
  <si>
    <t>Levantamiento de trabajo a realizar, adquisición de materiales, ejecución de la sustitución o instalación</t>
  </si>
  <si>
    <t>Instalar o sustituir protecciones de sobrecorriente en mal estado u obsoletas</t>
  </si>
  <si>
    <t xml:space="preserve">Construcción de Subestaciones </t>
  </si>
  <si>
    <t>Continuación Construcción S/E La Penda,  con un avance del 2018 de un 25%.</t>
  </si>
  <si>
    <t>Construcción de subestación 16 - 20 MVA, 69 / 12.5 kV con dos salidas de circuitos de MT</t>
  </si>
  <si>
    <t>Realizar Estudios de Modificación de la Explotación de la Red</t>
  </si>
  <si>
    <t>Proponer acciones para la mejora de la explotación actual de las redes de distribución de los diferentes circuitos.</t>
  </si>
  <si>
    <t>OTRS Distribución</t>
  </si>
  <si>
    <t>Cumplir lo dispuesto en la Resolución SIE-041-2013</t>
  </si>
  <si>
    <t>Actualización correcta y Soporte 24/7 a las herramientas de gestión.</t>
  </si>
  <si>
    <t>Correcta estimación de carga horaria, seguimiento constante a consumo de energía global  de la empresa.</t>
  </si>
  <si>
    <t>Horas desviación horaria Pronóstico de demanda Vs demanda real +/- 10%</t>
  </si>
  <si>
    <t>Informe Transacciones Económicas OC SENI</t>
  </si>
  <si>
    <t>Gerencia Energía</t>
  </si>
  <si>
    <t>Ramón Henríquez</t>
  </si>
  <si>
    <t>Realizar estudios de perdidas técnicas de las redes de media tensión</t>
  </si>
  <si>
    <t xml:space="preserve">Presentar a la empresa los valores actuales de las perdidas tecnicas en media tensión </t>
  </si>
  <si>
    <t>Actualización Data BDI Distribución</t>
  </si>
  <si>
    <t>Levantamientos de las redes</t>
  </si>
  <si>
    <t>Levantamiento en terreno de las redes de Media y Baja tensión, y sus elementos.</t>
  </si>
  <si>
    <t xml:space="preserve">Cantidad </t>
  </si>
  <si>
    <t xml:space="preserve">Jonathan Hernández / Pedro Ariel Nin </t>
  </si>
  <si>
    <t>Ejecutar las actualizaciones en el sistema.</t>
  </si>
  <si>
    <t xml:space="preserve">Digitación de la informacion levantada </t>
  </si>
  <si>
    <t xml:space="preserve">Actualizaciones Interconexiones BDI Distribución </t>
  </si>
  <si>
    <t>Solicitudes del personal de Interconexiones de los cambios realizados en el red</t>
  </si>
  <si>
    <t>Actualizaciones intervenciones en la red por las Gerencias de Mantenimientos</t>
  </si>
  <si>
    <t>Mantenimiento de redes acciones preventivas y correctivas</t>
  </si>
  <si>
    <t xml:space="preserve">Solicitudes de mantenimiento de redes </t>
  </si>
  <si>
    <t>Mantenimiento de redes Transformadores Intervenidos</t>
  </si>
  <si>
    <t xml:space="preserve">Solicitudes de actuaciones en transformadores de distribucion </t>
  </si>
  <si>
    <t>Mantenimiento de redes Proyectos CT Pérdidas</t>
  </si>
  <si>
    <t xml:space="preserve">Solicitudes de Cts perdidas ejecutados </t>
  </si>
  <si>
    <t>Actualizaciones de BDI Distribución a intervenciones en la red por Obras de Desarrollo</t>
  </si>
  <si>
    <t>Solicitudes de actualizaciones de proyectos de desarrollos, realizados por el personal de Obras, Obras Financiadas y Gerencias de Manteniemiento</t>
  </si>
  <si>
    <t>Actualizaciones de BDI Distribución a Solicitudes de otras áreas.</t>
  </si>
  <si>
    <t>Solicitudes del personal que realiza revisiones en el terreno</t>
  </si>
  <si>
    <t>Mejorar la calidad de los informes de Calidad de Suministro</t>
  </si>
  <si>
    <t>Revisión de clientes por circuito</t>
  </si>
  <si>
    <t>Establecer los controles adecuados para mejorar la calidad de la información suministrada</t>
  </si>
  <si>
    <t>Revision mensual</t>
  </si>
  <si>
    <t>Correo de validación</t>
  </si>
  <si>
    <t>Generacion y entrega de reporte mensual (Tiempo entrega de los Balances de Energía)</t>
  </si>
  <si>
    <t>Colección oportuna de informaciones de otras áreas</t>
  </si>
  <si>
    <t>Entrega de los Balances de Energía en los primeros 17 días del mes.</t>
  </si>
  <si>
    <t>Envío Ranking Circuitos</t>
  </si>
  <si>
    <t>Cumplir con el objetivo de compra de energía previsto mensualmente según el plan de compra anual.</t>
  </si>
  <si>
    <t>Proceder con la planificación de la entrega de energía mensual</t>
  </si>
  <si>
    <t>Objetivos compra energía (GWh)</t>
  </si>
  <si>
    <t>Gigawatt Hora</t>
  </si>
  <si>
    <t>Informe Puntos de Retiro</t>
  </si>
  <si>
    <t>Dar respuesta a las solicitudes de requerimientos  en los sistemas de distribución</t>
  </si>
  <si>
    <t>Atender las solicitudes de cambio de clave, errores sistema, cambios de configuracion, etc</t>
  </si>
  <si>
    <t>Gregorio / Pedro Ariel nin</t>
  </si>
  <si>
    <t>Reducir los tiempos de aprobación planos.</t>
  </si>
  <si>
    <t>Bajar Promedio de dias de repuestas a Proyectos de Peticiones de clientes.</t>
  </si>
  <si>
    <t>Promedio de dias de Repuestas</t>
  </si>
  <si>
    <t>Reducir los tiempos de aprobación de obras.</t>
  </si>
  <si>
    <t>Bajar Promedio de dias de duracion de Proyectos de Peticiones de Clientes</t>
  </si>
  <si>
    <t>Cantiodad de dias desde la entrada a la aprobacion del proyecto</t>
  </si>
  <si>
    <t xml:space="preserve">Reducir los tiempos de interconexión </t>
  </si>
  <si>
    <t>Reducir el tiempo promedio de repuesta a cada estado de los proyectos de Interconexiones de Peticion de clientes.</t>
  </si>
  <si>
    <t>Tiempo medio promedio de dias de Repuestas</t>
  </si>
  <si>
    <t>Reducir el tiempo promedio de interconexion de los proyectos luego que los cliente realizan el pago de la interconexion.</t>
  </si>
  <si>
    <t>Cumplir con el pago mensual de las brigadas TCT y pequeños proyectos.</t>
  </si>
  <si>
    <t>Mantener el flujo de pago mensual de las actividades realizadas por las contratas.</t>
  </si>
  <si>
    <t xml:space="preserve">Mantener un flujo constante de los pagos a las contratitas despues de cubicados los trabajos realizados.  </t>
  </si>
  <si>
    <t>Tiempo medio promedio mesual para la repuesta</t>
  </si>
  <si>
    <t>DIRECCION DE FINANZAS</t>
  </si>
  <si>
    <t>Comprobación de la realidad física de los Activos Fijos de la empresa vs. Los activos fijos registrados a nivel Contable</t>
  </si>
  <si>
    <t>Confirmación de conteo, etiquetado y actualización de data de Activos Fijos de EDENORTE, determinados en informe de resultado "Etiquetado 2018"</t>
  </si>
  <si>
    <t>Conciliación del 100% de los Equipos Informáticos, Vehículos, Aires Acondicionados y otros activos fijos de la empresa seleccionados como muestras</t>
  </si>
  <si>
    <t>Comprobar que las existencias en el terreno de los equipos informáticos, vehículos, aires acondicionados y activos fijos seleccionados como muestras  de la empresa estén acordes a los activos fijos disponible en el Sistema SAP.</t>
  </si>
  <si>
    <t>Informe de Conteo de Activos</t>
  </si>
  <si>
    <t>Gerencia de Contabilidad</t>
  </si>
  <si>
    <t>Joan Perdomo</t>
  </si>
  <si>
    <t>Elaboración Informe de estatus de los registros contables realizados de los proyectos de redes en proceso y/o concluidos con fondos de Organismos Internacionales</t>
  </si>
  <si>
    <t>Coordinar con las áreas correspondientes las informaciones necesarias para verificar en el sistema SAP el registro de la inversión de los proyectos</t>
  </si>
  <si>
    <t>Validar que los datos de los proyectos que sean determinados para registrar  contablemente se realicen acorde las Normas de Información Financiera, así mismo que los activos recibidos de estos proyectos estén debidamente identificados en el terreno y en el sistema SAP - Informe de Activos Fijos</t>
  </si>
  <si>
    <t>No. De Informes</t>
  </si>
  <si>
    <t>Informe de Activos</t>
  </si>
  <si>
    <t>Establecer mecanismo de control para la gestión de los activos fijos disponibles en la empresa de los proyectos canalizados con fondos de Organismos Internacionales.</t>
  </si>
  <si>
    <t>Emitir Estados Financieros con datos precisos que permitan la toma de decisiones oportuna de la Dirección de Finanzas, Administración Gerencia General, Consejo Administrativo, Empresas Relacionadas y Entes Reguladores</t>
  </si>
  <si>
    <t xml:space="preserve">Registro de facturas de proveedores, Organismos y Empresas relacionadas a mas tardar el día 10 del mes siguiente </t>
  </si>
  <si>
    <t>Garantizar el registro de todas las facturas recibidas en EDENORTE mensualmente a los fines de dar cumplimiento a los compromisos fiscales establecidos por la DGII y disponer de una deuda actualizada de la empresa.</t>
  </si>
  <si>
    <t>Número de informes</t>
  </si>
  <si>
    <t>Informe de reg. De facturas</t>
  </si>
  <si>
    <t>Yanilda Salcedo</t>
  </si>
  <si>
    <t xml:space="preserve">Gestionar la automatización de los informe de los Consorcios de Tarjetas para fines de cárgalos al sistema SAP </t>
  </si>
  <si>
    <t>Gestionar que las informaciones de los consorcios de Tarjetas se reciban en un único formato que permita que se validen los valores y se carguen en el sistema SAP reduciendo los plazos de  realización de las conciliaciones bancarias</t>
  </si>
  <si>
    <t>Informe recibido / Informe cargado a SAP</t>
  </si>
  <si>
    <t>Margarita Bueno</t>
  </si>
  <si>
    <t>Emisión y entrega a la Gerencia de Contabilidad de los Reportes de Conciliaciones  de las cuentas bancarias Recaudadoras en un plazo no mayor de dos (2) meses</t>
  </si>
  <si>
    <t>Preparar los reportes de las conciliaciones bancarias del renglón correspondiente a las cuentas Recaudadoras, con sus anexos correspondientes, para remitir a la Gerencia de Contabilidad.</t>
  </si>
  <si>
    <t>Reporte de Conciliación Bancaria</t>
  </si>
  <si>
    <t>Definición de Políticas de cuadre de Caja para las oficinas centralizadas a nivel Comercial - Contable</t>
  </si>
  <si>
    <t>Crear mejoras en el proceso de cuadre de las cajas centralizadas que permitan disminuir los riesgos que se generan por remesas duplicadas y parciales. Estas pautas permitirán que se puedan tomar decisiones de reducción de soportes y que los informes de las conciliaciones bancaria de la empresa estén analizados y conciliados en un menor tiempo.</t>
  </si>
  <si>
    <t>No. De Políticas</t>
  </si>
  <si>
    <t>Correos / Informes</t>
  </si>
  <si>
    <t>Luz Verónica Aracena</t>
  </si>
  <si>
    <t>Gerencia de Gestión de Negocios y Grandes Clientes / Gerencia de Servicios Comerciales Centralizados</t>
  </si>
  <si>
    <t>Monitoreo de los cargos recibidos por devoluciones de cobros realizados con tarjetas de crédito vs. La Gestión que se efectúa para recuperar estos valores</t>
  </si>
  <si>
    <t>Conciliación de los cargos recibidos en Conciliación bancaria y los cargos recuperados a través de cuentas por cobrar-</t>
  </si>
  <si>
    <t>Cant. De cuadres</t>
  </si>
  <si>
    <t>Informe de resultados</t>
  </si>
  <si>
    <t>Margarita Bueno / Luz Verónica Aracena</t>
  </si>
  <si>
    <t>Gerencia de Servicios Comerciales Centralizados</t>
  </si>
  <si>
    <t>Canalizar las informaciones requeridas por los Auditores Externos para las Auditoria a los Estados Financieros de EDENORTE</t>
  </si>
  <si>
    <t>Gestionar, analizar y revisar las informaciones recibidas por las áreas correspondientes a fin de suministrar los insumos previstos para la  Auditoria a los Estados Financieros del 2015 -  2016- 2017</t>
  </si>
  <si>
    <t>Carta de requerimientos de Auditores Externos</t>
  </si>
  <si>
    <t>Marianny Cedano / Encargados / Luis Cesar Ruiz</t>
  </si>
  <si>
    <t>Elaboración de informe comparativo del balance de las cuentas del Estado de Resultado y Balance General</t>
  </si>
  <si>
    <t>Determinar las variaciones de las cuentas de mayor y gestionar con las áreas correspondiente el motivo de las variaciones mas significativas. Este informe será la base para la elaboración del informe financiero a los Estados Financieros.</t>
  </si>
  <si>
    <t>Informe de variaciones</t>
  </si>
  <si>
    <t>Ana Santana</t>
  </si>
  <si>
    <t>Elaboración de Plan de Mejora de la Gestión Impositiva de EDENORTE para el cumplimiento oportuno de los deberes formales como contribuyente.</t>
  </si>
  <si>
    <t>Determinar las acciones que se requieren para reducir los tiempos en el envió de información a la DGII y disminuir las situaciones que se provocan diferencias en los formatos normados.</t>
  </si>
  <si>
    <t>Pedro Martínez</t>
  </si>
  <si>
    <t>Dirección de TI EDENORTE / Dirección de TI CDEEE</t>
  </si>
  <si>
    <t>Aplicar las recomendaciones de la DAI como oportunidades ante el proceso de las Auditorias externas</t>
  </si>
  <si>
    <t>Análisis de  los informes emitidos por la DAI con impacto contable a fin de determinar la aplicación de las recomendaciones presentadas.</t>
  </si>
  <si>
    <t>Gestionar con las áreas correspondientes las acciones que servirán de base para la aplicación de una emendación de la DAI, así mismo documentar y registrar las correcciones que se ameriten en el sistema SAP.</t>
  </si>
  <si>
    <t>% Informes con respuestas</t>
  </si>
  <si>
    <t>Correo enviado con Respuesta de informe</t>
  </si>
  <si>
    <t>Marianny Cedano / Encargados</t>
  </si>
  <si>
    <t>Realizar las proyecciones financieras  y programaciones de pagos</t>
  </si>
  <si>
    <t>Elaborar y suministrar  proyecciones de flujos de caja.</t>
  </si>
  <si>
    <t xml:space="preserve">Reporte sustentado de la proyección del Déficit de Caja, para la realizacion de programaciones de Ingresos y Egresos de caja. </t>
  </si>
  <si>
    <t>Reporte Mensual</t>
  </si>
  <si>
    <t>Gerencia de Tesoreria</t>
  </si>
  <si>
    <t>LAURA PEREZ</t>
  </si>
  <si>
    <t>N/A</t>
  </si>
  <si>
    <t>Preparar y remitir la  programación de pagos a Empresas Generadoras de Electricidad.</t>
  </si>
  <si>
    <t xml:space="preserve">Distribución de pagos a Generadoras según el origen de los fondos. </t>
  </si>
  <si>
    <t>LORENNY DELGADO</t>
  </si>
  <si>
    <t>Confeccionar y suministrar la propuesta  de las cadenas de pagos a suplidores.</t>
  </si>
  <si>
    <t>Distribución de pagos a Suplidores según antigüedad de saldos y el calendario de pagos</t>
  </si>
  <si>
    <t>Reporte Semanal</t>
  </si>
  <si>
    <t>Mejorar la capacidad de respuesta de los procesos claves de la Dirección de Finanzas</t>
  </si>
  <si>
    <t>Crear campaña de concientización para los usuarios de EDENORTE del proceso de facturas y  pagos de proveedores, así mismos de las implicaciones fiscales de estos para la empresa.</t>
  </si>
  <si>
    <t>Informar sobre el proceso de recepción / registro de facturas de proveedores y el Proceso pide Pagos a suplidores con la finalidad de que los usuarios conozcan la importancia de estos procesos y el impacto para la empresa en una deficiencia en los mismos.</t>
  </si>
  <si>
    <t>Capacitaciones / Convocatorias / Correos / Reuniones</t>
  </si>
  <si>
    <t>Gerencia de Capacitación y Desarrollo</t>
  </si>
  <si>
    <t>Emitir Estados Financieros con datos precisos que permitan a la toma de decisiones oportuna de la Dirección de Finanzas, Administración Gerencia General, Consejo Administrativo, Empresas Relacionadas y Entes Reguladores</t>
  </si>
  <si>
    <t>Elaborar y emitir los Estados Financieros preliminares mensuales</t>
  </si>
  <si>
    <t>Elaborar y emitir los Estados Financieros preliminares mensuales, remitiendo los mismos para el Portal de Transparencia, Fonper y Dirección de Auditoria Interna</t>
  </si>
  <si>
    <t>Cantd. De Emisiones EF</t>
  </si>
  <si>
    <t>EF emitido</t>
  </si>
  <si>
    <t>Atención a los plazos de entrega de la emisión de los Estados Financieros a un 1 mes de 2.5 meses establecido al cierre del 31/12/2018.</t>
  </si>
  <si>
    <t>Estados emitidos a 1 mes</t>
  </si>
  <si>
    <t>Elaboración de informe financiero a los Estados Financieros preliminares</t>
  </si>
  <si>
    <t>Informar a través de un informe financiero a la Dirección de Finanzas los aspectos mas destacados en los Financieros Preliminar emitidos, así como un análisis de las principales razones financieras según la naturaleza del negocio</t>
  </si>
  <si>
    <t>Cant. Informes</t>
  </si>
  <si>
    <t>Informe enviado</t>
  </si>
  <si>
    <t>Marianny Cedano / Ana Santana</t>
  </si>
  <si>
    <t>Asegurar la emisión oportuna de Estados Financieros Auditados</t>
  </si>
  <si>
    <t>Reporte de Monitoreo de la entrega y la recepción de expedientes e informaciones solicitadas por la firma Auditora.</t>
  </si>
  <si>
    <t>Cumplir con la entrega oportuna de los documentos, requerimientos solicitados por la firma auditora y el control de la recepción de expedientes.</t>
  </si>
  <si>
    <t>PILAR GUZMAN</t>
  </si>
  <si>
    <t>Visitas a las OOCC de los sectores, para evaluar  los procesos, documentaciones y herramientas utilizadas.</t>
  </si>
  <si>
    <t>Se realizaran tres visitas donde se retroalimentarán  las OOCC, según los cambios, mejoras o debilidades identificadas en el proceso de validación de dichas OOCC..</t>
  </si>
  <si>
    <t>Se harán visitas puntuales a las diferentes OOCC de nuestra institución, donde estaremos observando el uso correcto de las normas y procesos establecidos, retroalimentándolos y fortaleciendo las debilidades identificadas en los análisis y validación realizados por los analista de la gerencia.</t>
  </si>
  <si>
    <t>Cantidad de visitas</t>
  </si>
  <si>
    <t>Gerencia de Validacion y Cobranza</t>
  </si>
  <si>
    <t>Raul Diaz R.</t>
  </si>
  <si>
    <t>Emisión de reporte control y recepción de los resumen diario de ingreso de cajas IC-5.</t>
  </si>
  <si>
    <t>Tendremos un reporte control de recepción de IC-5 por sector en Excel.</t>
  </si>
  <si>
    <t>Se llevara un control de todos los resumen diario de ingreso de cajas IC-5,  generados durante el periodo 2019, el mismo se le remitirá quincenal a los encargados de cobranzas de los sectores, donde se podrá contactar el estatus de las entregas y si los mismos cuentan con las documentaciones soportes como lo especifican las normas.</t>
  </si>
  <si>
    <t>Emision de reportes del seguimiento y analisis de las diferencias generadas en las cajas de las OOCC.</t>
  </si>
  <si>
    <t>Control, seguimiento y generación de reporte de las diferencias  en caja de las OOCC.</t>
  </si>
  <si>
    <t>Se llevara un control a través de COBRUS de las diferencias generadas por las OCCC, las cuales pueden afectar el saldo de las cajas de manera mensual y generaremos un reporte que será remitido de manera oportuna a las áreas involucradas en el proceso de liquidación de las OOCC.</t>
  </si>
  <si>
    <t>Emisión del reporte del seguimiento a la recepción de las boletas de depósitos remitidas por el Banreservas.</t>
  </si>
  <si>
    <t>Monitoreo del reporte de las boletas de efectivo y cheques enviadas al Banco de Reservas por las OOCC.</t>
  </si>
  <si>
    <t xml:space="preserve">Se llevara un control de las boletas de depósitos remitidas por el Banco de Reservas,  se colocaran física en los expedientes de los IC-05 correspondientes, con esto se evita la manipulación y alteración de dicho documento, garantizando la integridad de los recurso. </t>
  </si>
  <si>
    <t>Emisión de reporte control y seguimiento de todas las novedades presentadas en el día a día.</t>
  </si>
  <si>
    <t>Se tendrá un reporte control de todas las incidencias y novedades identificadas por los analista de validación de cobranzas del día a día.</t>
  </si>
  <si>
    <t>Se llevara un control de todas las incidencias, errores y novedades que los analista de validación de cobranzas identifican en los procesos que los mismos realizan en el día a día, dicho control se estará remitiendo semanal a las áreas relacionadas y de interés de la gerencia.</t>
  </si>
  <si>
    <t>Realización de encuentros con los Gerentes de la DF y demás Personal para socializar el Plan Operativo 2019</t>
  </si>
  <si>
    <t>Socialización del POA 2019 de cada Gerencia y de la DF con todo el personal de la Dirección</t>
  </si>
  <si>
    <t>Encuentro con el personal de la Dirección Financiera para lograr en los colaboradores el sentido de compromiso.</t>
  </si>
  <si>
    <t xml:space="preserve">Encuentros </t>
  </si>
  <si>
    <t xml:space="preserve">Informes, correos, documentos, lista de asistentes </t>
  </si>
  <si>
    <t xml:space="preserve">Dirección de Finanzas </t>
  </si>
  <si>
    <t>Luis César Ruíz</t>
  </si>
  <si>
    <t>Rendición de cuentas al personal de la DF sobre las ejecutorias del plan operativo 2019</t>
  </si>
  <si>
    <t>Encuentro con el personal de la Dirección Financiera para socializar las ejecutorias del plan 2019 de la DF</t>
  </si>
  <si>
    <t>Encuentros para realizar propuestas de actualización y cambios de políticas de la Dirección de Finanzas para el 2019 y la elaboración de un plan de acción para cumplir con las mismas</t>
  </si>
  <si>
    <t xml:space="preserve">Reunión con equipo de trabajo (Director, Gerentes y Encargados de áreas) para socializar las políticas  de la Dirección vigentes desde el 2016 y elaboración de plan acción </t>
  </si>
  <si>
    <t>Cada gerente se reunirá con sus respectivos equipos de trabajo para conocer las políticas vigentes de la DF y producir sugerencias para ser socializadas con el DF.  Sugerencias que seran sometidas a aprobación por parte de la Gerencia General y posteriormente  publicadas en la plataforma de normas.</t>
  </si>
  <si>
    <t xml:space="preserve">Reuniones de socialización </t>
  </si>
  <si>
    <t>Informes, correos, documentos</t>
  </si>
  <si>
    <t>Gestión financiera con las Empresas Generadoras de Electricidad.</t>
  </si>
  <si>
    <t xml:space="preserve">Revisión, análisis  y control de los intereses y la mora generados por los atrasos en los pagos a las empresas generadoras. </t>
  </si>
  <si>
    <t>Recepción, validación y control de las facturas recibidas. Detalle de las facturas pagadas mensualmente. Elaboracion de la provisión de intereses y remisión a las areas involucradas en la gestión.</t>
  </si>
  <si>
    <t>Gestión Monetaria en las operaciones de pago</t>
  </si>
  <si>
    <t>Negociación de Divisas en las operaciones acorde a la disponibilidad de fondos en dólares.</t>
  </si>
  <si>
    <t>Análisis de la necesidad monetaria y negociacion interna y externa de la moneda con la finalidad de ahorro en la pérdida cambiaria.</t>
  </si>
  <si>
    <t>Emisión de Flujos de Caja.</t>
  </si>
  <si>
    <t>Elaboración y análisis del  reporte del Flujo Caja  Detallado.</t>
  </si>
  <si>
    <t>Presenta un diagnóstico financiero de la ejecución semanal según la programción de pagos a Generadoras de Electricidad.</t>
  </si>
  <si>
    <t>Monitoreo de la disponibilidad de las cuentas bancarias de la empresa.</t>
  </si>
  <si>
    <t>Preparación y análisis del reporte del Disponible Diario en Cuentas Bancarias</t>
  </si>
  <si>
    <t>Monitoreo de los balances en cuentas bancarias para verificar la disponibilidad  y proceder con la  ejecución de las programaciones.</t>
  </si>
  <si>
    <t>Informe Diario</t>
  </si>
  <si>
    <t xml:space="preserve">Gestión de las pólizas de seguro Todo Riesgo, Fidelidad 3D, Fianzas judiciales y certificaciones bancarias. </t>
  </si>
  <si>
    <t>Recopliar las reclamaciones de pérdidas por siniestros  y evaluar la factibilidad  de las reclamaciones al  seguro.</t>
  </si>
  <si>
    <t>Recepción, verificación y evaluacion de facturas y eventos para reclamaciones.</t>
  </si>
  <si>
    <t>Reporte Anual</t>
  </si>
  <si>
    <t>LORENNY DELGADO / PILAR GUZMAN</t>
  </si>
  <si>
    <t>Gestión y control de productos  y servicios financieros.</t>
  </si>
  <si>
    <t>Reporte para el Monitoreo de los cargos y comisiones  aplicados en las cuentas bancarias</t>
  </si>
  <si>
    <t xml:space="preserve"> Evaluación y control  de la correcta aplicación de los cargos y comisiones bancarias. Reclamaciones en casos erróneos</t>
  </si>
  <si>
    <t>Reportes Mensuales</t>
  </si>
  <si>
    <t>n/a</t>
  </si>
  <si>
    <t xml:space="preserve">Negociación de tasa y validación de los intereses generados por los productos  financieros </t>
  </si>
  <si>
    <t>Al vencimiento de los certificados se negocia con el banco la tasa a aplicar y luego se verifica el correcto cálculo de los intereses ganados. Se analiza los intereses generados por balance promedio en cuenta bancaria.</t>
  </si>
  <si>
    <t>Identificación y análisis de los ingresos recibidos en cuentas bancarias</t>
  </si>
  <si>
    <t>Mediante la investigación con el Banco y clientes internos  validar la procedencia de los ingresos de las cuentas conciliadas en el área.</t>
  </si>
  <si>
    <t xml:space="preserve">Reporte de seguimiento y control de los fondos embargados en las cuentas bancarias y liberación de los activos en garantia de cuentas,  fianzas judicialesy certificaciones bancarias. </t>
  </si>
  <si>
    <t>Mediante la confirmación con el Banco y la Gerencia de Litigios  validar los  montos inmovilizados por embargos en las cuentas bancarias.</t>
  </si>
  <si>
    <t>Reportes Semestrales</t>
  </si>
  <si>
    <t>GERENCIA DE LITIGIOS</t>
  </si>
  <si>
    <t xml:space="preserve">Monitoreo del descargo eficiente de los cheques entregados a intermediarios. </t>
  </si>
  <si>
    <t xml:space="preserve">Control y cumplimiento de las politicas de entrega de los descargos de los cheques en manos de terceros (custodio). </t>
  </si>
  <si>
    <t>Monitoreo de las cesiones de crédito y factoring</t>
  </si>
  <si>
    <t>Validar y verificar la correcta aplicación  de pago de las facturas cedidas según contrato de Cesión de Crédito.</t>
  </si>
  <si>
    <t>Análisis de las Cesiones de Crédito  y control de las facturas cedidas, sus cedentes, entre otras condiciones.</t>
  </si>
  <si>
    <t>Realizar el análisis, la validación, el control y el seguimiento permanente a lo cobrado, remesado y depositado por las OOCC.</t>
  </si>
  <si>
    <t xml:space="preserve">Validación de Efectivo, Cheque y transferencia </t>
  </si>
  <si>
    <t>Velar para que lo cobrado en las OOCC, se corresponda a lo registrado en nuestros sistemas y a lo remitido o depositado en Banco.</t>
  </si>
  <si>
    <t>Cantidad de validaciones</t>
  </si>
  <si>
    <t>Validacion COBRUS</t>
  </si>
  <si>
    <t>Validación de Tarjeta</t>
  </si>
  <si>
    <t>Velar para que lo remesado en tarjeta, se corresponda a lo registrado en los repostes de las diferentes procesadoras de tarjeta.</t>
  </si>
  <si>
    <t>Validación de los cobros realizados por la estafeta no bancarias.</t>
  </si>
  <si>
    <t>Velar para que lo cobrado por las estafetas no bancarias, se corresponda a lo registrado en nuestros sistemas Vs los depositado en Banco.</t>
  </si>
  <si>
    <t>Scanner IC-05</t>
  </si>
  <si>
    <t xml:space="preserve">Implementar y cargar vía COBRUS el scanner de los IC-05 en las OOCC de los sectores. </t>
  </si>
  <si>
    <t>Garantizar y eficientizar el proceso de liquidación de oficina comercial.</t>
  </si>
  <si>
    <t>Se gestionara a traves de TI y el departamento de archivo,  que la documentacion de los IC-05 estén archivados vía digital , escaneandolo via COBRUS, lo que permitirá e impactara en ahorro de tiempo y material gastable.</t>
  </si>
  <si>
    <t>Cantidad sectores implementados</t>
  </si>
  <si>
    <t>Correo electrónicos</t>
  </si>
  <si>
    <t>Cantidad de formaciones en los sectores</t>
  </si>
  <si>
    <t xml:space="preserve">Cargar informacion en el portal transparencia </t>
  </si>
  <si>
    <t> Balance general Institución.</t>
  </si>
  <si>
    <t>Cargar el balance general Institución en el portal de transparencia, el día 25 de cada mes</t>
  </si>
  <si>
    <t>Cantidad de cargas</t>
  </si>
  <si>
    <t>Reporte Portal</t>
  </si>
  <si>
    <t>Marianny Cedano</t>
  </si>
  <si>
    <t> Relación de activos fijos de la Institución.</t>
  </si>
  <si>
    <t>Cargar la relación de activos fijos de la institución  en el portal de transparencia de manera semestral</t>
  </si>
  <si>
    <t>Estado de Cuentas de Suplidores</t>
  </si>
  <si>
    <t>Cargar  el Estado de Cuentas de Suplidores  en el portal de transparencia, el día 5 de cada mes</t>
  </si>
  <si>
    <t>Respuesta en los plazos establecidos para las solicitudes recurrentes</t>
  </si>
  <si>
    <t>Recopilar, analizar y suministrar las informaciones claves solicitadas por el Fonper, Ministerio de Hacienda y cualquier organismo clave en el sector.</t>
  </si>
  <si>
    <t>Elaborar informes requeridos por instituciones relacionadas al sector y/o instituciones supervisoras en los plazos establecidos</t>
  </si>
  <si>
    <t xml:space="preserve">Atender los requerimientos recibidos concerniente a las solicitudes recurrentes en los plazos previstos </t>
  </si>
  <si>
    <t>Dar respuestas a nuestros clientes de las solicitudes recurrentes en los plazos establecidos e informados</t>
  </si>
  <si>
    <t>Cant. De solicitudes</t>
  </si>
  <si>
    <t>Informe de estadísticas</t>
  </si>
  <si>
    <t>Elaboración y remisión de informaciones financieras en los plazos establecidos, a Empresas Relacionadas, Gerencia de Planificación y  Control (Palacio Nacional )y otros clientes.</t>
  </si>
  <si>
    <t xml:space="preserve">Emisión mensual de la Deuda con las Empresas Generadoras </t>
  </si>
  <si>
    <t>Presenta la deuda corriente y acumulada para comparativo con CDEEE y reporte de Palacio.</t>
  </si>
  <si>
    <t>Preparación del reporte del monitoreo de las Generadoras</t>
  </si>
  <si>
    <t>Control formato de CDEEE para facturas y pagos de Generadoras.</t>
  </si>
  <si>
    <t>Control de Aportes depositados por el Ministerios de Hacienda.</t>
  </si>
  <si>
    <t>Presenta los Aportes Desembolsados por Hacienda según su origen. Seguimiento Palacio.</t>
  </si>
  <si>
    <t>Elaboración, verificación y remisión del Flujo de Caja Mensual</t>
  </si>
  <si>
    <t>Clasificación de los pagos, verificacando la asignación por rubros.Control CDEEE.</t>
  </si>
  <si>
    <t>Encuentros con areas involucradas en la Gestion de Seguro y Benchmarking.</t>
  </si>
  <si>
    <t>Encuentros con areas afines para informar su impacto, gestión  y trascendencia financiera.</t>
  </si>
  <si>
    <t xml:space="preserve">Elaborar, verificar y suministrar  la ejecución mensual del Déficit de Caja </t>
  </si>
  <si>
    <t>Presenta la distribución de los ingresos y egresos en dólares tomando las informaciones de los flujos de caja, facturacion de compra de energia y los intereses sobre prestamos pagados.</t>
  </si>
  <si>
    <t>Gestión con el banco y remisión oportuna de informaciones financieras a las áreas relacionadas.</t>
  </si>
  <si>
    <t>Envío de correos  con las aplicaciones del banco y los documentos que soportan las transacciones a la gerencia de contabilidad.</t>
  </si>
  <si>
    <t>Gestionar  soluciones tecnológicas eficientes para la mejora en los procesos claves de tesoreria.</t>
  </si>
  <si>
    <t>Seguimiento a la 2da fase Implementación de los procesos claves de pagos  y del Web site de acceso a informaciones de pagos de nuestros suplidores.</t>
  </si>
  <si>
    <t xml:space="preserve">Mediante encuentros, correos y llamadas analizar y suministrar las informaciones pertinentes para las mejoras de las plataformas tecnológicas implementadas  y la creación de nuevos programas de los procesos claves de tesoreria. </t>
  </si>
  <si>
    <t>Porcentaje avance implementación</t>
  </si>
  <si>
    <t>Emisión de comunicados.</t>
  </si>
  <si>
    <t>Comunicados haciendo referencias a los servicios y actividades que nuestra gerencia ofrece.</t>
  </si>
  <si>
    <t>Se enviaran vía comunicación a empleado, comunicados haciendo referencias a los servicios y actividades que nuestra gerencia ofrece.</t>
  </si>
  <si>
    <t>Cantidad de comunicados</t>
  </si>
  <si>
    <t>Reuniones de socialización.</t>
  </si>
  <si>
    <t>Reuniones trimestrales, para el seguimiento, socialización y definición de estrategias.</t>
  </si>
  <si>
    <t xml:space="preserve">Se realizaran reuniones periódicas con las áreas relacionadas y de interés, con el objetivo de socializar los hallazgos identificados en los procesos de análisis, validación y seguimientos a las OOCC, para definir acciones de mejoras continuas en conjunto. </t>
  </si>
  <si>
    <t>DIRECCIÓN DE GESTIÓN HUMANA</t>
  </si>
  <si>
    <t>Área de la que requiere soporte</t>
  </si>
  <si>
    <t>Eficientización y modernización del sistema de archivo</t>
  </si>
  <si>
    <t>Organización, depuración y digitalización de los expedientes de los empleados</t>
  </si>
  <si>
    <t>Escanear y cargar al SPN todos los documentos de los expedientes de los colaboradores, conservando de forma física aquellos que por su naturaleza y relevancia no sea posible</t>
  </si>
  <si>
    <t>Digitalización del 100% de los expedientes activos</t>
  </si>
  <si>
    <t>Informe de avance</t>
  </si>
  <si>
    <t>Control de Gestión</t>
  </si>
  <si>
    <t>Odanis Tiburcio</t>
  </si>
  <si>
    <t>Cargar estructura Organica de la empresa</t>
  </si>
  <si>
    <t>Cada mes se debe enviar la estructura orgánica de la empresa al Analista de Medios y Publicidad para ser cargada en el portal de transparencia.</t>
  </si>
  <si>
    <t>Cantidad de actividades cargadas</t>
  </si>
  <si>
    <t>Correo envio mensual estructura organizativa</t>
  </si>
  <si>
    <t>Desarrollo Organizacional</t>
  </si>
  <si>
    <t>Stephanie Sahad</t>
  </si>
  <si>
    <t>Vacantes</t>
  </si>
  <si>
    <t>Carga en el portal las vacantes de la empresa los dias 5 de cada mes</t>
  </si>
  <si>
    <t>Reporte portal</t>
  </si>
  <si>
    <t>Reclutamiento y Selección</t>
  </si>
  <si>
    <t xml:space="preserve"> Ilkania Azcona</t>
  </si>
  <si>
    <t>Nómina de empleados</t>
  </si>
  <si>
    <t>Carga en el portal la nomina de la empresa los dias 5 de cada mes</t>
  </si>
  <si>
    <t>Compensación y Beneficios</t>
  </si>
  <si>
    <t>Claribel Rosario/ Merlisa Cepeda</t>
  </si>
  <si>
    <t>Jubilaciones, Pensiones y Retiros.</t>
  </si>
  <si>
    <t>Carga en el portal las jubilaciones, pensiones y retiros de la empresa los dias 5 de cada mes</t>
  </si>
  <si>
    <t xml:space="preserve">Relaciones Laborales </t>
  </si>
  <si>
    <t>Eliana Henriquez</t>
  </si>
  <si>
    <t>Alinear el plan de capacitación a los objetivos estratégicos de la organización</t>
  </si>
  <si>
    <t>Diagnóstico Necesidades de Capacitación</t>
  </si>
  <si>
    <t>Levantamiento de necesidades de capacitación</t>
  </si>
  <si>
    <t>Reunión con los gerentes y encargados de áreas.
Pasar toda la información a una base datos de capacitación.</t>
  </si>
  <si>
    <t>En realizar un levantamiento de las necesidades de capacitación con el objetivo de cerrar brechas de desarrollo conductuales y técnicas</t>
  </si>
  <si>
    <t>Porcentaje avance detección de necesidades</t>
  </si>
  <si>
    <t>Cronograma de la detección necesidad</t>
  </si>
  <si>
    <t>Capacitación y Desarrollo</t>
  </si>
  <si>
    <t>Ironelly Betances</t>
  </si>
  <si>
    <t>Ejecución del programa de mandos medios</t>
  </si>
  <si>
    <t>Convocatorias/Listado de Asistencia/Logística/Evaluaciones</t>
  </si>
  <si>
    <t>Este programa tiene por objetivo desarrollar a los futuros líderes de la organización en las competencias requeridas para tales fines.</t>
  </si>
  <si>
    <t>Cantidad de diplomados ejecutados</t>
  </si>
  <si>
    <t>Listado de asistencia, convocatorias y fotos</t>
  </si>
  <si>
    <t>Sandy Valdez e Ironelly Betances</t>
  </si>
  <si>
    <t>Ejecución del programa de habilidades gerenciales</t>
  </si>
  <si>
    <t>Este programa tiene por objetivo fortalecer los conocimientos conductuales y técnicos de los colaboradores que se van preparando para ocupar posiciones de gerencia.</t>
  </si>
  <si>
    <t>Ejecución diplomado de inteligencia emocional</t>
  </si>
  <si>
    <t>Este programa tiene por objetivo minimizar y mostrar control sobre el dominio de las emociones que provocan situaciones que no me permiten crecer en lo personal y profesional.</t>
  </si>
  <si>
    <t>Ejecución programa liderazgo influyente</t>
  </si>
  <si>
    <t>Este programa tiene por objetivo continuar fortaleciendo el liderazgo de nuestros directivos a fin de tener personal que trabaje siempre con entusiasmo.</t>
  </si>
  <si>
    <t>Porcentaje de cumplimiento del cronograma</t>
  </si>
  <si>
    <t>Facilitadores</t>
  </si>
  <si>
    <t>Ejecución del programa inducción corporativa y Muévete</t>
  </si>
  <si>
    <t>Convocatoria/Listado de Asistencia/Logística/Evaluaciones</t>
  </si>
  <si>
    <t>Este programa tiene por objetivo dotar a los nuevos ingresos sobre el conocimiento de la empresa y términos eléctricos a fin de que puedan iniciar con su proceso de aprendizaje en su puesto de trabajo.</t>
  </si>
  <si>
    <t>Cantidad de talleres ejecutados</t>
  </si>
  <si>
    <t>Darwin Grullon y Patricia Morrobel</t>
  </si>
  <si>
    <t>Ejecución del programa inducción procesos comerciales</t>
  </si>
  <si>
    <t>Convocatoria/Control de asistencia/Informe de control.</t>
  </si>
  <si>
    <t>Este programa tiene por objetivo que los nuevos ingresos del área comercial puedan conocer y practicar sus procesos a fin de que puedan iniciar su proceso de aprendizaje con una buena base.</t>
  </si>
  <si>
    <t>Erika Fernández y Neftali Tejada</t>
  </si>
  <si>
    <t>Ejecución del programa inducción procesos técnicos</t>
  </si>
  <si>
    <t>Ejecución del programa de desarrollo promociones comerciales</t>
  </si>
  <si>
    <t>Este programa tiene por objetivo fortalecer las competencias comerciales y se crea un ambiente de debate del conocimiento entre todos los participantes.</t>
  </si>
  <si>
    <t>Ejecución del programa de desarrollo promociones técnicas</t>
  </si>
  <si>
    <t>Este programa tiene por objetivo fortalecer las competencias técnicas y se crea un ambiente de debate del conocimiento entre todos los participantes.</t>
  </si>
  <si>
    <t>Desarrollo de Actividades de Integración</t>
  </si>
  <si>
    <t>Estas actividades ayudan a fortalecer la relaciones en los equipos de trabajo, crean una energía positiva y entusiasta entre todos los participantes.</t>
  </si>
  <si>
    <t>Cantidad de Actividades ejecutadas</t>
  </si>
  <si>
    <t>Programa Desarrollando Competencias</t>
  </si>
  <si>
    <t>Recibimos de parte de reclutamiento el listado de los colaboradores a capacitar. Hacer plan de capacitaciones y logística.</t>
  </si>
  <si>
    <t>Este programa tiene por objetivo desarrollar a todos los colaboradores que pasan por un proceso de evaluación y nos corresponde trabajar en el cierre de brechas por competencias.</t>
  </si>
  <si>
    <t>Sandy Valdez</t>
  </si>
  <si>
    <t xml:space="preserve">Formación Trabajos con Tensión Distribución </t>
  </si>
  <si>
    <t>Este programa tiene por objetivo preparar a los participantes para que puedan trabajar con tensión.</t>
  </si>
  <si>
    <t xml:space="preserve">Programa Prevención de Riesgo y Rescate de Altura </t>
  </si>
  <si>
    <t>Este programa tiene por objetivo que los participantes conozcan la norma de apertura y cierre, rescate en altura y prevención de riesgos.</t>
  </si>
  <si>
    <t>Plan Anual Capacitación</t>
  </si>
  <si>
    <t>Levantamientar las necesidades, crear la base de datos, planificar, crear la logística y ejecutar los cursos</t>
  </si>
  <si>
    <t>Este plan consiste en desarrollar a nuestros colaboradores en parte de las áreas de conocimiento que nos indican durante el proceso de levantamiento de necesidades de capacitación. Estas se levantan, se planifican, se organizan, se programan y se ejecutan.</t>
  </si>
  <si>
    <t>Cantidad de cursos</t>
  </si>
  <si>
    <t>Planilla Plan Anual, convocatorias, listado de asistencia y fotos</t>
  </si>
  <si>
    <t>Implementar Cultura de Servicios en toda la organización</t>
  </si>
  <si>
    <t>Ejecución de las capacitaciones de Cultura de Servicios</t>
  </si>
  <si>
    <t>Consiste en diseñar un programa para fortalecer las competencias que sean necesarias que garanticen el mejoramiento del servicio y la satisfacción del cliente externo e interno. Preparar al equipo de facilitadores internos para la ejecución de los talleres internos.</t>
  </si>
  <si>
    <t>Principios de Servicios</t>
  </si>
  <si>
    <t>Reunión con el equipo de implementación y preparar un borrador. Reunión con el equipo ejecutivo para la aprobac. Campaña línea gráfica y difusión de los principios del servicio.</t>
  </si>
  <si>
    <t>Definiendo las 10 promesas de servicio. A lo que nos comprometemos con los clientes.</t>
  </si>
  <si>
    <t>Entrega del tratado de Principios al 100%</t>
  </si>
  <si>
    <t>Documento Principios del Servicio</t>
  </si>
  <si>
    <t>Manual de Gestión de Cultura</t>
  </si>
  <si>
    <t>Revisión del manual y realizar ajustes. Reunión con Dirección de aprobación del manual.</t>
  </si>
  <si>
    <t>Tener un manual con el paso a paso de Cultura con la finalidad de que la empresa le pueda realizar el seguimiento a través del tiempo.</t>
  </si>
  <si>
    <t>Entrega del Manual al 100%</t>
  </si>
  <si>
    <t>Documento Manual de Implementación de Cultura</t>
  </si>
  <si>
    <r>
      <t xml:space="preserve">Programa de Reconocimiento </t>
    </r>
    <r>
      <rPr>
        <b/>
        <sz val="16"/>
        <color theme="1"/>
        <rFont val="Arial Narrow"/>
        <family val="2"/>
      </rPr>
      <t>Valoramos tu Fidelidad</t>
    </r>
  </si>
  <si>
    <t>Entrega Mensual de detalle por aniversario</t>
  </si>
  <si>
    <t>Envío mensual de una tarjeta de felicitación, pin + suvenir del programa a cada colaborador que esta de aniversario (5, 10, 15, 20 años)</t>
  </si>
  <si>
    <t>Porcentaje detalles entregados por mes</t>
  </si>
  <si>
    <t>Informe mensual de entrega de detalles / fotos de entrega de los detalles y acuse de recibo de los detalles</t>
  </si>
  <si>
    <t>Kimberlyn Estévez</t>
  </si>
  <si>
    <t xml:space="preserve">Evento Anual de Reconocimiento Valoramos tu Fidelidad </t>
  </si>
  <si>
    <t>Actividad Anual para agasajar todos los empleados que estuvieron de aniversario durante el período.</t>
  </si>
  <si>
    <t>Cantidad de eventos ejecutados</t>
  </si>
  <si>
    <t>Lista de empleados reconocidos por evento/fotos del evento.</t>
  </si>
  <si>
    <t>Kimberlyn Estévez/ Yascaira Taveras</t>
  </si>
  <si>
    <r>
      <t xml:space="preserve">Programa de Reconocimiento </t>
    </r>
    <r>
      <rPr>
        <b/>
        <sz val="16"/>
        <color rgb="FF000000"/>
        <rFont val="Arial Narrow"/>
        <family val="2"/>
      </rPr>
      <t>Yo Me Comprometo</t>
    </r>
  </si>
  <si>
    <t>Programa de reconocimiento a equipos de trabajo basado en la modelación de los valores y el cumplimiento mensual del POA. Se selecciona el equipo comprometido del mes mediante resultados POA y evaluaciones de entorno. Se realiza una visita de premiación sorpresa, donde hace entrega de pines de reconocimiento, suvenires YMC, un banner decorativo que lo acredita como ganador y un bono para que realicen una actividad de integración.</t>
  </si>
  <si>
    <t>Porcentaje de actividades ejecutadas</t>
  </si>
  <si>
    <t>Informe cantidad de áreas ganadoras vs cantidad de actividad de reconocimientos/ listado de empleados reconocidos / fotos de la actividad de premiación</t>
  </si>
  <si>
    <r>
      <t xml:space="preserve">Premiación </t>
    </r>
    <r>
      <rPr>
        <b/>
        <sz val="16"/>
        <color theme="1"/>
        <rFont val="Arial Narrow"/>
        <family val="2"/>
      </rPr>
      <t>Bombillo Dorado</t>
    </r>
  </si>
  <si>
    <t>Reconocimiento Trimestral a la oficina comercial con mejores indicadores del trimestre.</t>
  </si>
  <si>
    <t>Cantidad de Eventos entrega Bombillo Dorado</t>
  </si>
  <si>
    <t>Lista de empleados reconocidos/ fotos de la realización del evento.</t>
  </si>
  <si>
    <t>Premiación Gente Brillante2018</t>
  </si>
  <si>
    <t>Evento anual para reconocer la calidad del servicio del personal.</t>
  </si>
  <si>
    <t>Porcentaje ejecución de evento</t>
  </si>
  <si>
    <r>
      <t xml:space="preserve">Programa de Actividades Motivacionales: </t>
    </r>
    <r>
      <rPr>
        <sz val="16"/>
        <color theme="1"/>
        <rFont val="Arial Narrow"/>
        <family val="2"/>
      </rPr>
      <t>Actividades Especiales como felicitaciones, entrega de obsequios; actividades familiares, culturales y deportivas para fomentar la integración y elevar la motivación del personal</t>
    </r>
  </si>
  <si>
    <t xml:space="preserve">Tarjetas digitales por motivos especiales </t>
  </si>
  <si>
    <t>Envío de tarjetas digitales por motivos especiales (graduación, promoción, matrimonio, cumpleaños, pérdida familiar)</t>
  </si>
  <si>
    <t>Porcentaje tarjetas enviadas</t>
  </si>
  <si>
    <t>Informe mensual envío de tarjetas digitales (listado de empleados que aplican para tarjeta vs tarjetas enviadas)/correo demostrativo envío tarjetas.</t>
  </si>
  <si>
    <t>Yaritza Rocha</t>
  </si>
  <si>
    <t>Talleres Violencia de Género</t>
  </si>
  <si>
    <t>Charlas educativas para prevenir la violencia de género y crear una cultura de paz</t>
  </si>
  <si>
    <t>Cantidad de talleres realizados</t>
  </si>
  <si>
    <t>Correos de gestión recompras/ coordinación logística / fotos talleres/ listados convocatorias</t>
  </si>
  <si>
    <t>Yaritza Rocha/ Armely Peña</t>
  </si>
  <si>
    <t>Celebración Día de las Secretarias</t>
  </si>
  <si>
    <t>Entrega de obsequios/detalles a secretarias</t>
  </si>
  <si>
    <t>Porcentaje ejecución evento</t>
  </si>
  <si>
    <t xml:space="preserve">Compras/ coordinación logística y fotos realización evento. </t>
  </si>
  <si>
    <t>Yascaira Taveras/ Armely Peña</t>
  </si>
  <si>
    <t>Celebración Día del Trabajador</t>
  </si>
  <si>
    <t>Actividad anual para celebrar el día del trabajador</t>
  </si>
  <si>
    <t>Yascaira Taveras</t>
  </si>
  <si>
    <t>Celebración Fiesta de Navidad</t>
  </si>
  <si>
    <t>Evento para celebrar los logros del año y compartir entre empleados</t>
  </si>
  <si>
    <t xml:space="preserve">Correos de gestión de diseños/ campaña de comunicación/ compras/ coordinación logística y fotos realización evento. </t>
  </si>
  <si>
    <t>Carrera 10K Energía</t>
  </si>
  <si>
    <t>Evento deportivo que promueve el cuidado de la salud y al mismo tiempo genera integración entre colaboradores.</t>
  </si>
  <si>
    <t>Correos de gestión de diseños/ compras/ coordinación logística fotos de entrega de regalos</t>
  </si>
  <si>
    <t>Equipo E-Runners</t>
  </si>
  <si>
    <t>Equipo de corredores Energy Runners. Se realizan diversas actividades para los miembros del grupos: Patrocinio carreras, charlas, actividades de integración.</t>
  </si>
  <si>
    <t>Suma de actividades trimestral E-Runners</t>
  </si>
  <si>
    <t>Correos de gestión recompras/ coordinación logística / fotos actividades</t>
  </si>
  <si>
    <t>Directiva E Runners/Yascaira Taveras</t>
  </si>
  <si>
    <t>Equipo E-Bikers</t>
  </si>
  <si>
    <t>Equipo de ciclistas Energy Bikers. Se realizan diversas actividades para los miembros del grupos: Patrocinio paseos ciclísticos, charlas, actividades de integración.</t>
  </si>
  <si>
    <t>Suma de actividades trimestral E-Bikers</t>
  </si>
  <si>
    <t>Directiva E Bikers/Yascaira Taveras</t>
  </si>
  <si>
    <t xml:space="preserve">Club Cinergia </t>
  </si>
  <si>
    <t>Club de cinéfilos o amantes del cine y la cultura. Se realizan diversas actividades para los miembros del grupos: patrocinio entradas al cine, charlas, actividades de integración.</t>
  </si>
  <si>
    <t>Suma de actividades trimestral Cinergia</t>
  </si>
  <si>
    <t>Correos de gestión de compras/ coordinación logística / fotos actividades</t>
  </si>
  <si>
    <t>Directiva Cinergia/Yascaira Taveras</t>
  </si>
  <si>
    <t>Escuelita E-Runners</t>
  </si>
  <si>
    <t>Escuela para entrenamiento de colaboradores que desean aprender y entrenarse como corredores. El período de entrenamiento tarda 3 meses.</t>
  </si>
  <si>
    <t>Cantidad grupos graduados</t>
  </si>
  <si>
    <t>Mes de la familia</t>
  </si>
  <si>
    <t>Actividades con enfoque a trabajar las familias (incluye parejas e hijos de empleados)</t>
  </si>
  <si>
    <t xml:space="preserve">Catalogo de beneficios </t>
  </si>
  <si>
    <t>Programa de beneficios para los colaboradores</t>
  </si>
  <si>
    <t>Creación de catalogo de beneficios para los colaboradores.</t>
  </si>
  <si>
    <t>Publicar en Intranet y colocarlos en los murales de las oficinas los beneficios ofrecido, como solicitarlos y a quien dirigirse</t>
  </si>
  <si>
    <t>Cantidad de catálogos confeccionados</t>
  </si>
  <si>
    <t xml:space="preserve">Impresión de catálogo </t>
  </si>
  <si>
    <t>Claribel Rosario/ Ivan Wehbe</t>
  </si>
  <si>
    <t>Revisión y ajustes  de los salarios de acuerdo al nuevo tabulador</t>
  </si>
  <si>
    <t>Revisión de los salarios de acuerdo a la valoración realizada.</t>
  </si>
  <si>
    <t>1. Realizar análisis e impacto en nomina
2.Enviar solicitud para la aprobación 
3.Aplicar en la nomina correspondiente</t>
  </si>
  <si>
    <t>Realizar ajustes, para estar compitiendo con el mercado y evitar grandes desfases de competitividad.</t>
  </si>
  <si>
    <t>Porciento de avance de aplicación</t>
  </si>
  <si>
    <t xml:space="preserve">Informes y documento de aplicación </t>
  </si>
  <si>
    <t>Claribel Rosario</t>
  </si>
  <si>
    <t>Generación y envío de informes de las horas extras, para ayudar a controlar el gasto de las mismas.</t>
  </si>
  <si>
    <t>Gestionar el pago de horas extras según indica el Código Laboral de la Rep. Dominicana. Remitir mensualmente a los directivos informes sobre el gasto.</t>
  </si>
  <si>
    <t>Asegurar el cumplimiento presupuestario tomando medidas de control.</t>
  </si>
  <si>
    <t>Cantidad de informes enviados</t>
  </si>
  <si>
    <t xml:space="preserve">Correos electrónicos </t>
  </si>
  <si>
    <t>Claribel Rosario/ Rosa Acevedo</t>
  </si>
  <si>
    <t xml:space="preserve">Ampliar el catálogo de beneficios </t>
  </si>
  <si>
    <t xml:space="preserve">Incluir nuevos beneficios </t>
  </si>
  <si>
    <t>Realizar alianzas con diferente establecimientos comerciales</t>
  </si>
  <si>
    <t>Buscar nuevas alianzas para satisfacer las necesidades de nuestros colaboradores.</t>
  </si>
  <si>
    <t xml:space="preserve">Cantidad de alianzas realizadas </t>
  </si>
  <si>
    <t>Claribel Rosario /Ivan Wehbe</t>
  </si>
  <si>
    <t>Fortalecer las relaciones laborales</t>
  </si>
  <si>
    <t>Programa "Conociendo Gestión Humana"</t>
  </si>
  <si>
    <t>Comunicados informativos sobre el Proyecto "Conociendo Gestión Humana".</t>
  </si>
  <si>
    <t xml:space="preserve">Es un programa para fortalecer e orientas a los gerentes y mandos medios acerca de la gestión laborar que debe tener con su personal. </t>
  </si>
  <si>
    <t xml:space="preserve">Cantidad de comunicados enviados </t>
  </si>
  <si>
    <t xml:space="preserve">Comunicados enviados </t>
  </si>
  <si>
    <t>Tips laborales para la gestión del talento humano mediante comunicación interna.</t>
  </si>
  <si>
    <t xml:space="preserve">Eliana Henriquez/Alba Gomez/Solanlly Polanco </t>
  </si>
  <si>
    <t>Orientación al personal en materia de seguridad social (ARS-AFP-DIDA).</t>
  </si>
  <si>
    <t>Cantidad de charlas realizadas</t>
  </si>
  <si>
    <t>Convocatoria, fotos del encuentro, listado de asistencia</t>
  </si>
  <si>
    <t xml:space="preserve">Carolina Fermin/Roberto Diaz </t>
  </si>
  <si>
    <t>Taller Desvinculación Laboral.</t>
  </si>
  <si>
    <t>Taller Subsidio por Enfermedad Común.</t>
  </si>
  <si>
    <r>
      <t xml:space="preserve">Seguimiento al elemento de </t>
    </r>
    <r>
      <rPr>
        <b/>
        <sz val="16"/>
        <color theme="1"/>
        <rFont val="Arial Narrow"/>
        <family val="2"/>
      </rPr>
      <t>Preparación para Emergencias</t>
    </r>
    <r>
      <rPr>
        <sz val="16"/>
        <color theme="1"/>
        <rFont val="Arial Narrow"/>
        <family val="2"/>
      </rPr>
      <t xml:space="preserve"> establecidos en el Programa de Seguridad y Salud en el Trabajo</t>
    </r>
  </si>
  <si>
    <t xml:space="preserve">Realización de simulacros </t>
  </si>
  <si>
    <t>Desarrollo de ejercicios de evacuación con el objetivo de practicar la forma de actuar en caso de emergencias.</t>
  </si>
  <si>
    <t xml:space="preserve">Cantidad de simulacros realizados </t>
  </si>
  <si>
    <t>Informe de simulacro</t>
  </si>
  <si>
    <t>Seguridad y Salud Ocupacional</t>
  </si>
  <si>
    <t>Yajaira Gómez</t>
  </si>
  <si>
    <t>Seguimiento al elemento de Entrenamiento a Empleados establecido en el Programa de Seguridad y Salud en el Trabajo</t>
  </si>
  <si>
    <t>Charla "Manejo Defensivo"</t>
  </si>
  <si>
    <t>Desarrollo de 5 charlas (una por sector) con el propósito de mostrar las estadísticas de los accidente de tránsito a los choferes certificados y de esta forma incentivarlos a prevenir accidentes.</t>
  </si>
  <si>
    <t>Listados de asistencia y fotos</t>
  </si>
  <si>
    <t xml:space="preserve">Yajaira Gómez </t>
  </si>
  <si>
    <t>Certificación de choferes</t>
  </si>
  <si>
    <t xml:space="preserve">Certificar a los choferes </t>
  </si>
  <si>
    <t>Charlas "Prevención de Accidente Laborales y Enfermedades Ocupacionales"</t>
  </si>
  <si>
    <t>Impartir charlas acerca de normas, técnicas y hábitos que colaboren a prevenir accidentes y enfermedades ocupacionales</t>
  </si>
  <si>
    <r>
      <t xml:space="preserve">Seguimiento al elemento de </t>
    </r>
    <r>
      <rPr>
        <b/>
        <sz val="16"/>
        <color theme="1"/>
        <rFont val="Arial Narrow"/>
        <family val="2"/>
      </rPr>
      <t>Entrenamiento a la Gerencia</t>
    </r>
    <r>
      <rPr>
        <sz val="16"/>
        <color theme="1"/>
        <rFont val="Arial Narrow"/>
        <family val="2"/>
      </rPr>
      <t xml:space="preserve"> establecidos en el Programa de Seguridad y Salud en el Trabajo</t>
    </r>
  </si>
  <si>
    <t>Entrenamiento formal al personal de S&amp;SO respecto a los temas de prevención</t>
  </si>
  <si>
    <t>Mantener a los miembros de la gerencia de S&amp;SO actualizados de conocimiento</t>
  </si>
  <si>
    <t>Cantidad de formaciones tomadas</t>
  </si>
  <si>
    <t>Fotos de las formaciones</t>
  </si>
  <si>
    <t>Entrenamiento a los Directivos de temas de prevención de riesgos.</t>
  </si>
  <si>
    <t>Mantener a los directivos al corriente de los conocimientos en materia de prevención de riesgos</t>
  </si>
  <si>
    <t>Seguimiento al elemento de Liderazgo y Administración establecidos en el Programa de Seguridad y Salud en el Trabajo</t>
  </si>
  <si>
    <t>Reuniones de los CMSST (Comité Mixto de Seguridad y Salud en el Trabajo) y CMV (Comité Manejo de Vehículos)</t>
  </si>
  <si>
    <t>Desarrollar las reuniones de los diferentes Comités de Seguridad de la empresa, con el objetivo de dar apoyo al Programa de Seguridad y Salud de la Empresa.</t>
  </si>
  <si>
    <t>Cantidad de reuniones realizadas</t>
  </si>
  <si>
    <t>Expediente recibido por el Ministerio de Trabajo</t>
  </si>
  <si>
    <r>
      <t xml:space="preserve">Seguimiento al elemento de </t>
    </r>
    <r>
      <rPr>
        <b/>
        <sz val="16"/>
        <color theme="1"/>
        <rFont val="Arial Narrow"/>
        <family val="2"/>
      </rPr>
      <t>Contratación y Colocación</t>
    </r>
    <r>
      <rPr>
        <sz val="16"/>
        <color theme="1"/>
        <rFont val="Arial Narrow"/>
        <family val="2"/>
      </rPr>
      <t xml:space="preserve"> establecidos en el Programa de Seguridad y Salud en el Trabajo</t>
    </r>
  </si>
  <si>
    <t>Evaluación pre-empleo a candidatos</t>
  </si>
  <si>
    <t>Llevar a cabo lo establecido por la ley de evaluar a los candidatos según sus riesgos con el objetivo de identificar si es apto o no para el puesto vacante.</t>
  </si>
  <si>
    <t>Cantidad de evaluaciones de pre-empleo realizadas</t>
  </si>
  <si>
    <t>Informe de candidatos evaluados</t>
  </si>
  <si>
    <t>Realizar jornadas de evaluación a empleados promocionados</t>
  </si>
  <si>
    <t>Cantidad de jornadas realizadas</t>
  </si>
  <si>
    <t>Informe mensual de evaluaciones de promoción</t>
  </si>
  <si>
    <t>Seguimiento al elemento de Inspecciones Planeadas establecido en el Programa de Seguridad y Salud en el Trabajo</t>
  </si>
  <si>
    <t>Re-abastecimiento de botiquines</t>
  </si>
  <si>
    <t>Verificar el uso, la cantidad y caducidad de los medicamentos con el fin de mantener los botiquines viables para el uso según la necesidad.</t>
  </si>
  <si>
    <t>Cantidad de botiquines re-abastecidos</t>
  </si>
  <si>
    <t>Programa de inspecciones, Check List</t>
  </si>
  <si>
    <t>Supervisores de Seguridad y Salud Ocupacional</t>
  </si>
  <si>
    <t>Establecimiento de rutas de evacuación</t>
  </si>
  <si>
    <t>Habilitar las diferentes rutas de evacuación por medio a todas las señalizaciones, elementos e informaciones pertinentes.</t>
  </si>
  <si>
    <t>Cantidad de rutas de evacuación habilitadas</t>
  </si>
  <si>
    <t>Mantenimiento a sistemas de extinción de incendio</t>
  </si>
  <si>
    <t>Dar mantenimiento a todos los dispositivos contra incendio que los requieran.</t>
  </si>
  <si>
    <t>Cantidad de extintores que reciben mantenimiento</t>
  </si>
  <si>
    <r>
      <t>Seguimiento al elemento de</t>
    </r>
    <r>
      <rPr>
        <b/>
        <sz val="16"/>
        <color rgb="FF000000"/>
        <rFont val="Arial Narrow"/>
        <family val="2"/>
      </rPr>
      <t xml:space="preserve"> Seguridad Fuera del Trabajo </t>
    </r>
    <r>
      <rPr>
        <sz val="16"/>
        <color rgb="FF000000"/>
        <rFont val="Arial Narrow"/>
        <family val="2"/>
      </rPr>
      <t>establecido en el Programa de Seguridad y Salud en el Trabajo.</t>
    </r>
  </si>
  <si>
    <t>Charla "Cultura de Seguridad Fuera del Trabajo"</t>
  </si>
  <si>
    <t>Por medio a las estadísticas de las enfermedades comunes y accidentes fuera de trabajo, trabajar en la concienciación de técnicas para evitar los casos presentados.</t>
  </si>
  <si>
    <t>Cantidad de Charlas realizadas</t>
  </si>
  <si>
    <t>Lista de asistencia y fotos</t>
  </si>
  <si>
    <t>Seguimiento al elemento de Control Salud establecido en el Programa de Seguridad y Salud en el Trabajo</t>
  </si>
  <si>
    <t>Jornada de Salud y Donación de Sangre</t>
  </si>
  <si>
    <t>Dar cumplimiento a los establecido por la ley acerca del control de la salud de sus colaboradores, con un periodo no mayor de un año.</t>
  </si>
  <si>
    <t>Proyecto "Estilo de vida sano"</t>
  </si>
  <si>
    <t>Trabajar en la formación e información de hábitos adecuados que producirán un estilo de vida sano, utilizando charlas y herramientas de gimnasio</t>
  </si>
  <si>
    <t>Cantidad de charlas impartidas</t>
  </si>
  <si>
    <t>Seguimiento al elemento de Promoción General establecido en el Programa de Seguridad y Salud en el Trabajo</t>
  </si>
  <si>
    <t xml:space="preserve">Feria de Seguridad y Salud en el Trabajo </t>
  </si>
  <si>
    <t>Promover las buenas prácticas de seguridad y salud de Edenorte</t>
  </si>
  <si>
    <t>Cantidad de feria realizada</t>
  </si>
  <si>
    <t>Mejorar y mantener la calidad del servicio del proceso de reclutamiento</t>
  </si>
  <si>
    <t xml:space="preserve">Realizar los procesos de contratación de los candidatos externos dentro de los tiempos objetivos para mejora de la eficiencia de las operaciones en las áreas </t>
  </si>
  <si>
    <t>Realizar seguimiento efectivo a partir de la fecha que se genera la vacante, llevando a cabo los procesos pertinentes para la seleccion del candidato en un tiempo promedio de 25 días.</t>
  </si>
  <si>
    <t>Tiempo de respuesta del reclutamiento externo</t>
  </si>
  <si>
    <t>Informe mensual Power BI</t>
  </si>
  <si>
    <t>Ilkania Azcona/Maria Rodríguez</t>
  </si>
  <si>
    <t xml:space="preserve">Realizar los procesos de contratación de los candidatos internos dentro de los tiempos objetivos para mejora de la eficiencia de las operaciones en las áreas </t>
  </si>
  <si>
    <t>Realizar seguimiento efectivo de reclutamiento interno, desde fecha de generación de vacante, efectuando la depuración y coordinación de evaluaciones en un tiempo promedio de 10 días</t>
  </si>
  <si>
    <t>Tiempo de respuesta del reclutamiento interno</t>
  </si>
  <si>
    <t>Asegurar la contratación de candidatos idoneos</t>
  </si>
  <si>
    <t>Colaborar en el logro de los objetivos de la organización por medio del reclutamiento de talentos idóneos</t>
  </si>
  <si>
    <t>Realizar la selección de los candidatos de manera efectiva, a través de procesos reclutamiento y selección por competencias</t>
  </si>
  <si>
    <t>Efectividad del reclutamiento de ingresos</t>
  </si>
  <si>
    <t>Realizar la selección de talento interno de manera efectiva, a través del reclutamiento y selección por competencias</t>
  </si>
  <si>
    <t>Efectividad del reclutamiento de promociones</t>
  </si>
  <si>
    <t>Manejo solicitudes de ajustes a estructura organizativa</t>
  </si>
  <si>
    <t>Cada mes los directores y gerentes solicitan revisiones y ajustes a estructura (adiciones, traslados de plazas, eliminación de plazas, etc.) a fin de tener el personal adecuado en cantidad de plazas por puestos y departamentos. Las solicitudes se evalúan a fin de ver la factibilidad de las mismas y de proceder son aprobadas para que luego la Gerencia de R&amp;S pueda ejecutar los movimientos de personal correspondientes. Procesar las solicitudes permite que las áreas dispongan del personal necesario y no se afecte la operativa. En caso de no proceder se informa al área.</t>
  </si>
  <si>
    <t>TMR de solicitudes de ajustes a estructura organizativa</t>
  </si>
  <si>
    <t>Informe mensual de ajustes a estructura realizados (Informe mensual DO)/ ejemplo correo ajuste a estructura revisado</t>
  </si>
  <si>
    <t>Manejo Solicitudes de personal temporero</t>
  </si>
  <si>
    <t>Cada mes se realizan solicitudes de contratación de temporeros por concepto de nuevos proyectos, cobertura licencias de pre y post natal y cobertura de licencias por enfermedad común. Las solicitudes se evalúan a fin de ver la factibilidad de las mismas y de proceder son aprobadas para que luego la Gerencia de R&amp;S pueda contratar al personal correspondiente. Procesar las solicitudes permite que las áreas dispongan del personal necesario y no se afecte la operativa.</t>
  </si>
  <si>
    <t>TMR de solicitudes de personal temporero</t>
  </si>
  <si>
    <t>Informe mensual de solicitudes de personal temporero/ ejemplo correo solicitud cerrada</t>
  </si>
  <si>
    <t>Recepción a tiempo de las evaluaciones de desempeño por movimientos de personal y nuevos ingresos.</t>
  </si>
  <si>
    <t>La evaluación del desempeño por nuevo ingreso o movimientos de personal permite validar que los colaboradores poseen las competencias necesarias para ocupar el puesto y obtener los resultados esperados. Asegurar el recibo a tiempo (fecha de vencimiento) de las evaluaciones de desempeño permite tomar decisiones relacionadas a la permanencias del colaborador en el área y aun más importante el desarrollo de las oportunidades de mejora detectadas para optimizar el rendimiento y asegurar el logro de los objetivos.</t>
  </si>
  <si>
    <t>TMR de recibo de guías de evaluación</t>
  </si>
  <si>
    <t>Informe Mensual de Evaluación de Desempeño por Movimientos de Personal (Informe Tiempo de Respuesta)/ ejemplo correo de recepción de Guías de Evaluación.</t>
  </si>
  <si>
    <t>Paola Brito</t>
  </si>
  <si>
    <t>Garantizar la Satisfacción del Servicio Externo e Interno.</t>
  </si>
  <si>
    <t>Presentar a los colaboradores los servicios ofrecidos, con el fin de mejorar la
experiencias del servicio de nuestros clientes internos.</t>
  </si>
  <si>
    <t>Conoce el CAE (Centro de Atención a Empleados)</t>
  </si>
  <si>
    <t>Comunicados informativos sobre el CAE y sus servicios.</t>
  </si>
  <si>
    <t>Campaña informativa para a la mejora continua de la experiencia ofrecida a los clientes internos, conociendo sus necesidades y proporcionándoles las informaciones sobre los servicios ofrecido en el área de Atención a empleado.</t>
  </si>
  <si>
    <t xml:space="preserve">Cantidad de Comunicados Enviados </t>
  </si>
  <si>
    <t>Eliana Henriquez/Carolina Fermin</t>
  </si>
  <si>
    <t>Encuestas de satisfacción por servicio manejado en el CAE</t>
  </si>
  <si>
    <t>Cantidad de encuestas realizadas</t>
  </si>
  <si>
    <t>Diseño y medio de realización de encuesta, correo solicitud llenado de encuesta y tabulación de los resultados</t>
  </si>
  <si>
    <t xml:space="preserve">Eliana Henriquez/Carolina Fermin </t>
  </si>
  <si>
    <t>Rediseño del Catalogo de Servicio de Intranet.</t>
  </si>
  <si>
    <t>Porcentaje de avance en el rediseño del catálogo</t>
  </si>
  <si>
    <t>Comunicado enviado, rediseño en intranet</t>
  </si>
  <si>
    <r>
      <t xml:space="preserve">Charla informativa para embarazadas sobre </t>
    </r>
    <r>
      <rPr>
        <b/>
        <sz val="16"/>
        <color rgb="FF000000"/>
        <rFont val="Arial Narrow"/>
        <family val="2"/>
      </rPr>
      <t xml:space="preserve">"Conoces tus derechos y deberes en tu proceso de embarazo" </t>
    </r>
  </si>
  <si>
    <t xml:space="preserve">Alexa Marte/Carolina Fermin </t>
  </si>
  <si>
    <r>
      <t xml:space="preserve">Campaña de orientación sobre </t>
    </r>
    <r>
      <rPr>
        <b/>
        <sz val="16"/>
        <color rgb="FF000000"/>
        <rFont val="Arial Narrow"/>
        <family val="2"/>
      </rPr>
      <t>"Seguro Medico de Salud"</t>
    </r>
  </si>
  <si>
    <t xml:space="preserve">Comunicados informativos sobre los planes y servicios del seguro complementario ofrecido para los colaboradores de EDENORTE. </t>
  </si>
  <si>
    <t>Cantidad de comunicados enviados</t>
  </si>
  <si>
    <t xml:space="preserve">Roberto Diaz/Carolina Fermin </t>
  </si>
  <si>
    <r>
      <t xml:space="preserve">Charla informativa dirigida a Ejecutivos </t>
    </r>
    <r>
      <rPr>
        <b/>
        <sz val="16"/>
        <color rgb="FF000000"/>
        <rFont val="Arial Narrow"/>
        <family val="2"/>
      </rPr>
      <t>"Conoce lo que te ofrece plan de seguro complementario</t>
    </r>
    <r>
      <rPr>
        <sz val="16"/>
        <color rgb="FF000000"/>
        <rFont val="Arial Narrow"/>
        <family val="2"/>
      </rPr>
      <t>"</t>
    </r>
  </si>
  <si>
    <t xml:space="preserve">Eliana Henriquez/Roberto Diaz </t>
  </si>
  <si>
    <t xml:space="preserve">Conocer las oportunidades de mejoras y satisfacción de los clientes internos. </t>
  </si>
  <si>
    <t xml:space="preserve">Encuesta de satisfacción de los colaboradores. </t>
  </si>
  <si>
    <t>Enviar encuesta de satisfacción del cliente</t>
  </si>
  <si>
    <t xml:space="preserve">Encuestas enviadas </t>
  </si>
  <si>
    <t>Ilkania Azcona</t>
  </si>
  <si>
    <t>Participación Encuesta CIER 2018</t>
  </si>
  <si>
    <t>Recibimiento, compilación y confección de datos, llenado, revisión y enviado de planilla</t>
  </si>
  <si>
    <t>Porcentaje de avance del cronograma</t>
  </si>
  <si>
    <t>Correo de confirmación participación, encuesta CIER completada, correo envío</t>
  </si>
  <si>
    <t>Revisión y actualización de normas y procedimientos de la DGH</t>
  </si>
  <si>
    <t>Elizabeth García</t>
  </si>
  <si>
    <t>Plan de comunicación interna</t>
  </si>
  <si>
    <t>Publicaciones vía correo Comunicación Interna</t>
  </si>
  <si>
    <r>
      <t xml:space="preserve">Publicación diaria de información estratégica por el correo </t>
    </r>
    <r>
      <rPr>
        <b/>
        <sz val="16"/>
        <color theme="1"/>
        <rFont val="Arial Narrow"/>
        <family val="2"/>
      </rPr>
      <t>Comunicación Interna</t>
    </r>
    <r>
      <rPr>
        <sz val="16"/>
        <color theme="1"/>
        <rFont val="Arial Narrow"/>
        <family val="2"/>
      </rPr>
      <t xml:space="preserve"> para alinear al personal a las estrategias del negocio y mantenerlo informado de todos los cambios.</t>
    </r>
  </si>
  <si>
    <t>Cantidad de publicaciones</t>
  </si>
  <si>
    <t>Informe mensual de comunicados emitidos (Informe Mensual DO)/ ejemplo correo comunicados enviados</t>
  </si>
  <si>
    <t>Publicaciones vía Intranet</t>
  </si>
  <si>
    <r>
      <t xml:space="preserve">Publicación diaria de información estratégica por </t>
    </r>
    <r>
      <rPr>
        <b/>
        <sz val="16"/>
        <color theme="1"/>
        <rFont val="Arial Narrow"/>
        <family val="2"/>
      </rPr>
      <t>Intranet</t>
    </r>
    <r>
      <rPr>
        <sz val="16"/>
        <color theme="1"/>
        <rFont val="Arial Narrow"/>
        <family val="2"/>
      </rPr>
      <t xml:space="preserve"> para alinear al personal a las estrategias del negocio y mantenerlo informado de todos los cambios.</t>
    </r>
  </si>
  <si>
    <t>Informe mensual de publicaciones Intranet (Informe Mensual DO)/ ejemplo captura publicaciones realizadas</t>
  </si>
  <si>
    <t>Publicaciones vía Yammer</t>
  </si>
  <si>
    <r>
      <t xml:space="preserve">Publicación diaria de información estratégica por </t>
    </r>
    <r>
      <rPr>
        <b/>
        <sz val="16"/>
        <color theme="1"/>
        <rFont val="Arial Narrow"/>
        <family val="2"/>
      </rPr>
      <t xml:space="preserve">Yammer </t>
    </r>
    <r>
      <rPr>
        <sz val="16"/>
        <color theme="1"/>
        <rFont val="Arial Narrow"/>
        <family val="2"/>
      </rPr>
      <t>para alinear al personal a las estrategias del negocio y mantenerlo informado de todos los cambios.</t>
    </r>
  </si>
  <si>
    <t>Informe mensual de publicaciones Yammer (Informe Mensual DO)/ ejemplo captura publicaciones realizadas</t>
  </si>
  <si>
    <t>Implementación murales a empleados- 2da etapa</t>
  </si>
  <si>
    <t xml:space="preserve">15 Murales Internos a ser colocados en edificios con el objetivo de que puedan estar informados de las actividades, beneficios, cambios que se realizan. </t>
  </si>
  <si>
    <t>Cantidad de murales instalados</t>
  </si>
  <si>
    <t>Correos coordinación/ fotos murales instalados</t>
  </si>
  <si>
    <t>Encuestas de Satisfacción a empleados</t>
  </si>
  <si>
    <r>
      <t xml:space="preserve">Elaboración, publicación y seguimiento a </t>
    </r>
    <r>
      <rPr>
        <b/>
        <sz val="16"/>
        <rFont val="Arial Narrow"/>
        <family val="2"/>
      </rPr>
      <t>encuestas de satisfacción o percepción al personal</t>
    </r>
    <r>
      <rPr>
        <sz val="16"/>
        <rFont val="Arial Narrow"/>
        <family val="2"/>
      </rPr>
      <t>. Esto con el fin de mejorar procesos, prácticas organizacionales e impactar positivamente en el clima laboral.</t>
    </r>
  </si>
  <si>
    <t>Porcentaje encuestas realizadas</t>
  </si>
  <si>
    <t>Informe mensual de encuestas realizadas (Informe Mensual DO).</t>
  </si>
  <si>
    <t>DIRECCIÓN DE LOGÍSTICA</t>
  </si>
  <si>
    <t>Ruta semanal de entrega y recepción de materiales y documentos entre los diferentes sectores.</t>
  </si>
  <si>
    <t>Monitoreo constante de las rutas creadas para comprobar los resultados de las mismas.</t>
  </si>
  <si>
    <t>Correos de solicitudes semanales a los encargados de cada sector.</t>
  </si>
  <si>
    <t>Informe Cantidad de rutas realizadas</t>
  </si>
  <si>
    <t>Gerencia de Transportación</t>
  </si>
  <si>
    <t>Edwin Tavárez</t>
  </si>
  <si>
    <t>Realización de los mantenimientos preventivos a la flotilla</t>
  </si>
  <si>
    <t>Realización del mantenimiento preventivo a flotilla interna.</t>
  </si>
  <si>
    <t xml:space="preserve">Cantidad de Mantenimientos Realizados </t>
  </si>
  <si>
    <t>Cantidad de mantenimientos realizados</t>
  </si>
  <si>
    <t>Levantamiento Físico de Materiales</t>
  </si>
  <si>
    <t>Realizar junto a la Gerencia de Almacén el levantamiento  físico de los materiales que maneja la gerencia,  fuera del Sistema SAP</t>
  </si>
  <si>
    <t>% de inventario</t>
  </si>
  <si>
    <t>Fotos / Planilla de inventario</t>
  </si>
  <si>
    <t>Gerencia de Gestión y Control Administrativo</t>
  </si>
  <si>
    <t>Olga García</t>
  </si>
  <si>
    <t>GERENCIA DE ALMACÉN</t>
  </si>
  <si>
    <t>Distribución de Material Gastable y/o Mobiliarios</t>
  </si>
  <si>
    <t>Entregar los materiales gastables y/o mobiliarios solicitados por las áreas existentes en inventario antes de los primeros 15 días del mes siguiente a la solicitud.</t>
  </si>
  <si>
    <t xml:space="preserve">Tiempo  de entrega </t>
  </si>
  <si>
    <t>Comprobantes de entrega</t>
  </si>
  <si>
    <t>Elaboración de Constancia de Entrega</t>
  </si>
  <si>
    <t>Solicitar a las áreas administrativas las constancias de entrega de materiales gastables y/o mobiliarios.</t>
  </si>
  <si>
    <t>Elaborar relación de las constancia de entrega de los materiales gastables y/o mobiliarios distribuidos por las áreas administrativas.</t>
  </si>
  <si>
    <t>Cantidad  de reportes</t>
  </si>
  <si>
    <t>Proceso de Adquisición de los Mobiliarios</t>
  </si>
  <si>
    <t>Levantamiento</t>
  </si>
  <si>
    <t>Preparación de documentación requerida por la Gerencia de Compras para el lanzamiento del Proceso de  Adquisión de mobiliarios para uso de la empresa</t>
  </si>
  <si>
    <t>Retrasos en el abastecimiento de materiales por recrudecimiento y burocratización de la ley de compras.</t>
  </si>
  <si>
    <t>% Levantamiento</t>
  </si>
  <si>
    <t>Fotos, cronograma</t>
  </si>
  <si>
    <t>Revisión  con las áreas</t>
  </si>
  <si>
    <t>% Revisión  con las áreas</t>
  </si>
  <si>
    <t>Revision General del Plan</t>
  </si>
  <si>
    <t>% Revisión General del Plan</t>
  </si>
  <si>
    <t>Correos, revision de fichas</t>
  </si>
  <si>
    <t>Entrega del Plan y fichas</t>
  </si>
  <si>
    <t>% Entrega del Plan y fichas</t>
  </si>
  <si>
    <t>Plan de abastecimiento / Fichas Técnicas</t>
  </si>
  <si>
    <t xml:space="preserve">Proceso de Adquisición de los Equipos de oficinas </t>
  </si>
  <si>
    <t>Preparación de documentación requerida por la Gerencia de Compras para el lanzamiento del proceso de Adqusición de Equipos de oficinas</t>
  </si>
  <si>
    <t>Revisión General del Plan</t>
  </si>
  <si>
    <t>Proceso de Adquisición de artículos del hogar</t>
  </si>
  <si>
    <t xml:space="preserve">Preparación de documentación requerida por la Gerencia de Compras para el lanzamiento del proceso de Adquisición de Equipos Electrodomésticos </t>
  </si>
  <si>
    <t>Proceso de Adquisición de impresos y publicaciones</t>
  </si>
  <si>
    <t>Preparación de documentación requerida por la Gerencia de Compras para el lanzamiento del proceso para la Adquisición de Impresos y Publicaciones</t>
  </si>
  <si>
    <t>Proceso de Adquisición de Uniformes</t>
  </si>
  <si>
    <t>Preparación de documentación requerida por la Gerencia de Compras para el lanzamiento del Proceso de adquision de los uniformes para la empresa</t>
  </si>
  <si>
    <t>Proceso de Adquisicion de material gastable de oficina</t>
  </si>
  <si>
    <t>Preparación de documentación requerida por la Gerencia de Compras para el lanzamiento del Proceso de adquisición de material gastable para uso de la empresa</t>
  </si>
  <si>
    <t>Promedio anual</t>
  </si>
  <si>
    <t>Proceso de Adquisición de artículos de cafetería</t>
  </si>
  <si>
    <t>Preparación de documentación requerida por la Gerencia de Compras para el lanzamiento del Proceso de adquisición de  artículos de cafetería</t>
  </si>
  <si>
    <t>Proceso de Aquisicion articulos electricos</t>
  </si>
  <si>
    <t>Levantamiento con el las areas</t>
  </si>
  <si>
    <t>Preparación de documentación requerida por la Gerencia de Compras para el lanzamiento del Proceso de adquisición de artículos eléctricos</t>
  </si>
  <si>
    <t>Proceso de Adquisición artículos de seguridad</t>
  </si>
  <si>
    <t>Preparación de documentación requerida por la Gerencia de Compras para el lanzamiento del Proceso de adqusicion de articulos de seguridad para cobranzas</t>
  </si>
  <si>
    <t xml:space="preserve">Implementación de código de barras a los inventarios de la empresa. </t>
  </si>
  <si>
    <t>Adquisición de equipos e instalación de software</t>
  </si>
  <si>
    <t xml:space="preserve">Implementación de código de barra en almacen la charcas </t>
  </si>
  <si>
    <t xml:space="preserve">% de avance </t>
  </si>
  <si>
    <t xml:space="preserve">   </t>
  </si>
  <si>
    <t xml:space="preserve">Correos,Fotos </t>
  </si>
  <si>
    <t xml:space="preserve">Dirección Logística </t>
  </si>
  <si>
    <t>Rehan Arias/Luis Mieses</t>
  </si>
  <si>
    <t>DEPARTAMENTO DE SOPORTE TI</t>
  </si>
  <si>
    <t xml:space="preserve">Programación y pruebas </t>
  </si>
  <si>
    <t xml:space="preserve">Aplicación y Ejecución </t>
  </si>
  <si>
    <t>Notificar rechazos de materiales a suplidores dentro del plazo estipulado (2 dias laborables) SOLO APLICA SIEMPRE QUE SE PRESENTEN RECHAZOS</t>
  </si>
  <si>
    <t>Notificar rechazos, gestionar retiro de la mercancia y reposición de la misma</t>
  </si>
  <si>
    <t>Porcentaje de rechazos notificados</t>
  </si>
  <si>
    <t>Correos Electrónicos/Relación en excel</t>
  </si>
  <si>
    <t>Gerencia de Compras</t>
  </si>
  <si>
    <t>Alejandro Toribio / Analistas de Compras</t>
  </si>
  <si>
    <t>Entregar facturas a contabilidad dentro del plazo estipulado</t>
  </si>
  <si>
    <t>Recibir facturas, documentarlas, gestionar entradas de pedidos en el sistema y entregar a Contabilidad para el registro correspondiente</t>
  </si>
  <si>
    <t>Porcentaje de facturas entregadas</t>
  </si>
  <si>
    <t>Relación en excel</t>
  </si>
  <si>
    <t>Notificaciones mensual por suplidor a las entregas de materiales adjudicados</t>
  </si>
  <si>
    <t>Gestionar con los suplidores las entregas de los materiales adjudicados</t>
  </si>
  <si>
    <t>Porcentaje de seguimiento a suplidores</t>
  </si>
  <si>
    <t>Distribuir entre las direcciones la asignación mensual de combustible.</t>
  </si>
  <si>
    <t>Distribución de Combustible por dirección y gerencia  para medición de cuanto consume cada dirección</t>
  </si>
  <si>
    <t xml:space="preserve">%Cumplimiento del plan de distribución y  la asignación por Dirección o Gerencia </t>
  </si>
  <si>
    <t>Informes mensuales sobre la distribución</t>
  </si>
  <si>
    <t>Monitoreo de exceso de velocidad.  Verificación del cumplimiento de llegada a  horarios establecidos de parqueos, cumplimiento del geo cerca correspondiente.</t>
  </si>
  <si>
    <t xml:space="preserve">Monitoreo de faltas via sistema GPS </t>
  </si>
  <si>
    <t>Verificación de los reportes emitidos a traves de la plataforma del sistema de monitoreo.</t>
  </si>
  <si>
    <t>Informes mensuales sobre exceso de velocodad</t>
  </si>
  <si>
    <t>Controlar la distribución de los vehículos por medio del sistema Edemovil.</t>
  </si>
  <si>
    <t>Garantizar que las solicitudes o reservaciones de los vehículos sean mediante el sistema Edemovil.</t>
  </si>
  <si>
    <t>Porciento de cumplimiento de la distribución y la asignación de los vehículos.</t>
  </si>
  <si>
    <t>Informes mensuales sobre Las solictudes</t>
  </si>
  <si>
    <t>Realizar toma física periódica de inventario en los almacenes</t>
  </si>
  <si>
    <t>Conteos regulares de confirmación de existencias en almacén, esta busca reducir las diferencias entre las existencias físicas y el sistema</t>
  </si>
  <si>
    <t>Conteos mensuales por almacén.</t>
  </si>
  <si>
    <t>Muestra mensual en cada almacén</t>
  </si>
  <si>
    <t>Gerencia de Almacén</t>
  </si>
  <si>
    <t>Armando Hiraldo</t>
  </si>
  <si>
    <t xml:space="preserve">Emitir comunicado notificacion despacho de materiales (instrucciones) </t>
  </si>
  <si>
    <t>Correos/ reuniones con las áreas concinetizando del beneficio de la estrategia.</t>
  </si>
  <si>
    <t>Ejecucicón despachos en tiempo menor a una hora.</t>
  </si>
  <si>
    <t xml:space="preserve">Cantidad de Reporte </t>
  </si>
  <si>
    <t>Correos, comunicado semestral.</t>
  </si>
  <si>
    <t xml:space="preserve">Gestión de utilización o descarte de materiales Baja Rotación </t>
  </si>
  <si>
    <t>Realizar y remitir relación de materiales de baja rotación.</t>
  </si>
  <si>
    <t>Gestionar el uso o destino final de los materiales de baja rotación</t>
  </si>
  <si>
    <t xml:space="preserve">Reporte con relacion de materiales </t>
  </si>
  <si>
    <t>Generar reporte mensual de materiales de baja rotacion despachados</t>
  </si>
  <si>
    <t>Cantidad reporte generado</t>
  </si>
  <si>
    <t>Reporte mensual</t>
  </si>
  <si>
    <t xml:space="preserve">Gestión de utilización de materiales Obsoletos. </t>
  </si>
  <si>
    <t>Realizar y remitir relación de materiales obsoletos.</t>
  </si>
  <si>
    <t>Gestionar el uso o destino final de los materiales obsoletos</t>
  </si>
  <si>
    <t>Generar reporte mensual de materiales obsoletos despachados.</t>
  </si>
  <si>
    <t>Manejo de chatarras</t>
  </si>
  <si>
    <t>Limpieza de almacenes, traslados de materiales chatarras al almacén del SEA, clasificación por tipo de chatarra etc.</t>
  </si>
  <si>
    <t>Venta de materiales chatarra por lotes.</t>
  </si>
  <si>
    <t>Monto recuperado (por la ventas de Chatarras).</t>
  </si>
  <si>
    <t>Control de despacho de materiales retirados de las redes.</t>
  </si>
  <si>
    <t>Reutilización de materiales retirados del terreno.</t>
  </si>
  <si>
    <t>Monto Recuperado</t>
  </si>
  <si>
    <t>Mant. Preventivo de equipos</t>
  </si>
  <si>
    <t>Implementacion del Sistema para el monitoreo constante de Generadores en los sectores de La Vega, Pto Pta, Mao y San Fco.</t>
  </si>
  <si>
    <t>Monitoreo y control de los generadores en los sectores de Pto Pta, Mao, La Vega y San Francisco.</t>
  </si>
  <si>
    <t>Impleamentacion del sistema para el monitoreo de los equipos instalados en los sectores Pto Pta, Mao, La Vega y San Francisco.</t>
  </si>
  <si>
    <t>cantidad de generadores implementados en el sistema</t>
  </si>
  <si>
    <t xml:space="preserve">Gerencia Servicios Generales </t>
  </si>
  <si>
    <t>Patricia Reyes</t>
  </si>
  <si>
    <t>Cumplimiento del mantenimiento planificado de aires acondicionados</t>
  </si>
  <si>
    <t>Mantenimiento interno de los equipos de climatizacion en los sectores de Santiago=116, Corporativo=133, La Vega=94 y las SSEE=9 ademas de los mantenimientos subcontratados de los sectores de San Fco=108, Pto Pta=93 y Mao=94.</t>
  </si>
  <si>
    <t>Inspeccion, llimpieza, lavado, sopleteo, mediciones tecnicas, recarga de refrigerantes, verificacion de terminales.</t>
  </si>
  <si>
    <t>Cantidad de Mantenimiento realizados</t>
  </si>
  <si>
    <t>Formatos de inspeccion, formato de supervision, correos e imágenes.</t>
  </si>
  <si>
    <t>Ehimer Figueroa</t>
  </si>
  <si>
    <t>Cumplimiento del mantenimiento trimestral planificado de los bebederos y Neveras</t>
  </si>
  <si>
    <t>Verificacion y evaluacion de las condiciones fisicas y parametros tecnicos</t>
  </si>
  <si>
    <t>Evaluacion y posterior reparacion de las condiciones fisicas, revision y sustitucion de partes para el buen funcionamiento. Recarga de refrigerantes, cambio de filtros de linea, reparacion y cambio de motores.</t>
  </si>
  <si>
    <t>Cumplimiento del mantenimiento Mensual planificado de inversores</t>
  </si>
  <si>
    <t>Chequeo de terminales, medición de frecuencia, medición de voltaje de entrada y salida, verificación del tiempo de transferencia, sopleteo de inversor y pintura de bancos de batería así como Cambio o reparación de tarjetas electrónicas, cambio de transformadores, baterías  y piezas varias (breaker, terminales).</t>
  </si>
  <si>
    <t>Mantenimiento mensual de inversores ubicados tanto en las oficinas comerciales como en edif. Adm. Compra, distribución e instalación de 10 inversores y de 500 baterías de 6 voltios y 48 baterías de 12 voltios</t>
  </si>
  <si>
    <t>Nolis Peña</t>
  </si>
  <si>
    <t>Cumplimiento del mantenimiento Mensual planificado de Baterias</t>
  </si>
  <si>
    <t>Limpieza de cada bateria, polos y base protectora, carga de electrolitos a baterías, limpieza y ajuste de polos de baterías, lavado de baterías. Medicion de carga y electrolitos. Evaluacion de celdas y caja de polietileno. Recarga de electrolitos.</t>
  </si>
  <si>
    <t xml:space="preserve">Inspección y evaluación así como la evaluacion de carga, condiciones de celdas y recarga de electrolitos. </t>
  </si>
  <si>
    <t>Cumplimiento del mantenimiento preventivo Trimestral de UPS.</t>
  </si>
  <si>
    <t xml:space="preserve">Limpieza de ups, chequeo de parámetros de voltaje, corriente y frecuencia además de Cambio de baterías de gelatina, cambio o reparación de tarjetas electrónicas, cambio de abanicos, cambio o reparación de módulo inteligente. Cambio o reparación de transformadores. Cambio de piezas varias (breaker, dispositivos electrónicos, terminales).   </t>
  </si>
  <si>
    <t>Inspección y evaluación de la condición de los UPS cada 3 meses</t>
  </si>
  <si>
    <t xml:space="preserve">Cumplimiento del mantenimiento Mensual planificado de generadores eléctricos </t>
  </si>
  <si>
    <t xml:space="preserve">Cambio de filtros, aceite, aire y combustible. Chequeo y limpieza  general del equipo. Además Reparación y/o cambio de piezas. </t>
  </si>
  <si>
    <t xml:space="preserve">Mantenimiento mensual de los generadores ubicados tanto en las oficinas comerciales como en edif. Adm. </t>
  </si>
  <si>
    <t>Cumplimiento del mantenimiento Mensual planificado de Oficinas Moviles</t>
  </si>
  <si>
    <t>Evaluacion fisica, de equipos y limpieza en general.</t>
  </si>
  <si>
    <t>Inspección y evaluación mensual de las condiciónes fisicas y de higiene de todas las oficinas comerciales moviles ademas de la evaluacion y mantenimiento preventivo de todos los aires, plantas, inversores, baterias, instalaciones electricas, cajas fuertes, gavetas de cajas y mobiliario en general.</t>
  </si>
  <si>
    <t>Garantizar la operatividad del 100% de las oficinas comerciales con la implementacion de equipos para el respaldo energetico.</t>
  </si>
  <si>
    <t>Instalación de nuevos generadores de electricidad</t>
  </si>
  <si>
    <t>Seguimiento al proceso de Compra para la posterior instalacion de nuevos generadores para garantizar la operatividad de las oficinas comerciales.</t>
  </si>
  <si>
    <t>Evaluacion de las propuestas, revision y recepcion de los equipos. Levantamiento de necesidades y coordinacion para el traslado, colocacion, instalacion y encendido hasta dejar en operaciones. 5 generadores oficinas moviles mas 5 para oficinas comerciales fijas.</t>
  </si>
  <si>
    <t>Cantidad de Generadores Instalados</t>
  </si>
  <si>
    <t xml:space="preserve">Formatos de evaluacion, formato de recepcion, correos e imágenes. </t>
  </si>
  <si>
    <t>Instalación de nuevas Baterias</t>
  </si>
  <si>
    <t>Seguimiento al proceso de Compra para la posterior instalacion de nuevas baterias para garantizar la operatividad de las oficinas comerciales.</t>
  </si>
  <si>
    <t>Evaluacion de las propuestas, revision y recepcion de los equipos. Levantamiento de necesidades y coordinacion para el traslado, colocacion, instalacion.</t>
  </si>
  <si>
    <t xml:space="preserve">Cantidad de Baterias Instaladas </t>
  </si>
  <si>
    <t>Instalación de nuevos Inversores de electricidad</t>
  </si>
  <si>
    <t>Compra e instalacion de nuevos Inversores para garantizar la operatividad de las oficinas Moviles</t>
  </si>
  <si>
    <t xml:space="preserve">Instalacion de Inversores a cada una de las oficinas comerciales moviles para evitar interrupciones por salida y/o entrada de energia o fluctuaciones. </t>
  </si>
  <si>
    <t>Cantidad de Inversores Instalados</t>
  </si>
  <si>
    <t>La Penda</t>
  </si>
  <si>
    <t>Levantamiento, Diseño, Presupuesto.</t>
  </si>
  <si>
    <t>% de avance</t>
  </si>
  <si>
    <t>Lanzamiento Licitación</t>
  </si>
  <si>
    <t>Porceso</t>
  </si>
  <si>
    <t>Centro Técnico 2131</t>
  </si>
  <si>
    <t>Proceso</t>
  </si>
  <si>
    <t xml:space="preserve">Hato del Yaque </t>
  </si>
  <si>
    <t xml:space="preserve">El Factor </t>
  </si>
  <si>
    <t>La Vega II</t>
  </si>
  <si>
    <t xml:space="preserve">SSGG Serv. Generales </t>
  </si>
  <si>
    <t>Jima</t>
  </si>
  <si>
    <t>Comedor 2130</t>
  </si>
  <si>
    <t xml:space="preserve">El Higuerito </t>
  </si>
  <si>
    <t xml:space="preserve">Cayetano Germosen </t>
  </si>
  <si>
    <t>Adecuación Plaza Barajas</t>
  </si>
  <si>
    <t>Reparaciones y mejoras menores</t>
  </si>
  <si>
    <t>Levantamiento de necesidades para mejorar algunas areas especificas de las oficinas</t>
  </si>
  <si>
    <t>Levantar las necesidades, definir mejoras a realizar, realizar propuesta, realizar calculos presupuestarios, someter a procede de compras, realizar evaluaciones tecnicas pertinentes, supervision de dichas mejoras, recepcion y validacion, informes economicos y de rentabilidad y presentacion de los trabajos realizados. Las areas a intervenir son; Manzanillo, Salon Reuniones ADM I, Legal ADM I, ADM Mao incluyendo Garita seguridad, Contenedores para Perdidas en La Vega, Mao y Pto Pta, Perdidas en Moca, Area de caja en Villa Vasquez, Mao II, Castañuela, Esperanza, Villa Los Almacigos, Villa Glez, Cabrera, Castañuelas y Cevicos, Maizal, Montecristi, Moncion, LA Canela, Navarrete, Imbert, Mao I, Cienfuego I y II y Gurabo.</t>
  </si>
  <si>
    <t xml:space="preserve">Cantidad de Oficinas o Areas intervenidas </t>
  </si>
  <si>
    <t>Construccion de Rampas Discacitados</t>
  </si>
  <si>
    <t>Lenvantamiento de dimensiiones y condiciones para definir ubicación y puntos de accesos.</t>
  </si>
  <si>
    <t>Realizar levantamiento de las condiciones reales de cada punto de acceso, realizar propuesta arquitectonica basada en disponibilidad de espacion de cada oficina, realizar calculos presupuestales para definir monto y posterior sometimiento para proceso de compras, evalluacion de propuestas, supervision de trabajos, recepcion y presentacion de mejoras. las oficinas consideradas son: Licey, Cienfuego I, Tamboril, Gaspar Hdez, Constanza, La Vega II, Bonao, Moca, Cabrera, Pimentel, Villa Vasquez, Mao I y Montecristi.</t>
  </si>
  <si>
    <t xml:space="preserve">Cantidad de Rampas Construidas. </t>
  </si>
  <si>
    <t>Ejecucion de las mudanzas planificadas</t>
  </si>
  <si>
    <t>Levantamiento y evaluacion de nuevo local. Diseño de propuesta, calculos presupuestalres, someter a compras para proceso y coordinacion posterior con las areas involucradas para las actividades que seran asumidas internamente.</t>
  </si>
  <si>
    <t xml:space="preserve">Levantar nuevo local, realizar diseño arquitectonico y llenar formulario para validacion de local indicando mejoras pertinentes. Presentar propuesta para elaborar presupuesto minimo y canalizar con las demas areas para crear las condiciones para proceder con dicha mudanza. </t>
  </si>
  <si>
    <t>Cantidad de Mudanzas Ejecutadas</t>
  </si>
  <si>
    <t xml:space="preserve"> </t>
  </si>
  <si>
    <t>Mantenimiento preventivo de las fachadas del 100% de las estructuras definidas.</t>
  </si>
  <si>
    <t>Realizar el levantamiento de las necesidades de mantenimiento de las oficinas comerciales así como la compra de materiales y equipos para asegurar la operacionalidad estructural de las oficinas</t>
  </si>
  <si>
    <t xml:space="preserve">Levantamiento y posterior calculo de materiales a usar, coordinacion con las oficiinas a intervenir, elaboracion de comunicado, tramitar dietas y hospedaje de ser necesario para posterior ejecucion. Culminanos con presentacion de diapositivas del antes y despues y un detalle de los materiales exactos usados y calculo de gastos y ahorros. Las oficinas a intervenir son: Las Carmelitas, Constanza, Tireo, El Rio, Piedra Blanca, Jima, Moca, Santiago Rguez, Guayubin, Laguna Salada, Villa Vasquez, Manzanillo, La Isabela, Sabaneta Yasica, Sosua, CT  sosua, Padre Las Casas, Cabarete, </t>
  </si>
  <si>
    <t>Mantenimiento preventivo Mensual de todos los patios, jardineras y techos de la empresa.</t>
  </si>
  <si>
    <t>Cumplimiento del plan de limpieza y mantenimiento de los patios, jardineras y techos de empresa</t>
  </si>
  <si>
    <t>Realizar rutas mensuales de limpieza y mantenimiento preventivo de todos los patios, jardineras y techos de la empresa.</t>
  </si>
  <si>
    <t xml:space="preserve">Ejecucion del desyerbo, limpieza,  bote de escombros y maleza y mantenimiento constante de los patios, jardineras y techos de la empresa. </t>
  </si>
  <si>
    <t>Cantidad de Limpiezas ejecutadas.</t>
  </si>
  <si>
    <t>Fumigacion y control de Plagas</t>
  </si>
  <si>
    <t>Fumigacion por metraje y aplicación de raticidas para el control de las plagas en general</t>
  </si>
  <si>
    <t>Rutas de fumigacion, colocacion de raticidas, eliminacion de focos de contaminacion, emicion de informes recomendativos para reducir la produccion de plagas en toda la empesa</t>
  </si>
  <si>
    <t>Realizar levantamientos para definir productos, planificar rutas de fumigacion de y aplicación de raticidas, notiicar via correo a las areas a ser intervenidas, llenar planillas de servicio realizado el cual debe ser firmado por un representante de la empresa, entrega de acuses, supervicion para validacion via muestreo. Las visitas seran bimensuales excepto las consideradas mensuales.</t>
  </si>
  <si>
    <t>Metros Fulmigados Mensualmente</t>
  </si>
  <si>
    <t>Metro</t>
  </si>
  <si>
    <t>Acuses de recepcion servicio, formatos supervision, correos, comunicados, fotos.</t>
  </si>
  <si>
    <t>Servicio de Conserjería</t>
  </si>
  <si>
    <t xml:space="preserve">Cumplimiento del plan de limpieza y aseo  </t>
  </si>
  <si>
    <t xml:space="preserve">Realizar rutas mensuales de supervisión de los trabajos de limpieza y aseo de las instalaciones de Edenorte. </t>
  </si>
  <si>
    <t>Ejecución de los cronogramas de limpieza y entrega de materiales de la empresa.</t>
  </si>
  <si>
    <t>Mantenimiento preventivo y correctivo Trimestral de todos los sistemas de abastecimiento de agua potable y sistemas de descarga y canalizacion de aguas negras en todas las instalaciones de la empresa.</t>
  </si>
  <si>
    <t>Cumplimiento del plan de limpieza y mantenimiento de los sistemas suministro y almacenaje de agua potable y de los sistemas de control, regulacion y canalizacion de las aguas negras en todas las instalaciones de la empresa.</t>
  </si>
  <si>
    <t>Realizar rutas trimestrales de evaluacion,  limpieza y mantenimiento preventivo de todos las cisternas, tinacos, bombas, camaras de inspeccion, registros y camaras septicas de la empresa.</t>
  </si>
  <si>
    <t>Evaluacion y limpieza de tinacos y cisternas. Evaluacion, engrase, soploteo de bombas, limpieza de camaras septicas, registros, camaras de inspeccion.</t>
  </si>
  <si>
    <t>Escaneado y control de la documentacion.</t>
  </si>
  <si>
    <t>Escaneado y control de documentos en sistema onbase</t>
  </si>
  <si>
    <t xml:space="preserve">Indexacion del 100% de toda la documentacion escaneada correspondiente a las areas con la implementacion del sistema Onbase. </t>
  </si>
  <si>
    <t>Monitoreo, indexacion, verificacion y control de todos los documentos escaneados por las areas. Gestion de nuevos usuarios, capacitacion y entrenamiento y posterior seguimiento para garantizar el correcto uso de la herramienta. control y seguimiento a incidencias. Reportes e informes mensuales.</t>
  </si>
  <si>
    <t>Reportes, informes y correos</t>
  </si>
  <si>
    <t>Campaña Reciclaje y Uso eficiente del papel en toda la empresa.</t>
  </si>
  <si>
    <t>Suministro y colocacion de cajas recicladoras de papel en toda la empresa.</t>
  </si>
  <si>
    <t>Monitoreo, control, medicion y supervision de la produccion de papel. Rutas planificadas para la recoleccion y gestion para la entrega a empresa recicladora.</t>
  </si>
  <si>
    <t>Suministro y colocacion de cajas identificadas para el deposito de papel. Monitoreo y conteo de documentos reciclados para determinar gastos por esta practica. Supervision de las areas planificadas para indicar avances y mejoras en la reduccion del consumo de papel. Rutas planificadas para el retiro del papel y proceso posterior para la entrega de dicho papel a empresa recicladora.</t>
  </si>
  <si>
    <t>Correos, formatos de levantamientos, formatos de supervision, acuses de entrega y recibo e informes.</t>
  </si>
  <si>
    <t>Campaña de concientizacion</t>
  </si>
  <si>
    <t>Envio  mensual de tips informativos para ilustrar al personal para el uso correcto del papel.</t>
  </si>
  <si>
    <t xml:space="preserve">Envio de comunicados mensuales elaborados bajo el formato definido y validado por RRHH. </t>
  </si>
  <si>
    <t>Cantidad de Tips Publicados</t>
  </si>
  <si>
    <t>Comunicado y correo</t>
  </si>
  <si>
    <t xml:space="preserve">Ruta de recoleccion documentos </t>
  </si>
  <si>
    <t>Retiro, Resguasdar y control de los documentos recibidos.</t>
  </si>
  <si>
    <t>Rutas planificadas para la intervencion de las areas que requieran el resguardo de los documentos y su posterior traslado.</t>
  </si>
  <si>
    <t>Coordinacion con las areas a intervenir via correo, planificacion de rutas, validacion de la documentacion recibida, traslado, escaneado si aplica, controles de inventario, proceso de reciclaje e informes mensuales.</t>
  </si>
  <si>
    <t>Cantidad de Rutas realizadas</t>
  </si>
  <si>
    <t>Formatos de inspeccion, formato de supervision, formatos de recepcion y resguardo de documentos, correos e imágenes.</t>
  </si>
  <si>
    <t>Seguimiento a la implementacion de normativas documentales</t>
  </si>
  <si>
    <t>Seguimiento a la implementacion de las normas documentales para el correcto control y regulacion.</t>
  </si>
  <si>
    <t>Planificar reuniones y visitas  las distintas areas para la implementacion de la norma documental ajustada a la necesidad de cada area para el correcto control y resguardo de las documentaciones pertinentes.</t>
  </si>
  <si>
    <t>Realizar coordinaciones para reuniones, visitas, supervisiones y demas para hacer consiencia en las areas que faltan por implementar la norma documental con la cual lograremos un correcto proceso desde la generacion del documento, su resguardo y su vida util.  Las areas a dar seguimiento son La Direccion de Finanzas, Logistica y RRHH.</t>
  </si>
  <si>
    <t>Correos, minutas, reuniones</t>
  </si>
  <si>
    <t xml:space="preserve"> Lista de compras y contrataciones realizadas y aprobadas.</t>
  </si>
  <si>
    <t xml:space="preserve">Cargar lista de compras y contrataiones realizadas y aprobadas el día 5 de cada mes en el portal </t>
  </si>
  <si>
    <t>Cantidad de publicaciones realizadas</t>
  </si>
  <si>
    <t xml:space="preserve">Reporte portal </t>
  </si>
  <si>
    <t>Licitaciones restringida</t>
  </si>
  <si>
    <t xml:space="preserve">Cargar las licitaciones restringidas, el día  5 de cada mes en el portal </t>
  </si>
  <si>
    <t>Sorteos de obras</t>
  </si>
  <si>
    <t xml:space="preserve">Cargar los sorteos de obras, el día  5 de cada mes en el portal </t>
  </si>
  <si>
    <t>Relación de Compras por debajo de Umbral.</t>
  </si>
  <si>
    <t xml:space="preserve">Cargar la relación de compras por debajo de Umbral,  el día  5 de cada mes en el portal </t>
  </si>
  <si>
    <t xml:space="preserve"> Casos de emergencia y urgencias.</t>
  </si>
  <si>
    <t xml:space="preserve">Cargar los casos de emergencia,  el día  5 de cada mes en el portal </t>
  </si>
  <si>
    <t xml:space="preserve"> Otros Casos de Excepción</t>
  </si>
  <si>
    <t xml:space="preserve">Cargar los casos de excepcion,  el día  5 de cada mes en el portal </t>
  </si>
  <si>
    <t>Relación de inventario en Almacén.</t>
  </si>
  <si>
    <t>Cargar la Relación de inventario en Almacén, mensualmente</t>
  </si>
  <si>
    <t>Publicar el plan anual de compras 2019</t>
  </si>
  <si>
    <t>Verificar y gestionar con las áreas involucradas cualquier información que haga falta para luego ajustarlo al formato establecido previa publicación del mismo.</t>
  </si>
  <si>
    <t>Publicación Ejecutada</t>
  </si>
  <si>
    <t>Correo Electrónicon de Publicación</t>
  </si>
  <si>
    <t>Ejecución plan anual de compras</t>
  </si>
  <si>
    <t>Ejecución Compras Directas</t>
  </si>
  <si>
    <t>Análisis de la información y ejecución del procecimiento de compras</t>
  </si>
  <si>
    <t>Cantidad de Compras Ejecutadas</t>
  </si>
  <si>
    <t>Orden de Compra</t>
  </si>
  <si>
    <t>Ejecución Compras de Exepción</t>
  </si>
  <si>
    <t>Publicación Compras Menores</t>
  </si>
  <si>
    <t>Invitación o Convocatoria</t>
  </si>
  <si>
    <t>Adjudicación Compras Menores</t>
  </si>
  <si>
    <t>Cantidad de adjudicaciones realizadas</t>
  </si>
  <si>
    <t>Actos Administrativos</t>
  </si>
  <si>
    <t>Publicación Comparaciones de Precios</t>
  </si>
  <si>
    <t>Adjudicación Comparaciones de Precios</t>
  </si>
  <si>
    <t>Publicación Licitaciones</t>
  </si>
  <si>
    <t>Apertura técnica Licitaciones</t>
  </si>
  <si>
    <t>Cantidad de Aperturas Técnicas realizadas</t>
  </si>
  <si>
    <t>Acta de Apertura Técnica</t>
  </si>
  <si>
    <t>Adjudicación Licitaciones</t>
  </si>
  <si>
    <t>Taller sobre impuesto</t>
  </si>
  <si>
    <t>Coordinar con la Gerencia de Capacitación y Desarrollo un  taller sobre impuesto dirigido a los miembros de la gerencia</t>
  </si>
  <si>
    <t>Capacitación realizada</t>
  </si>
  <si>
    <t>Fotos, listado de asistencia</t>
  </si>
  <si>
    <t>Reunion  áreas administrativas</t>
  </si>
  <si>
    <t xml:space="preserve">Reunión Sector Puerto </t>
  </si>
  <si>
    <t xml:space="preserve">Reuniones realizadas </t>
  </si>
  <si>
    <t>Reunión  Sector Mao</t>
  </si>
  <si>
    <t>Reunión Sector La Vega</t>
  </si>
  <si>
    <t>Reunión Sector San Francisco</t>
  </si>
  <si>
    <t>Reunión Sector Santiago</t>
  </si>
  <si>
    <t>Reunión Dirección Comercial</t>
  </si>
  <si>
    <t>ReuniónDirección de Pérdidas</t>
  </si>
  <si>
    <t>Reunión Dirección Distribucción</t>
  </si>
  <si>
    <t>Reunión Dirección Logística</t>
  </si>
  <si>
    <t>Reunión Dirección de Proyectos</t>
  </si>
  <si>
    <t>Reunión Direcciones Corporativas</t>
  </si>
  <si>
    <t>Notificar mensualmente los estatus de procesos de compras</t>
  </si>
  <si>
    <t>Mantener informadas a las áreas solicitantes del estatus de los procesos de compras</t>
  </si>
  <si>
    <t>Cantidad de infromes emitidos</t>
  </si>
  <si>
    <t>Realizar y emitir archivo deuda y presupuesto PRELIMINAR a considerar en el 2020</t>
  </si>
  <si>
    <t>Generar informacion requerida para la deuda y el presupuesto del siguiente año</t>
  </si>
  <si>
    <t>Cantidad de archivo de deuda emitido</t>
  </si>
  <si>
    <t>Retroalimentar semanalmente a las áreas solicitantes sobre el estatus de los procesos</t>
  </si>
  <si>
    <t>Porcentaje de areas solicitantes retroalimentadas</t>
  </si>
  <si>
    <t xml:space="preserve"> Bechmarking con diferentes empresa </t>
  </si>
  <si>
    <t>Coordinar benchmarking con empresas claves</t>
  </si>
  <si>
    <t xml:space="preserve">Elegir empresas que puedan aportar nuevos ideas positivas que nos ayuden a eficientizar las operaciones   </t>
  </si>
  <si>
    <t>Cantidad de benchmarking realizados</t>
  </si>
  <si>
    <t xml:space="preserve">No </t>
  </si>
  <si>
    <t>Fotos, Correos o Listado</t>
  </si>
  <si>
    <t>Revisión y actualización de normas y procedimientos de la SSGG</t>
  </si>
  <si>
    <t xml:space="preserve">Digitalización del archivo histórico de la comercial  </t>
  </si>
  <si>
    <t>Instalación de equipos y prueba</t>
  </si>
  <si>
    <t>Intervención del 20% del 100% existente de los documentos reguardados de la comercial.</t>
  </si>
  <si>
    <t>Fotos, Informe</t>
  </si>
  <si>
    <t xml:space="preserve">Escaneo de documentos </t>
  </si>
  <si>
    <t>Estandarizar Evaluación de proveedores</t>
  </si>
  <si>
    <t xml:space="preserve">Gerencia de Compras </t>
  </si>
  <si>
    <t>Calidad y procesos</t>
  </si>
  <si>
    <t>PLANIFICACION Y CONTROL DE GESTION</t>
  </si>
  <si>
    <t>Elaboración informes mensuales gestión</t>
  </si>
  <si>
    <t>Elaborar y emitir los informes mensuales programados en los plazos establecidos</t>
  </si>
  <si>
    <t>% Informes emitidos en plazo</t>
  </si>
  <si>
    <t>correos, informes</t>
  </si>
  <si>
    <t>Gerencia Control de Gestión</t>
  </si>
  <si>
    <t>Inoel Luciano, Luis Almonte, Alvaro Hilario, Juan Grullón</t>
  </si>
  <si>
    <t>Mejora y Optimización de procesos</t>
  </si>
  <si>
    <t>Evaluar los procesos con fines de optimizarlos</t>
  </si>
  <si>
    <t>Realizar visita de campo para evaluar proceso y diagnosticar con involucrados.</t>
  </si>
  <si>
    <t xml:space="preserve">Mejorar la capacidad de respuesta de los procesos claves por medio de herramientas y metodologías que garanticen su eficiencia y efectividad de los procesos de:
Reconexiones/
Gestión de estafetas y seguimiento avisors
</t>
  </si>
  <si>
    <t>Diagnóstico inicial</t>
  </si>
  <si>
    <t>Diagnóstico  e indicadores inicial</t>
  </si>
  <si>
    <t>Katherine Noesi (estafetas) /Angela (reconexiones y seguimiento avisos)</t>
  </si>
  <si>
    <t>Realizar analisis con todos los involucrados, reuniones necesarias  y establecer cronograma para la mejora.</t>
  </si>
  <si>
    <t>Cantidad de análisis</t>
  </si>
  <si>
    <t xml:space="preserve">Análisis del proceso y plan de mejoras </t>
  </si>
  <si>
    <t>Katherine Noesi (estafetas) /Angela  y seguimiento avisos)</t>
  </si>
  <si>
    <t>Seguimiento a establecimientos indicadores de procesos y/o establecer indicadores de trazabilidad de los mismos</t>
  </si>
  <si>
    <t>Indicadores establecidos</t>
  </si>
  <si>
    <t>Seguimiento al cumplimiento  cronograma de mejora  y/o plan de acción</t>
  </si>
  <si>
    <t>Informe  final  o correo avance.</t>
  </si>
  <si>
    <t>Correo seguimiento</t>
  </si>
  <si>
    <t>Katherine Noesi(estafetas) /Angela (reconexiones y seguimiento avisos)</t>
  </si>
  <si>
    <t>Cultura de gestión de procesos</t>
  </si>
  <si>
    <t>Remitir comunicados o talleres  que promuevan la gestión por procesos</t>
  </si>
  <si>
    <t>Enviar comunicados de gestión de procesos.</t>
  </si>
  <si>
    <t>Incentivar en toda la organización el cumplimiento de la gestión por procesos.</t>
  </si>
  <si>
    <t>Correos o comunicados remitidos</t>
  </si>
  <si>
    <t>Angela Rodriguez</t>
  </si>
  <si>
    <t>Realizar un taller para gerentes para introducir el tema de gestión de procesos.</t>
  </si>
  <si>
    <t>Listado de asistencia</t>
  </si>
  <si>
    <t xml:space="preserve">Desarrollo e implementación herramienta análisis costo / beneficio para procesos seleccionados de operativa OOCC y Servicios Técnicos </t>
  </si>
  <si>
    <t xml:space="preserve">Crear esquema para evaluar procesos (costos y beneficios) </t>
  </si>
  <si>
    <t>Planilla elaborada</t>
  </si>
  <si>
    <t>Planilla completada, correos avances</t>
  </si>
  <si>
    <t xml:space="preserve"> Informes de seguimiento plan estratégico.</t>
  </si>
  <si>
    <t>Cargar en el portal de trasnparencia el informe de seguimiento del plan estrategico de manera semestral</t>
  </si>
  <si>
    <t>Carga en el portal</t>
  </si>
  <si>
    <t xml:space="preserve">Reporte de Portal </t>
  </si>
  <si>
    <t>Gerencia de Planificación y Presupuesto</t>
  </si>
  <si>
    <t>Pier Ariza</t>
  </si>
  <si>
    <t xml:space="preserve"> Plan Operativo Anual (POA)</t>
  </si>
  <si>
    <t>Cargar en el portal de trasnparencia  los planes operativos de la empresa anualmente</t>
  </si>
  <si>
    <t>Cargar Memoria en el Portal</t>
  </si>
  <si>
    <t>Cargar en el portal de transparencia  los planes operativos de la empresa anualmente</t>
  </si>
  <si>
    <t>Informe remitido (correo), portal transparencia actualizado</t>
  </si>
  <si>
    <t>Juan Grullón</t>
  </si>
  <si>
    <t>Elaborar informe estadísticas institucionales</t>
  </si>
  <si>
    <t xml:space="preserve">Elaborar informe estadísticas institucionales para actualizar en portal </t>
  </si>
  <si>
    <t>Presupuesto aprobado del año.</t>
  </si>
  <si>
    <t>Cargar en el portal de trasnparencia  el presupuesto aprobado del año.</t>
  </si>
  <si>
    <t>Ejecución de Presupuesto.</t>
  </si>
  <si>
    <t>Cargar en el portal la ejecución del presupuesto mensual de la empresa.</t>
  </si>
  <si>
    <t>Relación de Ingresos y Egresos.</t>
  </si>
  <si>
    <t>Cargar en el portal la Relación de Ingresos y Egresos mensual</t>
  </si>
  <si>
    <t>Elaboración Memoria Rendición de Cuentas - Presidencia</t>
  </si>
  <si>
    <t>Completar y remitir memoria rendición cuentas de anual</t>
  </si>
  <si>
    <t>Informe elaborado</t>
  </si>
  <si>
    <t>Informe elaborado y remitido</t>
  </si>
  <si>
    <t>Elaboración Memoria Gestión 2012-2019</t>
  </si>
  <si>
    <t>Memoria recopilación gestión abarcando periodo ago 2012 hasta ago 2019</t>
  </si>
  <si>
    <t xml:space="preserve">Documento Memoria Impreso </t>
  </si>
  <si>
    <t>Memoria impresa</t>
  </si>
  <si>
    <t>RD$ 350,000</t>
  </si>
  <si>
    <t>Planificación metas 2020</t>
  </si>
  <si>
    <t>Elaborar proyecciones metas para año 2020</t>
  </si>
  <si>
    <t>Informe elaborado y remitido para aprobación</t>
  </si>
  <si>
    <t>Implementación Herramienta Evaluación Desempeño</t>
  </si>
  <si>
    <t xml:space="preserve">Monitoreo y seguimiento herramienta para garantizar sostenibilidad e incluir iniciativas de fortalecimiento </t>
  </si>
  <si>
    <t>Herramienta Implementada</t>
  </si>
  <si>
    <t>Herramienta implementada, reportes resultados disponibles</t>
  </si>
  <si>
    <t>Ampliación y desarrollo herramienta BI interno</t>
  </si>
  <si>
    <t>Incluir parte finanzas y gestión personal</t>
  </si>
  <si>
    <t>Luis Almonte</t>
  </si>
  <si>
    <t>Monitoreo Indicadores Calidad</t>
  </si>
  <si>
    <t>Levantamiento indicadores (ISCAL)</t>
  </si>
  <si>
    <t>Identificar posibles indicadores</t>
  </si>
  <si>
    <t>Nivel avance alcanzado</t>
  </si>
  <si>
    <t>listado indicadores seleccionados</t>
  </si>
  <si>
    <t>Creación Tablero Control</t>
  </si>
  <si>
    <t>Crear un tablero por categoria relacionada al aspecto de la calidad medido</t>
  </si>
  <si>
    <t xml:space="preserve">Tablero creado </t>
  </si>
  <si>
    <t>Actualización Resultados</t>
  </si>
  <si>
    <t>Actualizar trimestralmente resultados alcanzados</t>
  </si>
  <si>
    <t>Informe trimestral resultados Tablero</t>
  </si>
  <si>
    <t>Elaboración Informe seguimiento indicadores comprometidos (Carta Compromiso Cliente Externo)</t>
  </si>
  <si>
    <t xml:space="preserve">Monitoreo de avance y resultados alcanzados en indicadores de calidad </t>
  </si>
  <si>
    <t>Informes , correos</t>
  </si>
  <si>
    <t>Desarrollo e implementación Tableros Control para monitoreo de procesos SISTEMA TURNOS y FONONORTE</t>
  </si>
  <si>
    <t>Crear un tablero por categoria relacionada al aspecto de la calidad medido. A partir de la creación pasa a ser parte del listado de reportes emitidos mensualmente</t>
  </si>
  <si>
    <t>Tablero completado</t>
  </si>
  <si>
    <t>Creación BSC en plataforma BI Interno</t>
  </si>
  <si>
    <t>Integrar en plataforma BI interno la creación de tableros de control a nivel global (empresa) para los procesos operativos (comercial, pérdidas y distribución) a nivel macro</t>
  </si>
  <si>
    <t>Tablero creado y actualizado mensualmente</t>
  </si>
  <si>
    <t>Implementación Modelación Escenarios herramienta Analytica</t>
  </si>
  <si>
    <t>Completar desarrollo Modelo Reducción Pérdidas y desarrollar Modelo Distribución)</t>
  </si>
  <si>
    <t>Modelos completados</t>
  </si>
  <si>
    <t>Seguimiento a proyectos de Mejora Lean</t>
  </si>
  <si>
    <t>Dar seguimiento  los proyectos de mejora Lean</t>
  </si>
  <si>
    <t>Realizar correos, reuniones o informes con el fin de dar seguimiento al cumplimiento de la mejora de procesos de los proyectos Lean en Edenorte (Almacén, Compras y Servicios Generales).</t>
  </si>
  <si>
    <t>Garantizar una cultura de eliminación de desperdicios y optimización.</t>
  </si>
  <si>
    <t>Informe o correo avance</t>
  </si>
  <si>
    <t>Correos/Informes/Minutas de reuniones/ visita al campo.</t>
  </si>
  <si>
    <t>Yudelkis Santos</t>
  </si>
  <si>
    <t>Desarrollo Fase II POA Web</t>
  </si>
  <si>
    <t>Completar pendientes desarrollo herramienta</t>
  </si>
  <si>
    <t>Completar pendientes desarrollo herramienta (Personalización reportería y modificación cálculos resultados basados en ponderación actividades)</t>
  </si>
  <si>
    <t>Cumplimiento Plan desarrollo herramienta</t>
  </si>
  <si>
    <t>Actualizaciones desarrollo implementada</t>
  </si>
  <si>
    <t>Alvaro Hilario</t>
  </si>
  <si>
    <t>Informe Avance Resultados Incentivos</t>
  </si>
  <si>
    <t xml:space="preserve">Informe elaborado </t>
  </si>
  <si>
    <t>Informe elaborado y remitido, correos</t>
  </si>
  <si>
    <t>Informe Resultados Incentivos</t>
  </si>
  <si>
    <t>Generación resultados incentivo</t>
  </si>
  <si>
    <t>Benchmarking empresa X</t>
  </si>
  <si>
    <t>Realizar un benchmarking a una empresa que posea un nivel operativo similar a Edenorte, con la finalidad de considerar nuevas actividades o mejoras sobre actividades de Planificación y Presupuesto.</t>
  </si>
  <si>
    <t>Cantidad de benchmarking</t>
  </si>
  <si>
    <t>Correos, plan de acción de mejoras a realizar.</t>
  </si>
  <si>
    <t>Resultados mensuales plan operativo 2019.</t>
  </si>
  <si>
    <t>Reporte mensual individual sobre el resultado de la ejecución de las 13 direcciones, 1 gerencia de Edenorte y OAI. (Plataforma ejecución mensual, actividades desviadas y seguimiento a plan de acción).</t>
  </si>
  <si>
    <t>Correo emisión de resultados</t>
  </si>
  <si>
    <t>Reporte POA integral.</t>
  </si>
  <si>
    <t>Actividades de los planes operativos las poseen más de 1 área para su realización.</t>
  </si>
  <si>
    <t>Reportes emitidos</t>
  </si>
  <si>
    <t>Reporte mensual ONE PAGE POA REPORT</t>
  </si>
  <si>
    <t>Reporte unificado de los resultados de todas las direcciones sobre el acumulado a la fecha y cumplimiento mensual POA</t>
  </si>
  <si>
    <t>Premiaciones semestrales ejecución POA 2do semestre 2018.</t>
  </si>
  <si>
    <t>Cálculo premiación, certificados y fotografias.</t>
  </si>
  <si>
    <t>Cantidad de premiaciones</t>
  </si>
  <si>
    <t>Fotos de premiaciones</t>
  </si>
  <si>
    <t>Premiaciones semestrales ejecución POA 1er. semestre 2019.</t>
  </si>
  <si>
    <t>Emisión correo certificado cumplimiento a la dirección.</t>
  </si>
  <si>
    <t>Reuniones de seguimiento mensual AGG - Directores</t>
  </si>
  <si>
    <t>Reuniones mensual de seguimiento (En coordinación con el AGG se realizaran reuniones en las cuales los directores presentaran los resultados de sus planes, y se coordinarán temas de mayor envergadura para fines de realizar conjuntamente con la operativa)</t>
  </si>
  <si>
    <t>Minuta</t>
  </si>
  <si>
    <t>Presentación Palacio Déficit Mesual Edenorte (AGG - Presidente).</t>
  </si>
  <si>
    <t>Seguimiento al déficit mensual de Edenorte, con información adicional de los indicadores de gestión.</t>
  </si>
  <si>
    <t>Presentaciones</t>
  </si>
  <si>
    <t>Reporte mensual DIGEPRESS</t>
  </si>
  <si>
    <t>Resolución de las solicitudes realizadas del personal externo oportunamente y envío de los informes según corresponda.</t>
  </si>
  <si>
    <t>Correo, reporte</t>
  </si>
  <si>
    <t>Reporte Ejecución de Gasto y aplicaciones financieras OAI.</t>
  </si>
  <si>
    <t>Reporte presupuestal para carga en el portal digital.</t>
  </si>
  <si>
    <t>Matriz reporte de actividades - CDEEE.</t>
  </si>
  <si>
    <t>Desarrollo del Plan Operativo y presupuestal 2020</t>
  </si>
  <si>
    <t>Realización del Presupuesto de Gastos, Inversión  e Inversiones no Ligado a Proyecto 2020.</t>
  </si>
  <si>
    <t>Analizar los gastos ejecutados y presupuesto asignado 2019 para desarrollar el presupuesto 2020.</t>
  </si>
  <si>
    <t>Porciento de avance</t>
  </si>
  <si>
    <t>Planilla presupuesto</t>
  </si>
  <si>
    <t>Encuentro con áreas especialistas (C&amp;D, SSGG, CGMA, TI, GCE) para coordincar la capacitación de necesidades 2020.</t>
  </si>
  <si>
    <t>Coordinación del proceso a llevar a cabo para el levantamiento de necesidades  2020.</t>
  </si>
  <si>
    <t>Convocatoria, minuta</t>
  </si>
  <si>
    <t>Socialización y envío de insumos para la planificación operativa 2020 (POA, PRESUPUESTOS).</t>
  </si>
  <si>
    <t>Archivos e informaciones para plasmar las actividades 2020.</t>
  </si>
  <si>
    <t>Concocatoria</t>
  </si>
  <si>
    <t>Socialización de observaciones de los planes operativos 2020.</t>
  </si>
  <si>
    <t>Encuentro con la áres para aclarar las informaciones establecidas en el poa (actividad, metrica, valoración, entre otros).</t>
  </si>
  <si>
    <t>POA, convocatoria</t>
  </si>
  <si>
    <t>Carga de los planes operativos 2019 a la plataforma Poa WEB.</t>
  </si>
  <si>
    <t>Carga a POA WEB de los archivos excel POA.</t>
  </si>
  <si>
    <t>Carga planes operativos</t>
  </si>
  <si>
    <t>Pantalla poa cargado</t>
  </si>
  <si>
    <t>Carga Presupuestos Gastos, Inversión e Inversión no Ligado a Proyectos 2020</t>
  </si>
  <si>
    <t>Generación y entrega de informe para el sometimiento presupuestal 2020, para el Consejo Adminsitrativo.</t>
  </si>
  <si>
    <t>Generación informe sometimiento presupuestal 2020 Consejo Administrativo.</t>
  </si>
  <si>
    <t>Cantidad de informe</t>
  </si>
  <si>
    <t>Emisión de acta de certificación presupuestal 2020.</t>
  </si>
  <si>
    <t>Elaboración y emisión de comunicados acta certificación presupuestal 2020 (ejecución de las 13 direcciones, 1 gerencia, el Consejo Adm.  y AGG).</t>
  </si>
  <si>
    <t>Certificaciones</t>
  </si>
  <si>
    <t>Carga Presupuestos 2020 Gastos, Inversión e Inversión no Ligado a Proyectos  (carga en SAP, difusión comunicado sobre cargar).</t>
  </si>
  <si>
    <t>Calculo para el cuadre de los presupuestos a cargar por cuenta para el presupuesto 2020.</t>
  </si>
  <si>
    <t>Carga presupuesto</t>
  </si>
  <si>
    <t>Archivos excel</t>
  </si>
  <si>
    <t>Liberación de Solicitudes de Pedido - Atención de las solicitudes presupuestales</t>
  </si>
  <si>
    <t>Liberación de las solicitudes de pedido</t>
  </si>
  <si>
    <t>Liberación de solicitude s de pedido producto de los planes de abastecimiento y servicios a ser adquiridos en el 2020.</t>
  </si>
  <si>
    <t>Porciento de solicitudes liberadas</t>
  </si>
  <si>
    <t>Reporte de solped liberadas</t>
  </si>
  <si>
    <t>Realización de Traslados - Atención de las solicitudes presupuestales</t>
  </si>
  <si>
    <t>Análisis y Ejecución de  los Traslados Presupuestales (inversión y gastos)</t>
  </si>
  <si>
    <t>Movimiento presupuestal entre cuenta de gastos y proyectos de inversión.</t>
  </si>
  <si>
    <t>Porciento de traslados realizados</t>
  </si>
  <si>
    <t>Reporte de traslados realizados</t>
  </si>
  <si>
    <t>Coordinación elaboración plan de abastecimiento 2020</t>
  </si>
  <si>
    <t>N/A.</t>
  </si>
  <si>
    <t>Encuentro con la áres para aclarar las informaciones establecidas para la elaboración del plan de abastecimiento</t>
  </si>
  <si>
    <t>Convocatoria</t>
  </si>
  <si>
    <t>Compilación del plan de abastecimiento 2020</t>
  </si>
  <si>
    <t>Consolidar lodos los planes de abastecimiento de las áreas requierintes para la entrega a Compras.</t>
  </si>
  <si>
    <t>Porciento de avande</t>
  </si>
  <si>
    <t>Archivo consolidado</t>
  </si>
  <si>
    <t>Seguimiento a cuentas especiales de presupuesto, alimentación tablero presupuesto. BI - Definir la reportería para las informaciones a emitir.</t>
  </si>
  <si>
    <t xml:space="preserve">Seguimiento desde inicio de año a las cuentas de mayor relevancia o gastos excesivos fuera de su ciclo de consumo. </t>
  </si>
  <si>
    <t>Porcentaje de avance</t>
  </si>
  <si>
    <t>Seguimiento al cumplimiento de los objetivos de los proyectos de gastos 2019</t>
  </si>
  <si>
    <t>Seguimiento al cumplimiento de la rentabilidad de los proyectos de gastos cuya inversión fue requerida para su realización.</t>
  </si>
  <si>
    <t>Implementación de POA WEB a Gerentes y contacto clave sobre su uso</t>
  </si>
  <si>
    <t>Capacitación a los gerentes sobre la utilidad de poa web para la visualización de sus actividades en tiempo y con atrasos.</t>
  </si>
  <si>
    <t>Impresiones y entregas de los POA´s definitivos de las gerencias.</t>
  </si>
  <si>
    <t>Hacer entrega a cada Gerente de los planes operativos impresos, con la finalidad de visualizar fisica y vista en planta el poa completo 2019.</t>
  </si>
  <si>
    <t>Programa Soy Calidad</t>
  </si>
  <si>
    <t>Encuesta final de anterior programa clientes internos y supervisores</t>
  </si>
  <si>
    <t>Actualizar cuestionario utilizado.</t>
  </si>
  <si>
    <t>Es un programa  que tiene el fin de incentivar una cultura de calidad y mejora continua en la organización, mediante la capacitación en herramientas de calidad.  Para obtener la certificación debe completarse entregables asignados por módulo.</t>
  </si>
  <si>
    <t>Cuestionario actualizado</t>
  </si>
  <si>
    <t>Yudelka Caraballo</t>
  </si>
  <si>
    <t>RD$250,000..00</t>
  </si>
  <si>
    <t>Identificar los supervisores y clientes de los participantes.</t>
  </si>
  <si>
    <t>Listado de clientes/supervisores</t>
  </si>
  <si>
    <t>Listado  de clientes y supervisores</t>
  </si>
  <si>
    <t>Coordinar con GH la realización de encuesta enviado punto 1 y 2 remitir a supervisores y participantes resultados objetivos.</t>
  </si>
  <si>
    <t>Encuesta aplicada al 100% a supervisores de los participantes</t>
  </si>
  <si>
    <t>%</t>
  </si>
  <si>
    <t>Encuesta aplicada</t>
  </si>
  <si>
    <t>Realizar informe final de logros obtenidos programa del año anterior.</t>
  </si>
  <si>
    <t>De las actividades y entregables hacer resumen con indicadores de cumplimiento, logros del programa y enviar a los involucrados.</t>
  </si>
  <si>
    <t xml:space="preserve">Informe realizado </t>
  </si>
  <si>
    <t>Selección equipo participará</t>
  </si>
  <si>
    <t>Remitir correos a los gerentes y Directores para que envíen los participantes al programa /</t>
  </si>
  <si>
    <t>Listado de participantes</t>
  </si>
  <si>
    <t>Reunión y diagnóstico inicial de conocimiento de calidad de los participantes  e investigar expectativas</t>
  </si>
  <si>
    <t>Realizar presentación y actualizar diagnóstico y realizar reunión de lanzamiento con los participantes, explicarle en qué consiste el programa y diagnóstico</t>
  </si>
  <si>
    <t>Diagnóstico realizado/reunión</t>
  </si>
  <si>
    <t>Resumen Diagnostico</t>
  </si>
  <si>
    <t>Seguimiento a ejecución de módulos  y entregables de tarea</t>
  </si>
  <si>
    <t>Monitorear que capacitación realice las convocatorias en las fechas pautadas (2 y 3cer viernes del mes) y remitir correos a los participantes de las tareas o entregables que deben remitirnos.</t>
  </si>
  <si>
    <t xml:space="preserve">Seguimiento a ejecución de Módulos </t>
  </si>
  <si>
    <t>Correo o listado de asistencia</t>
  </si>
  <si>
    <t>Encuesta a participantes</t>
  </si>
  <si>
    <t>Evaluar el programa con los participantes</t>
  </si>
  <si>
    <t>Encuesta aplicada y correo enviado a involucrados.</t>
  </si>
  <si>
    <t>Correo enviado a participantes</t>
  </si>
  <si>
    <t>Cierre del programa.</t>
  </si>
  <si>
    <t>Coordinar con capacitación el cierre del programa seguimiento.</t>
  </si>
  <si>
    <t>Coordinación realizada para celebración realizada</t>
  </si>
  <si>
    <t>Correo de seguimiento/fotos</t>
  </si>
  <si>
    <t xml:space="preserve"> Soy Excelencia</t>
  </si>
  <si>
    <t xml:space="preserve">Impregnar y/o dar a conocer a todos los involucrados (sectores) metodología y entrenamientos para incentivar una cultura de calidad </t>
  </si>
  <si>
    <t>Terminar dinfundir guia Soy Excelencia Sector Santiago</t>
  </si>
  <si>
    <t xml:space="preserve">Incentivar la  cultura de calidad  hasta el  último colaborador de la empresa por medio  de trasmitir  practicas de calidad y/o principios de excelencia. </t>
  </si>
  <si>
    <t xml:space="preserve">Ejecución del taller </t>
  </si>
  <si>
    <t>Listado de talleres</t>
  </si>
  <si>
    <t>RD$40,000.00</t>
  </si>
  <si>
    <t>Gobierno Electrónico</t>
  </si>
  <si>
    <t>Establecimiento de los estándares establecidos y seguimiento (Gobierno Electrónico)</t>
  </si>
  <si>
    <t>Ejecutar  actividades pendientes y seguimiento al mismos de las diferentes Normas.</t>
  </si>
  <si>
    <t>Dar seguimiento al cumplimiento del cronograma de trabajo.</t>
  </si>
  <si>
    <t>Seguimiento aplicación gobierno electrónico</t>
  </si>
  <si>
    <t>Correos, documentos, etc.</t>
  </si>
  <si>
    <t>Renovación  Datos A3 portal http://datos.gob.do/dataset/nivel-porcentual-abastecimiento-demanda</t>
  </si>
  <si>
    <t>Actualizar las informaciones incluidas en el portal datos abiertos gob</t>
  </si>
  <si>
    <t>Inclusión data en plataforma gobierno electrónico</t>
  </si>
  <si>
    <t>Correo/pantalla de plataforma</t>
  </si>
  <si>
    <t>Seguimiento Carta Compromiso interna y externa actual (Planificación)</t>
  </si>
  <si>
    <t>Dar seguimiento si se están cumpliendo los indicadores establecidos</t>
  </si>
  <si>
    <t>Realizar informe de seguimiento carta compromiso interna  y enviar a las áreas involucradas los resultados.</t>
  </si>
  <si>
    <t>Establecer los estándares de servicio así  como los requisitos para acceder al mismo de forma que se garantice una  un excelente servicio al cliente interno.</t>
  </si>
  <si>
    <t>Dar seguimiento a indicadores establecidos en la Carta Compromiso al Ciudadano</t>
  </si>
  <si>
    <t>Seguimiento</t>
  </si>
  <si>
    <t>Correo/indicadores levantados del mes anterior.</t>
  </si>
  <si>
    <t>Establecimiento planes de acción encuestas de satisfacción</t>
  </si>
  <si>
    <t>Analizar datos encuestas recibidas yRemitir involucrados el  plan de acción para que completen los mismos.</t>
  </si>
  <si>
    <t>Revisar la encuestas recibidas con fines de identificar los puntos que se están por debajo a lo establecido de acuerdo a la Norma de Buzón de Sugerencias y  enviar a las áreas relacionadas los planes de acción para que completen los mismos.</t>
  </si>
  <si>
    <t>Garantizar que se mejore los % de las encuestas que están por debajo de los rangos estableciendo el plan de acción correctivo.</t>
  </si>
  <si>
    <t>Reducción de ingresos por clientes que deciden utilizar fuentes de energía alternativa.</t>
  </si>
  <si>
    <t>A requerimiento</t>
  </si>
  <si>
    <t>Correo de encuesta/plan accion remitidos</t>
  </si>
  <si>
    <t>Realizar validación/inspección de los resultados obtenidos y/o efectividad acciones aplicadas.</t>
  </si>
  <si>
    <t>Solicitar a las áreas evidencias de cumplimiento/resultados y constatar que se obtuvieron los resultados esperados.</t>
  </si>
  <si>
    <t>Informe seguimiento/correos</t>
  </si>
  <si>
    <t>Informe o correo remitido</t>
  </si>
  <si>
    <t>Formalizar la metodología de benchmarking para la empresa completa</t>
  </si>
  <si>
    <t>Estandarizar metodología de benchmarking</t>
  </si>
  <si>
    <t>Instituir los parámetros que de deben realizar para hacer benchmarking interno.</t>
  </si>
  <si>
    <t>Garantizar que se estandarice y promueve una cultura de benchmarking para toda la organización.</t>
  </si>
  <si>
    <t>% avance</t>
  </si>
  <si>
    <t>Metodología creada</t>
  </si>
  <si>
    <t>Katherine Noesí</t>
  </si>
  <si>
    <t>Capacitación</t>
  </si>
  <si>
    <t>Comunicar a todos lo involucrados este estándar</t>
  </si>
  <si>
    <t>Remitir vía correo o reunión la información a los responsables de aplicación.</t>
  </si>
  <si>
    <t>Comunicación remitida</t>
  </si>
  <si>
    <t>Difusión realizadas (comunicado o listado)</t>
  </si>
  <si>
    <t>Implementacion ISO 9001</t>
  </si>
  <si>
    <t>Realizar bases proyectos/diagnostico  a para aplciacion proyecto ISO 9001</t>
  </si>
  <si>
    <t>Coordinar  bases del  proyecto y cotizaciones asesoras.</t>
  </si>
  <si>
    <t>Estandarizar los procesos de la Direccion de Proyectos Financiados bajo el estanar de ISO 9001</t>
  </si>
  <si>
    <t>Reducción de los niveles de eficiencia y efectividad operativ</t>
  </si>
  <si>
    <t>Consultora seleccionada (contrato)</t>
  </si>
  <si>
    <t>Giovanna Luciano</t>
  </si>
  <si>
    <t>Direccion Proyectos Finnanciados</t>
  </si>
  <si>
    <t>Estandarización y documentación</t>
  </si>
  <si>
    <t>Atención solicitudes documentación</t>
  </si>
  <si>
    <t>Reunirse con las áreas involucradas y tramitar su elaboración</t>
  </si>
  <si>
    <t>Realizar levantamiento con las áreas para actualizar o crear la documentación.</t>
  </si>
  <si>
    <t>Documentos aprobados</t>
  </si>
  <si>
    <t>Documentos aprobados o correo justificación declinación o fusión con otro documento.</t>
  </si>
  <si>
    <t>Gladys, Giovanna, Angela, Rosalba,Yudelkis, Philips, Katherine y Yudelka</t>
  </si>
  <si>
    <t>Atención solicitudes no programadas/e informe de auditorias</t>
  </si>
  <si>
    <t>Revisar y atender de acuerdo a la disponibilidad las solicitudes no programadas e informes de auditoria.</t>
  </si>
  <si>
    <t>%  de cumplimiento solicitudes recibidas en las fechas acordadas</t>
  </si>
  <si>
    <t>Documentos aprobados o Correo justificación declinación o fusión con otro documento.</t>
  </si>
  <si>
    <t>Seguimiento y actualización proyectos firma</t>
  </si>
  <si>
    <t>Validar que el inventario de firmas esté actualizado.</t>
  </si>
  <si>
    <t>Actualizar el inventario de firmas.</t>
  </si>
  <si>
    <t>Control de firmas actualizado o correo confirmando la firma no es necesario cambiarla..</t>
  </si>
  <si>
    <t>Rosalba Peña/Phillips Santos</t>
  </si>
  <si>
    <t>Olimpiadas de Normativas</t>
  </si>
  <si>
    <t>Establecimiento  de metodología</t>
  </si>
  <si>
    <t>Contactar o visitar empresas que hayan realizado este proceso</t>
  </si>
  <si>
    <t>Promover e incentivar el conocimiento de las normativas de la empresa</t>
  </si>
  <si>
    <t>Visita o contacto realizado</t>
  </si>
  <si>
    <t>Fotos, correos</t>
  </si>
  <si>
    <t>Angela Rodriguez/Gladys Almonte</t>
  </si>
  <si>
    <t>Comunicación Estratégica/Comercial/Capacitación</t>
  </si>
  <si>
    <t>RD$600,000.00</t>
  </si>
  <si>
    <t>Establecer metodología del proyecto.</t>
  </si>
  <si>
    <t xml:space="preserve">Metodología creada </t>
  </si>
  <si>
    <t>Presentación power point criterios proyecto</t>
  </si>
  <si>
    <t>Comunicación del proyecto</t>
  </si>
  <si>
    <t>Reunirse con Comité de Calidad o coachs del proyecto (una inicial para recolectar lluvias de ideas del proyecto y la segunda para presentar metodología)</t>
  </si>
  <si>
    <t>Reunión con Comité</t>
  </si>
  <si>
    <t>Minuta de reunión/foto</t>
  </si>
  <si>
    <t>Reunirse con involucrados del proyecto presntar propuesta.</t>
  </si>
  <si>
    <t>Reunión con involucrados</t>
  </si>
  <si>
    <t>Remitir comunicaciones y/o promover el proyecto.</t>
  </si>
  <si>
    <t>Comunicados enviado o correos</t>
  </si>
  <si>
    <t>Pre selección concursantes</t>
  </si>
  <si>
    <t>Realizar evaluación previa a los participantes y/o recordar las reglas.</t>
  </si>
  <si>
    <t>Visita realizada o llamada, o correo enviado o encuesta.</t>
  </si>
  <si>
    <t>Correos/Encuetas o visita</t>
  </si>
  <si>
    <t>Realización actividad</t>
  </si>
  <si>
    <t>Ejecutar actividad olimpiadas y premiación.</t>
  </si>
  <si>
    <t>Actividad realizada</t>
  </si>
  <si>
    <t>Fotos actividad</t>
  </si>
  <si>
    <t>Proyectos de Mejora ventanilla única</t>
  </si>
  <si>
    <t>Garantizar con los involucrados que se realicen los entregables de mejora de estos proyectos</t>
  </si>
  <si>
    <t>Realizar reuniones o correos de seguimiento de acuerdo a la necesidad de las entidades coordinadora de este proyecto (MAP, República Digital, MOCP).</t>
  </si>
  <si>
    <t>Tramitar los requerimientos necesarios para garantizar el éxito de este proyecto.</t>
  </si>
  <si>
    <t xml:space="preserve">Cumplimiento  solicitud requerida </t>
  </si>
  <si>
    <t xml:space="preserve">Minutas de reunión/correos </t>
  </si>
  <si>
    <t>NA</t>
  </si>
  <si>
    <t>Informe de rentabilidad y/o de inversión vs. Retorno/costo beneficio.</t>
  </si>
  <si>
    <t>Finanzas</t>
  </si>
  <si>
    <t>Establecer/formalizar metodología de planificación</t>
  </si>
  <si>
    <t>Elaboración del informe final de seguimiento al Plan Estratégico 2018-2020</t>
  </si>
  <si>
    <t>Informe de seguimiento plan estratégico y riesgos.</t>
  </si>
  <si>
    <t>Realización de seguimiento a los  período 2018-2020, sobre la ejecución y cumplimiento del plan estratégico de acuerdo a los progresos de los planes de acciones anual.</t>
  </si>
  <si>
    <t>Comunicado masivo resaltando grandes logros del plan estrategico 2015-2017 y 2018-2020.</t>
  </si>
  <si>
    <t>Reporte de ejecución actividades del POA con presupuesto (Comercial, Comunicación Estratégica y Gestión Humana)</t>
  </si>
  <si>
    <t>Dar seguimiento al desarrollo y consumo presupuestal de estas actividades y emitir a las áreas sus resultados de ejecución. Por otra parte realizar un informe de las cuentas con mayores ejecuciones presupuestales.</t>
  </si>
  <si>
    <t>Reportes, correos</t>
  </si>
  <si>
    <t>Elaboración de informes trimestral de la ejecución presupuestal de las áreas (Gastos, Inversión No Ligada a Proyectos e Inversión)</t>
  </si>
  <si>
    <t>DIRECCIÓN DE PROYECTOS FINANCIADOS</t>
  </si>
  <si>
    <t>Proyectos Financiados por el Banco Mundial</t>
  </si>
  <si>
    <t>Levantamiento y actualizacion de suministros de los proyectos (financiados multilaterales)</t>
  </si>
  <si>
    <t>Levantamiento de suministros y Ubicación de sobrantes</t>
  </si>
  <si>
    <t>Esta actividad consiste en el levantamiento y ubicación de los suministros sobrantes en la zona de influencia de los proyecto</t>
  </si>
  <si>
    <t>Cantidad de suministros levantados</t>
  </si>
  <si>
    <t>Informe de avances y rendimiento de la unidad BDI proyecto</t>
  </si>
  <si>
    <t>Gestión Comercial y Reducción de Pérdidas</t>
  </si>
  <si>
    <t>Rafael Ignacio Nuñez</t>
  </si>
  <si>
    <t>Actualizacion de los suministros levantados  en el sistema</t>
  </si>
  <si>
    <t>Los suministros levantados son actualizados en el sistema</t>
  </si>
  <si>
    <t>Cantidad de suministros actualizados</t>
  </si>
  <si>
    <t>Rotulacion de suministros en el terreno</t>
  </si>
  <si>
    <t>Esta actividad se realiza previo al proceso de normalizacion y consiste en la rotulacion de las informaciones basicas del suministro en cada vivienda</t>
  </si>
  <si>
    <t>Cantidad de suministros rotulados</t>
  </si>
  <si>
    <t>Validacion de la asociacion suministros-CT</t>
  </si>
  <si>
    <t>Luego intervenido un CT se procede con la valiacion de la asociacion realizada en el proceso de normalizacion de suminsitros en la avanzada del proyecto</t>
  </si>
  <si>
    <t>Cantidad de validaciones de asociacion ejecutadas</t>
  </si>
  <si>
    <t>Contracion, reintegracion y depuracion de suministros proyectos (financiados multilaterales)</t>
  </si>
  <si>
    <t>Contratacion y Reintegración Suministros Fuera de Ciclo</t>
  </si>
  <si>
    <t>Cursado el proceso de BDI, se elabora la cartera de suministros que seran integrados al cliclo comercial mediante la contratacion o reintegracion según aplique</t>
  </si>
  <si>
    <t>Cantidad de contratos y reintegraciones ejecutadas</t>
  </si>
  <si>
    <t>Control actividades comercial  proyecto</t>
  </si>
  <si>
    <t>Edward Villa</t>
  </si>
  <si>
    <t>Depuracion de deuda de suministros</t>
  </si>
  <si>
    <t>Los suminsitros que van quedando sin determinar su ubicación fisica, son depurados para su posterior eliminacion o reubicacion de la base de datos geografica</t>
  </si>
  <si>
    <t>Cantidad de suministros depurados</t>
  </si>
  <si>
    <t>Disciplina de mercado</t>
  </si>
  <si>
    <t>Instalacion de acometidas y normalizacion de suministros</t>
  </si>
  <si>
    <t>Esta actividad apoya la avanzanda de ejecucion y la posterior finalizacion del proyecto, con la instalacion de acometidas y la normalizacion de suminsitros que van surgiendo nuevos</t>
  </si>
  <si>
    <t xml:space="preserve">cantidad de acometidas Instaladas y normalizaciones  ejecutadas </t>
  </si>
  <si>
    <t xml:space="preserve">Resolucion de O/S y anomalias tecnicas del proyecto. </t>
  </si>
  <si>
    <t>Esta actividad es de vital importancia para garantizar la facturacion de los suministros, consiste en la resolucion de las anomalias tecnicas del proyecto</t>
  </si>
  <si>
    <t xml:space="preserve"> Cantidad de O/S y anomalias resuletas.</t>
  </si>
  <si>
    <t>Saneamiento de totalizadores</t>
  </si>
  <si>
    <t>El objetivo de esta actividad es garantizar los indicadores del proyecto, consiste en el saneamiento de los totalizadores durante el periodo de la disciplina de mercado</t>
  </si>
  <si>
    <t xml:space="preserve"> Cantidad de Saneamiento ejecutados</t>
  </si>
  <si>
    <t>Normalizacion de suministros e instalacion de totalizadores de los proyectos (asignados)</t>
  </si>
  <si>
    <t>Instalacion de acometidas y normalizacion de suministros.</t>
  </si>
  <si>
    <t>Esta actividad comprende la instalacion de acometidas y la normalizacion de suminsitros dependiendo de su estado comercial en la avanzada de proyecto</t>
  </si>
  <si>
    <t xml:space="preserve">Informe semanal de avances unidad de Reduccion de Perdidas </t>
  </si>
  <si>
    <t>Carlos Ynfante</t>
  </si>
  <si>
    <t>Normalizacion de totalizadores</t>
  </si>
  <si>
    <t>Esta actividad contempla la instalacion fisica de los totalizadores</t>
  </si>
  <si>
    <t>Cantidad de totalizadores normalizados</t>
  </si>
  <si>
    <t>Replantear los proyectos BT de la cartera del BEI</t>
  </si>
  <si>
    <t>Replanteo BT Proyectos del BEI</t>
  </si>
  <si>
    <t>Con esta actividad se valida el presupuesto de cada proyecto, haciendo una revision minuciosa de todos los detalles en el terreno a ser considerados en la ejecucion del proyecto</t>
  </si>
  <si>
    <t xml:space="preserve">Cantidad de replanteos ejecutada </t>
  </si>
  <si>
    <t>Actualizacion en sistema de todas las actividades realizadas en terreno.</t>
  </si>
  <si>
    <t>Generación y Análisis de Ordenes de Servicios</t>
  </si>
  <si>
    <t xml:space="preserve">Esta actividad considera la actualizacion en Open de los suminsitros intervenidos </t>
  </si>
  <si>
    <t>Cantidad  de o/s actualizada en open</t>
  </si>
  <si>
    <t>Informe semanal de avances unidad de Gestion de Datos</t>
  </si>
  <si>
    <t>Juan Manuel de Asis</t>
  </si>
  <si>
    <t>Actualización en sistema de los Totalizadores Recibidos</t>
  </si>
  <si>
    <t>Esta actividad contempla la actualizacion en el sistema de los totalizadores actualizados, generacion de balance, y generacion de saneamientos</t>
  </si>
  <si>
    <t>Cantidad  de totalizadores actualizada en open</t>
  </si>
  <si>
    <t>Dar de alta a los contratos</t>
  </si>
  <si>
    <t>Esta actividad consiste en dar de alta a los contratos realizados en los proyectos.</t>
  </si>
  <si>
    <t>Cantidad de contratos dados de alta en open</t>
  </si>
  <si>
    <t>Elaboración de controles e informes</t>
  </si>
  <si>
    <t>Con esta actividad se manteniendo el seguimiento y control de la operativa de ejecucion de los proyectos, ademas de la realizacion de los analisis de los indicadores.</t>
  </si>
  <si>
    <t>Sensibilización y Educación</t>
  </si>
  <si>
    <t xml:space="preserve">Socialización Puerta A Puerta para la Sensibilización </t>
  </si>
  <si>
    <t>Moradores educados y concientizados  sobre la importancia de asumir la cultura de pago, del uso eficiente y seguro de la energía y cultura de pertenencia por el  servicio para su sostenibilidad en el tiempo.</t>
  </si>
  <si>
    <t xml:space="preserve">Cantidad de socializaciones ejecutada </t>
  </si>
  <si>
    <t>Planillas Llenas Con Información De  Las Visitas de Socialización Puerta A Puerta para la Sensibilización</t>
  </si>
  <si>
    <t>Gestión Social de Proyecto</t>
  </si>
  <si>
    <t>Luis Javier Guzmán Tejada</t>
  </si>
  <si>
    <t>Monitoreo Puntual Consumo Pre Facturación</t>
  </si>
  <si>
    <t>Cantidad  de monitoreos de consumo ejecutada</t>
  </si>
  <si>
    <t>Planillas Llenas Con Información De  Las Visitas Del Monitoreo Puntual Consumo Pre Facturación</t>
  </si>
  <si>
    <t>Gerencia Comercial y Reducción de Perdidas</t>
  </si>
  <si>
    <t>Integración Social Comunidad - Empresa</t>
  </si>
  <si>
    <t>Reuniones y Asambleas Comunitarias</t>
  </si>
  <si>
    <t>Comunitarios integrados, participando activamente en las actividades sociales del proyecto, colaborando con dicha gestión y con actitud receptiva para el pago del servicio</t>
  </si>
  <si>
    <t>Cantidad de reuniones y asambleas realizadas</t>
  </si>
  <si>
    <t>Informes, Lista Asistencia, Imágenes</t>
  </si>
  <si>
    <t>Suministro e Instalación de Bienes  Proyecto Rehabilitación de las Redes de Distribución en Áreas Seleccionadas de las EDEs y Mejora de los Sistemas de Medición</t>
  </si>
  <si>
    <t>Supervisión, seguimiento y  control de las actividades de rehabilitación de redes.</t>
  </si>
  <si>
    <t>Supervisión de izado de poste</t>
  </si>
  <si>
    <t>Esta actividad se concentra en la excavación, izado de poste y resanado de acera.</t>
  </si>
  <si>
    <t xml:space="preserve">Cantidad de postes supervisados </t>
  </si>
  <si>
    <t>Informes de avance mensuales</t>
  </si>
  <si>
    <t>Gerencia de Ingeniería y Obras</t>
  </si>
  <si>
    <t xml:space="preserve">Marcos Quezada </t>
  </si>
  <si>
    <t>Supervisión de Armado de Estructuras</t>
  </si>
  <si>
    <t>Esta actividad contempla los armados de estructuras MT y BT para el tendido de líneas e instalación de equipos</t>
  </si>
  <si>
    <t>Cantidad de armados supervisados</t>
  </si>
  <si>
    <t>Supervisión de KM de red MT</t>
  </si>
  <si>
    <t>Esta actividad desarrolla la instalación de tendido en la media tensión</t>
  </si>
  <si>
    <t>Cantidad de km de red  supervisados</t>
  </si>
  <si>
    <t>Supervisión de KM de red BT</t>
  </si>
  <si>
    <t>Esta actividad desarrolla la instalación de tendido en la baja tensión</t>
  </si>
  <si>
    <t>Supervisión de Instalación de Transformador</t>
  </si>
  <si>
    <t>Esta actividad desarrolla la instalación de los centros de transformación, necesarios para poder brindar a los clientes  un voltaje adecuado para su uso.</t>
  </si>
  <si>
    <t>Cantidad de Transformadores  supervisados</t>
  </si>
  <si>
    <t>Supervisión de Instalación de Luminarias.</t>
  </si>
  <si>
    <t>Esta actividad desarrolla la instalación de los equipos de alumbrado público, la cual impacta de forma significativa la seguridad ciudadana.</t>
  </si>
  <si>
    <t>Cantidad de luminarias supervisadas</t>
  </si>
  <si>
    <t>Supervisión de Instalación de Macro Medición.</t>
  </si>
  <si>
    <t>Esta actividad desarrolla la instalación de equipos de medición en puntos en puntos de los proyectos  con la finalidad de monitorear de forma efectiva los niveles de pérdidas.</t>
  </si>
  <si>
    <t>Cantidad de macromediciones supervisadas</t>
  </si>
  <si>
    <t>Monitoreo y control del desarrollo del proyecto.</t>
  </si>
  <si>
    <t>Elaboración y entrega a BDI de Plano Asbuilt</t>
  </si>
  <si>
    <t>Esta actividad tiene la finalidad de mantener actualizada la base de datos de instalaciones.</t>
  </si>
  <si>
    <t>Cantidad de as built ejecutados</t>
  </si>
  <si>
    <t>Luciano Gomez</t>
  </si>
  <si>
    <t>Inducción en Actividades de Armado de estructuras, Tendido de Lineas, Montaje CT e Instalacion de Alumbrado Publico(AP)</t>
  </si>
  <si>
    <t>Estas actividades tienen  tiene como objeto dar a conocer y trazar las pautas para el correcto izado de postes, armado de estructura,tendidos de lineas, montaje CTs e instalacion de AP basado en las normas de instalaciones eléctricas y prescripciones de ingenieria.</t>
  </si>
  <si>
    <t xml:space="preserve">Cantidad  de inducciones ejecutada </t>
  </si>
  <si>
    <t>Inducciones a personal de contrata</t>
  </si>
  <si>
    <t>Recepción Técnica de los materiales.</t>
  </si>
  <si>
    <t>Esta actividad recopila la evaluación y ensayos de equipos y materiales basados en normas internacionales (IEEE, UL, ANSI, ASTM) a fin de garantizar la calidad de los mismos.</t>
  </si>
  <si>
    <t>Promedio de días mensual (Fecha de Respuesta - Fechas de Solicitud.)</t>
  </si>
  <si>
    <t>Inspecciones de calidad de obra y materiales instalados.</t>
  </si>
  <si>
    <t>Esta actividad desarrolla el control de calidad de la obra basado en el muestro, aplicando el uso del  Military Standard.</t>
  </si>
  <si>
    <t>Cantidad  de inspecciones de calidad ejecutada</t>
  </si>
  <si>
    <t>Informes mensuales de avance de proyectos.</t>
  </si>
  <si>
    <t>Esta actividad implica la emisión de informes de avances periódicos de los proyectos con la finalidad de monitorear y controlar el progreso de la ejecución de las obras.</t>
  </si>
  <si>
    <t>Cantidad de informes emitidos</t>
  </si>
  <si>
    <t>Sociabilización de Inspecciones de calidad de obra y materiales instalados.</t>
  </si>
  <si>
    <t>Con esta actividad se pretende mantener informados a contratistas y supervisores sobre las oportunidades de mejoras que se evidencian en la inspección de calidad de obras y materiales.</t>
  </si>
  <si>
    <t>Cantidad socializaciones ejecutadas</t>
  </si>
  <si>
    <t>Reunión con contratistas y supervisores de obra.</t>
  </si>
  <si>
    <t>Cubicaciones Mensuales</t>
  </si>
  <si>
    <t>Con esta actividad se realizan los pagos en plazos mensuales a los contratistas mediante la unidades constructivas aprobadas por los supervisores en el periodo de tiempo correspondientes.</t>
  </si>
  <si>
    <t>Cantidad de cubicaciones ejecutadas</t>
  </si>
  <si>
    <t>BM y BEI</t>
  </si>
  <si>
    <t xml:space="preserve">Control de lo planificado con el contratista en cronograma y lo ejecutados en terreno. También penalidades por no cumplir con lo contratado.  </t>
  </si>
  <si>
    <t>Control Mensual Avances contractuales y Penalidades.</t>
  </si>
  <si>
    <t xml:space="preserve">Planilla con los datos de ejecución comprometidos para ejecutar, contrato de obra  y lo trabajos realizados en terreno, así como sus desviaciones para corregir o aplicar penalidades. </t>
  </si>
  <si>
    <t>Número de informes de control  realizados</t>
  </si>
  <si>
    <t>Informe / Word</t>
  </si>
  <si>
    <t xml:space="preserve">Departamento Calidad Proyecto </t>
  </si>
  <si>
    <t>Manuel D´Olio</t>
  </si>
  <si>
    <t>PROYECTOS BM Y DE EDENORTE</t>
  </si>
  <si>
    <t>Planificacion y Control  de la  ejecución de los proyectos de Rehabilitación de Redes y Normalización de Suministros.</t>
  </si>
  <si>
    <t>Inicializar, documentar y planificar de manera formal los proyectos que serán ejecutados, mediante la realización de una reunión de apertura y presentación al sector involucrado.</t>
  </si>
  <si>
    <t>Esta actividad abarca el proceso de ejecución de los proyectos de rehabilitación de redes, viendo las 5 fases del proceso y las áreas de conocimiento, procesos: iniciación, planificación, ejecución, monitoreo y control y cierre de los proyectos. a medida que se desarrolla cada una de las fases se emiten informes  que varian de acuerdo a la naturaleza y fase del proceso.</t>
  </si>
  <si>
    <t xml:space="preserve">Cantidad reuniones de aperturas de proyectos ejecutada </t>
  </si>
  <si>
    <t>Minuta Reunion</t>
  </si>
  <si>
    <t>Planificación de Proyectos</t>
  </si>
  <si>
    <t>Deivy Rodriguez</t>
  </si>
  <si>
    <t>Seguimiento a la ejecución de los proyectos mediante la supervisión de los procesos, revisión de los resultados con reuniones y visitas de terreno, evaluación de los indicadores y emisión de informes.</t>
  </si>
  <si>
    <t xml:space="preserve">Cantidad supervisiones, seguimiento y visitas a los proyectos ejecutadas </t>
  </si>
  <si>
    <t>Correos electrinicos</t>
  </si>
  <si>
    <t>Elaboración  y Emisión de informes de avances proyectos en ejecución y evaluación ex post sectores, balance de energia, UEP y unidad especialista.</t>
  </si>
  <si>
    <t>Cierre de los proyectos mediante la elaboración del Informe de Cierre Técnico y de Evaluacion ex Post</t>
  </si>
  <si>
    <t>cantidade de informes de cierres emitidos.</t>
  </si>
  <si>
    <t>Informes.</t>
  </si>
  <si>
    <t>Monitoreo y Control de proyectos ejecutados</t>
  </si>
  <si>
    <t>Reuniones de ev. Ex post sectores
Seguimiento a la evolución de los indicadores y cumplimiento de los acuerdos según las responsabilidades de cada una de las áreas.</t>
  </si>
  <si>
    <t>Esta actividad es un seguimiento durante todo un año luego de la culminación del proyecto, para garantizar proyectos sostenibles en el tiempo y tomar medidas correctivas en caso de desviaciones.</t>
  </si>
  <si>
    <t>cantidad de reunioones realizadas</t>
  </si>
  <si>
    <t>Planificacion actualización de indicadores de rendimiento</t>
  </si>
  <si>
    <t>Colocación Vars Corders para Obtención de línea base  y actualización de medición Proyectos.</t>
  </si>
  <si>
    <t>Esta actividades son parte de la garantía del proceso del ciclo de vida del proyecto, son actividades que producen insumo para el monitoreo y control de los indicadores de rendimiento de cada proyecto.</t>
  </si>
  <si>
    <t>cantidadad de poligonos medidos</t>
  </si>
  <si>
    <t xml:space="preserve"> Difusión de las normas  y tips de gestión de proyectos</t>
  </si>
  <si>
    <t>Difundir las mejores prácticas de la ejecución de los proyectos, utilizando comunicación empleados.</t>
  </si>
  <si>
    <t>Esta actividad busca actualizar y difundir las mejores practicas, resultados y lecciones aprendidas en la ejecución de cada uno de los proyectos, los cuales servirán como activo para garantizar la sostenibilidad de las inversiones.</t>
  </si>
  <si>
    <t>cantidad de difusiones divulgadas</t>
  </si>
  <si>
    <t>Comunicados</t>
  </si>
  <si>
    <t>Actualización de información pagina de proyectos</t>
  </si>
  <si>
    <t>Consiste en actualizar base de datos, balances, y todos los reportes concernientes a proyectos, mediante la carga a la plataforma el indicaador mensual y mediciones del proyecto.</t>
  </si>
  <si>
    <t>cantidad de actualizaciones realizadas</t>
  </si>
  <si>
    <t>Planificación y apoyo elaboracion cartera de proyectos y POA DPF 2019</t>
  </si>
  <si>
    <t>Consolidacion POA DPF  y Cartera proyectos 2019</t>
  </si>
  <si>
    <t>Dar soporte en la definición de la cartera de proyectos con inversión propia para el siguiente año, y consolidacion delo POA 2019</t>
  </si>
  <si>
    <t xml:space="preserve">cantidad de consolidacion de cartera de proyectos y POA </t>
  </si>
  <si>
    <t>Planilla/Correo</t>
  </si>
  <si>
    <t>Inspecciones de seguridad y Medioambiente</t>
  </si>
  <si>
    <t xml:space="preserve">Inspeccionar  las zonas y los trabajos en ejecución de los Proyectos, para asegurar el cumplimiento con las normas de seguridad y proteccion al medioambiente. </t>
  </si>
  <si>
    <t xml:space="preserve">Cantidad Inspecciones Realizadas </t>
  </si>
  <si>
    <t xml:space="preserve">Check List Inspeciones a brigada PR-MA-PO-007-03 o proceso PR-MA-PO-007-02 firmado y/o imágenes y/o informes </t>
  </si>
  <si>
    <t xml:space="preserve">Coordinacion MA y Seguridad Proyectos </t>
  </si>
  <si>
    <t xml:space="preserve">Alberto Núñez Brito </t>
  </si>
  <si>
    <t>Capacitaciones de seguridad y medioambiente</t>
  </si>
  <si>
    <t>Realizar inducciones, entrenamientos especificos, en temas de Seguridad y Medioambiente, para el personal Contratista y de Edenorte, Involucrado en los Proyectos, para la toma de conciencia y prevencion de accidentes</t>
  </si>
  <si>
    <t xml:space="preserve">No. Capacitaciones </t>
  </si>
  <si>
    <t xml:space="preserve">Listado de asistencia a formación o imágenes </t>
  </si>
  <si>
    <t xml:space="preserve">Pruebas de PCB a Transformadores </t>
  </si>
  <si>
    <t>Realizar Pruebas de PCB a todos los transformadores identificados como "En Proceso de determinación de PCB"</t>
  </si>
  <si>
    <t>Jornadas de prueba realizadas</t>
  </si>
  <si>
    <t>Registro de seguimiento de TR desmontados PR-MA-PO-006-01  firmado y sellado por almacén y/o  lista de sample ID L2000DX</t>
  </si>
  <si>
    <t>Analisis de Seguridad del trabajo AST</t>
  </si>
  <si>
    <t>Analisis de Seguridad del trabajo  AST</t>
  </si>
  <si>
    <t xml:space="preserve">Colaborar con la realizacion del Analisis de Seguridad del trabajo AST  para la toma de conciencia y prevencion de accidentes. </t>
  </si>
  <si>
    <t xml:space="preserve">AST Realizados </t>
  </si>
  <si>
    <t>Formulario AST firmado y/o imágenes</t>
  </si>
  <si>
    <t xml:space="preserve">Charlas de cinco minutos </t>
  </si>
  <si>
    <t xml:space="preserve">Charlas  de 5 Minutos </t>
  </si>
  <si>
    <t xml:space="preserve">Colaborar en  la realizacion y realizar charlas y video charlas de cinco minutos, para la toma de conciencia y prevencion de accidentes. </t>
  </si>
  <si>
    <t>Charlas realizadas</t>
  </si>
  <si>
    <t>Formulario Charla cinco minutos y/o imágenes</t>
  </si>
  <si>
    <t>Pruebas de opacidad - emisiones y ruido</t>
  </si>
  <si>
    <t xml:space="preserve">Seguimiento, a  partir de los seis meses de la entrega de la certificación de pruebas de opacidad - emisiones y ruidos,  a la repeticion de las pruebas a los equipos que esten operando en el proyecto </t>
  </si>
  <si>
    <t>Copias certificados emitidos por gestor que realiza la prueba</t>
  </si>
  <si>
    <t xml:space="preserve">Inspecciones a almacenes </t>
  </si>
  <si>
    <t xml:space="preserve">Inspecciones de condiciones ambientales y de seguridad a Almacenes y Centros de acopio </t>
  </si>
  <si>
    <t xml:space="preserve">Inspeccines realizadas </t>
  </si>
  <si>
    <t xml:space="preserve">Check List Inspección almacén  PR-MA-PO-007-01 firmado y/o imágenes y/o informes </t>
  </si>
  <si>
    <t>INSTALACIONES EDENORTE</t>
  </si>
  <si>
    <t>Inspecciones a subestaciones y estaciones de expendio de combustible</t>
  </si>
  <si>
    <t xml:space="preserve"> Inspecciones de seguridad y medioambiente a Subestaciones y estaciones de expendio de combustibles, para prevenir  derrames de hidrocarburos, Malezas, Lodos, Ruidos, Residuos, entre otros. </t>
  </si>
  <si>
    <t xml:space="preserve">Check list inspeciones a instalaciones propias y/o  imágenes y/o informes </t>
  </si>
  <si>
    <t xml:space="preserve">Inspecciones Oficinas </t>
  </si>
  <si>
    <t xml:space="preserve">Inspecciones a Oficinas, para verificar condiciones ambientales, menejo de residuos, utilizacion de papel, vasos desechables. </t>
  </si>
  <si>
    <t>PROYECTOS BM</t>
  </si>
  <si>
    <t>Informe trimestral BM</t>
  </si>
  <si>
    <t xml:space="preserve">Informe trimestral avances gestion ambiental </t>
  </si>
  <si>
    <t>Campañas Operativas y Acompañamiento</t>
  </si>
  <si>
    <t>Resoluciones Casos Específicos</t>
  </si>
  <si>
    <t>Aplicar  Acciones Sociales  Alineadas A La Operativa Técnica Para Facilitar Y Eficientizar El Proceso De Ejecución Del Proyecto.</t>
  </si>
  <si>
    <t>cantidad de informes elaborados</t>
  </si>
  <si>
    <t>Informes de Resolución de casos específicos trabajados</t>
  </si>
  <si>
    <t>Gerencia  de Ingeniería y Gerencia Comercial y Reducción de Perdidas</t>
  </si>
  <si>
    <t>Acompañamiento Social al proceso de Normalización</t>
  </si>
  <si>
    <t>cantidad de informes de acompanamiento elaborados</t>
  </si>
  <si>
    <t>Informe De Resultados</t>
  </si>
  <si>
    <t>Descripción de programas y proyectos.</t>
  </si>
  <si>
    <t>Cargar descripción de programas y proyectos mensualmente, en el portal de transparencia</t>
  </si>
  <si>
    <t>Informes de Seguimiento a los programas y proyectos.</t>
  </si>
  <si>
    <t>Cargar Informes de Seguimiento a los programas y proyectos trimestralmente, en el portal de transparencia</t>
  </si>
  <si>
    <t>Calendarios de ejecución de programas y proyectos.</t>
  </si>
  <si>
    <t>Cargar calendarios de ejecución de programas y proyectos,  mensualmente, en el portal de transparencia</t>
  </si>
  <si>
    <t>Informes de presupuesto sobre programas y proyectos.</t>
  </si>
  <si>
    <t>Cargar informes de presupuesto sobre programas y proyectos, trimestralmente, en el portal de transparencia.</t>
  </si>
  <si>
    <t>Implementación sistema SGS y CHM</t>
  </si>
  <si>
    <t>Porciento avance cumplimiento</t>
  </si>
  <si>
    <t>Correos implementación</t>
  </si>
  <si>
    <t>Gerencia de Sistemas</t>
  </si>
  <si>
    <t>Proyecto Banco Mundial</t>
  </si>
  <si>
    <t>Sensibilización y Educación.</t>
  </si>
  <si>
    <t>Charlas y Talleres A Centros Educativos, Lideres, Comunidad</t>
  </si>
  <si>
    <t>Cantidad de charlas y talleres ejecutada</t>
  </si>
  <si>
    <t xml:space="preserve">Realizar inspecciones de calidad a cada uno de los procesos de ejecuscón en los proyectos que se realizan con financiamientos del Banco Mundial y el BEI, para detectar anomalías o trabajos que no se apeguen a las normativas vigente en la empresa. </t>
  </si>
  <si>
    <t>Inspecciones de calidad Obras</t>
  </si>
  <si>
    <t xml:space="preserve">Selección de muestra de lo ejecutado en terreno y evaluación de cada una de ella, para certificar la correcta instalación, de acuerdo a las normas vigente en la empresa, asi como el apego a lo propuesto en el replanteo de obra. </t>
  </si>
  <si>
    <t xml:space="preserve">Evaluar cada uno de los procedimientos de las áreas que intervienen en el desarrollo de los circuitos intervenidos por la DPF.  La aplicación de la normas de construcciones y oportunidades de mejora.  </t>
  </si>
  <si>
    <t>Evaluación de procedimientos y ejecucion de los trabajos de cada una de las areas dela DPF</t>
  </si>
  <si>
    <t xml:space="preserve">Verificar la operativa, ejecución y aplicación de normas constructivas </t>
  </si>
  <si>
    <t>Revisión y actualización de normas y procedimientos de la DPF</t>
  </si>
  <si>
    <t>Comunicación interna</t>
  </si>
  <si>
    <t>Redactar, editar y difundir los murales, boletines.</t>
  </si>
  <si>
    <t xml:space="preserve">Difundir los resultados, mejores prácticas y lecciones aprendidas en la ejecución de cada uno de los proyectos y colaborar con cada componente. </t>
  </si>
  <si>
    <t>Nro. de murales, boletines, memorias</t>
  </si>
  <si>
    <t>Documentos (diseños)</t>
  </si>
  <si>
    <t>Comunicación Al Público</t>
  </si>
  <si>
    <t>Lusverlyn Arias</t>
  </si>
  <si>
    <t>Informes sobre los encuentros Puntuales con Líderes De Los Proyectos</t>
  </si>
  <si>
    <t>Cantidad de encuentros puntuales ejecutados</t>
  </si>
  <si>
    <t>Informes De Resultados De Las Visitas Realizadas</t>
  </si>
  <si>
    <t>Elaboración de informe sobre el apoyo a las actividades de las distintas áreas de la Dirección Proyectos Financiados y UEP-CDEEE.</t>
  </si>
  <si>
    <t>Nro. de informes</t>
  </si>
  <si>
    <t>Comunicación externa</t>
  </si>
  <si>
    <t>Proyectar y difundir el Programa de Rehabilitación de Redes Eléctricas para posicionarlo como iniciativa de desarrollo referente en el sector energético y en el país.</t>
  </si>
  <si>
    <t>Generar contenido para las redes sociales, página web y medios de comunicación.</t>
  </si>
  <si>
    <t>Nro. de publicaciones en RRSS y web</t>
  </si>
  <si>
    <t>Documentos (escritos y visuales)</t>
  </si>
  <si>
    <t>Encuestas</t>
  </si>
  <si>
    <t>Cantidad de encuestas ejecutada.</t>
  </si>
  <si>
    <t>Cuestionarios De Encuesta Aplicados, Informe Y Difusión De Resultados</t>
  </si>
  <si>
    <t xml:space="preserve">Distribución De Bombillas </t>
  </si>
  <si>
    <t>Cantidad de bombillas distribuidas.</t>
  </si>
  <si>
    <t>Planillas De Distribución Bombillas</t>
  </si>
  <si>
    <t>Almacén</t>
  </si>
  <si>
    <t>DIRECCIÓN DE REDUCCIÓN DE PÉRDIDAS</t>
  </si>
  <si>
    <t>Req. proceso de Compras</t>
  </si>
  <si>
    <t>Seguimiento al Fraude Eléctrico</t>
  </si>
  <si>
    <t>Tiempo entrega de denuncia a Legal</t>
  </si>
  <si>
    <t>Consiste en entregar el 100% las denuncias de fraudes eléctrico al área legal en el tiempo establecido (No mayor a 2 días)</t>
  </si>
  <si>
    <t>% Entrega Denuncias en plazos</t>
  </si>
  <si>
    <t>Sistemas Gestión de fraude Eléctrico (GFE)</t>
  </si>
  <si>
    <t>Gerencia Técnica DRP</t>
  </si>
  <si>
    <t>Ramón Filpo</t>
  </si>
  <si>
    <t>Campaña Normalización de Grandes Suministros</t>
  </si>
  <si>
    <t>Adecuación Anti-Fraude</t>
  </si>
  <si>
    <t>Realizar las acciones de blindaje para asegurar la correcta facturación y medición de los grandes suministros</t>
  </si>
  <si>
    <t>Adecuaciones realizadas</t>
  </si>
  <si>
    <t>OS Ticket, Reporte Telemedición, Sistemas Comercial</t>
  </si>
  <si>
    <t>Gerencia Grandes Suministros</t>
  </si>
  <si>
    <t>Carlos Amilcar Gómez</t>
  </si>
  <si>
    <t>Disciplina de Mercado Grandes Suministros</t>
  </si>
  <si>
    <t xml:space="preserve">Atención de Verificaciones </t>
  </si>
  <si>
    <t>Atención de Verificaciones por reporte telemedida</t>
  </si>
  <si>
    <t>Realizar todas las verificaciones requeridas con los análisis de detección de anomalías desde telemedidas</t>
  </si>
  <si>
    <t>% Verificaciones realizadas</t>
  </si>
  <si>
    <t>Atención de Verificaciones por Reclamaciones dentro del mes</t>
  </si>
  <si>
    <t>Realizar todas las verificaciones requeridas por los departamento comerciales generadas en el sistema comercial</t>
  </si>
  <si>
    <t xml:space="preserve">Porcentaje Instalaciones Nuevas Grandes Suministro </t>
  </si>
  <si>
    <t>Porcentaje Instalaciones Nuevas Grandes Suministros</t>
  </si>
  <si>
    <t>Realizar todas las instalaciones requeridas de los grandes suministros dentro del plazo de las O/S</t>
  </si>
  <si>
    <t>% Instalaciones realizadas</t>
  </si>
  <si>
    <t>Campaña Normalización de Suministros Regulares</t>
  </si>
  <si>
    <t>Instalación de medida concentrada</t>
  </si>
  <si>
    <t>Consiste en la instalación y/o normalización medida  de suministros concentrados, especialmente edificios y plazas, para asegurar el correcto registro de la energía consumida por los clientes de este segmento del mercado</t>
  </si>
  <si>
    <t>Instalaciones realizadas</t>
  </si>
  <si>
    <t>Informes Sistemas</t>
  </si>
  <si>
    <t>Disciplina de Mercado Sector Santiago</t>
  </si>
  <si>
    <t>Resolución de Anomalías de Lectura</t>
  </si>
  <si>
    <t>Consiste en la resolución oportuna de las anomalías de lecturas que afectan el correcto registro de la energía consumida por los clientes</t>
  </si>
  <si>
    <t>% Resolución de anomalías</t>
  </si>
  <si>
    <t>Gerencia Sector Santiago</t>
  </si>
  <si>
    <t>Jefrey Diaz</t>
  </si>
  <si>
    <t>Porcentaje de Medición</t>
  </si>
  <si>
    <t>Consiste en incrementar de manera sostenible y oportuna la cantidad de clientes medidos</t>
  </si>
  <si>
    <t>% de Incremento de la medición</t>
  </si>
  <si>
    <t>Disciplina de Mercado Sector Puerto Plata</t>
  </si>
  <si>
    <t>Gerencia Sector Puerto Plata</t>
  </si>
  <si>
    <t>Donis Tavera</t>
  </si>
  <si>
    <t>Disciplina de Mercado Sector La Vega</t>
  </si>
  <si>
    <t>Gerencia Sector La Vega</t>
  </si>
  <si>
    <t>Guillermo Peralta</t>
  </si>
  <si>
    <t>Disciplina de Mercado Sector San Francisco</t>
  </si>
  <si>
    <t>Gerencia Sector San Francisco</t>
  </si>
  <si>
    <t>José Manuel Santana</t>
  </si>
  <si>
    <t>Disciplina de Mercado Sector Mao</t>
  </si>
  <si>
    <t>Gerencia Sector Mao</t>
  </si>
  <si>
    <t>Edwin Marte</t>
  </si>
  <si>
    <t>Georrefernciacion y Actualización de Entidades Eléctricas</t>
  </si>
  <si>
    <t>Atención  Solicitudes Saneamientos  por polígonos</t>
  </si>
  <si>
    <t>Levantamiento y Actualización de Fincas y Suministros</t>
  </si>
  <si>
    <t>Esta actividad consiste en el saneamiento de los suministros y fincas en terreno y en los sistemas, y a su vez la georreferenciación de estos</t>
  </si>
  <si>
    <t>% Polígonos saneados</t>
  </si>
  <si>
    <t>sistema de información Geográficas MDSIG</t>
  </si>
  <si>
    <t>Levantamiento y la Actualización en sistema de AP</t>
  </si>
  <si>
    <t>Levantamiento y la Actualizacion en sistema de AP</t>
  </si>
  <si>
    <t>Esta actividad consiste en el levantamiento de las  luminarias en terreno por municipio y su actualiación en la base de datos BDI Pérdidas</t>
  </si>
  <si>
    <t>Municipios levantados y actualizados</t>
  </si>
  <si>
    <t>Atención Solicitudes comerciales</t>
  </si>
  <si>
    <t>Esta actividad consiste en la atención en plazo de las solicitudes de creación de fincas, creación y validación de suministros, para ser contratados por la DC, dicho plazo sera de 1 hora para los primeros 6 meses (Enero-Junio), a partir de Julio se aplicara una mejora de -5 minutos c/mes, proyentando cerrar el año con un tiempo medio de 30 minutos.</t>
  </si>
  <si>
    <t>% Atención Solicitudes en plazo</t>
  </si>
  <si>
    <t>Sistemas de solicitudes Comerciales</t>
  </si>
  <si>
    <t>Eficientización Evaluación de Proyectos de Inversión</t>
  </si>
  <si>
    <t xml:space="preserve">Atención solicitudes de evaluación de Proyectos </t>
  </si>
  <si>
    <t>Atender las solicitudes o requerimientos de evaluaciones de zonas y/o polígonos que requieran proyectos de inversión, ya sean estos de fondos propios, AFR o con fondo de los organismos multilaterales y casos CTs. con problemas de redes. Ademas de los casos para mejora de servicio. Estos tendrán un tiempo de entrega no mayor a 12 días laborables</t>
  </si>
  <si>
    <t>% Atención Soliditudes en plazos</t>
  </si>
  <si>
    <t>Cartera de proyectos evaluados en el 2019</t>
  </si>
  <si>
    <t>Gerencia de Analisis y Estudio de Reducción de Pérdidas</t>
  </si>
  <si>
    <t>Hilario Martínez</t>
  </si>
  <si>
    <t>Evaluación y actualización de los indicadores de proyectos</t>
  </si>
  <si>
    <t>Creación de reportes para seguimiento de los indicadores de los proyectos fondos Propios y AFR, 2018-2019, tanto operativos, como de resultados y de seguimiento</t>
  </si>
  <si>
    <t>Mantener actualizados los indicadores de los proyectos Propios y AFR</t>
  </si>
  <si>
    <t>Entrega de reporte</t>
  </si>
  <si>
    <t>Evaluación y actualización de los indicadores de proyectos fondos propios y AFR en Cartera</t>
  </si>
  <si>
    <t>% Proyectos evaluados en plazos</t>
  </si>
  <si>
    <t>Reporte seguimiento indicadores proyectos</t>
  </si>
  <si>
    <t>Actualización de los indicadores de proyectos fuera de cartera</t>
  </si>
  <si>
    <t>Campaña de  Instalación de Totalizadores</t>
  </si>
  <si>
    <t>Incremento CT Totalizados</t>
  </si>
  <si>
    <t>Consiste en la segmentación de mercado por centro de transformación para identificar y priorizar la reducción de las pérdidas no técnicas</t>
  </si>
  <si>
    <t>BD Totalizadores y BD CT</t>
  </si>
  <si>
    <t>Gestión de Totalizadores Sector Santiago</t>
  </si>
  <si>
    <t>% Operatividad</t>
  </si>
  <si>
    <t>Consiste en mantener los Totalizadores Operativos de forma consistente.</t>
  </si>
  <si>
    <t>% Totalizadores Operativos</t>
  </si>
  <si>
    <t>Resolución de Totalizadores Anómalos</t>
  </si>
  <si>
    <t>Constiste en mantener la correcta medición de la segmentación de mercado por centro de transformación para la continuidad de las acciones focalizadas de reducción de las pérdidas no técnicas</t>
  </si>
  <si>
    <t>Gestión de Totalizadores Sector Puerto Plata</t>
  </si>
  <si>
    <t>Gestión de Totalizadores Sector La Vega</t>
  </si>
  <si>
    <t>Gestión de Totalizadores Sector San Francisco</t>
  </si>
  <si>
    <t>Gestión de Totalizadores Sector Mao</t>
  </si>
  <si>
    <t>Expansión de Telemedición</t>
  </si>
  <si>
    <t>Habilitación de Zonas Telemedidas</t>
  </si>
  <si>
    <t>Habilitación de Zonas telemedidas</t>
  </si>
  <si>
    <t>Consiste en ampliar las zonas telemedidas mediante la instalación de equipos que permiten la comunicación de los medidores telemedidos</t>
  </si>
  <si>
    <t>Zonas habilitadas</t>
  </si>
  <si>
    <t>Gerencia de Medición</t>
  </si>
  <si>
    <t>José Elías Lizardo</t>
  </si>
  <si>
    <t>GERENCIA DE SUBESTACIONES</t>
  </si>
  <si>
    <t>Resolución O/S Tomas de Lecturas</t>
  </si>
  <si>
    <t>Realizar en plazo de 3 días,todas las tomas de lecturas generadas en el sistema comercial</t>
  </si>
  <si>
    <t>% Lecturas realizadas en plazo</t>
  </si>
  <si>
    <t>Resolución de requerimiento para mantenimiento de Grandes Suministros</t>
  </si>
  <si>
    <t>Realizar todos los mantenimiento correctivos y preventivos para asegurar la correcta medición y facturación de los grandes suministros</t>
  </si>
  <si>
    <t>% Mantenientos realizados</t>
  </si>
  <si>
    <t>Instalación Macromedición MT</t>
  </si>
  <si>
    <t>Atención a Requerimientos de medición con Pinzas MT</t>
  </si>
  <si>
    <t>Realizar las mediciones requeridas en plazo (no mayor a 9 dias laborables)</t>
  </si>
  <si>
    <t>% mediciones realizadas en plazos</t>
  </si>
  <si>
    <t>Porcentaje Instalaciones Macromedición</t>
  </si>
  <si>
    <t>Realizar las instalaciones para las macromediciones solicitadas dentro del mes</t>
  </si>
  <si>
    <t>% Macromediciones instaladas</t>
  </si>
  <si>
    <t>Eficiencia  de la Telemedición</t>
  </si>
  <si>
    <t>Detectar anomalías en suministros telemedidos</t>
  </si>
  <si>
    <t>Monitorear el consumo registrado de los suministros telemedidos para detectar anomalías en los mismos</t>
  </si>
  <si>
    <t>% Alcanzado</t>
  </si>
  <si>
    <t>Sistemas de información GAERP</t>
  </si>
  <si>
    <t>Detectar a tiempo las anomalías en suministros telemedidos</t>
  </si>
  <si>
    <t>Días de detección</t>
  </si>
  <si>
    <t>Sistemas de información GM</t>
  </si>
  <si>
    <t>Incrementar la disponibilidad de comunicación telemedición</t>
  </si>
  <si>
    <t>Incrementar la disponibilidad de comunicación telemedición proceso Facturación industrial</t>
  </si>
  <si>
    <t>Gestionar que los medidores telemedidos instalados en Open tengan la información de telemedición disponible para explotarla</t>
  </si>
  <si>
    <t>% Incremento alcanzado</t>
  </si>
  <si>
    <t>Incrementar la disponibilidad de comunicación telemedición proceso Facturación Regular</t>
  </si>
  <si>
    <t>Incrementar la disponibilidad de comunicación telemedición Proceso de Balance de totalizadores</t>
  </si>
  <si>
    <t>Proyecto de Pérdidas Administrativas</t>
  </si>
  <si>
    <t>Identificación y gestión de los suministros con irregularidades en el proceso comercial</t>
  </si>
  <si>
    <t>Consiste en la verificación de los datos de los procesos en el ciclo comercial, con la finalidad de identificar y gestionar los suministros con irregularidades en dichos procesos, que afectan la facturación y por ende las pérdidas de energía de la empresa</t>
  </si>
  <si>
    <t>% suministros irregulares gestionados</t>
  </si>
  <si>
    <t>Informe Mensual de Pérdidas Administrativas</t>
  </si>
  <si>
    <t>Atención Solicitdudes Sectores (CHM/SGS, SGC)</t>
  </si>
  <si>
    <t>Atender las solicitudes realizadas por las áreas operativas, cuando estos tienen iconvenientes con algunas de estas plantaformas (CHM/SGS, SGC), el tiempo de anteción no de debe ser mayor a dos (2) días laborables.</t>
  </si>
  <si>
    <t>% Solicitudes atendidas en plazo</t>
  </si>
  <si>
    <t>O/S Ticket</t>
  </si>
  <si>
    <t>Implementación CHM/SGS Grandes Suministros</t>
  </si>
  <si>
    <t>Parametrizar las ordenes de servicio de GS</t>
  </si>
  <si>
    <t>Consiste en la implementación de los sistemas CHM/SGS en la Gerencia de Grandes Suministros</t>
  </si>
  <si>
    <t>% Parametrización</t>
  </si>
  <si>
    <t>Cronograma de Trabajo del Proyecto</t>
  </si>
  <si>
    <t>Configuración del CHM/SGS</t>
  </si>
  <si>
    <t>% Configuración</t>
  </si>
  <si>
    <t>Capacitación del personal</t>
  </si>
  <si>
    <t>% Capacitación</t>
  </si>
  <si>
    <t>Entrada en Producción</t>
  </si>
  <si>
    <t>Manuel Batista</t>
  </si>
  <si>
    <t>Implementar Sistema de atención a solicitudes de clientes internos</t>
  </si>
  <si>
    <t>Levantamiento de requerimientos</t>
  </si>
  <si>
    <t>Consiste en la implementación de un sistema de antención de solictudes para los clientes internos de la GAERP, con la finalidad de mejorar la calidad de nuestros servicios, donde podamos medir los tiempos de resolución de las solicitudes</t>
  </si>
  <si>
    <t>% Logro Levantamiento</t>
  </si>
  <si>
    <t>Configuración y desarrollo</t>
  </si>
  <si>
    <t>% Configuración y desarrollo</t>
  </si>
  <si>
    <t>Generar Indicadores de calidad en los procesos de la GAERP</t>
  </si>
  <si>
    <t>Levantamiento y definición de indicadores</t>
  </si>
  <si>
    <t>Consiste en la creación y modificación de indicadores de calidad, que garanticen una mayor eficiencia en dichos procesos</t>
  </si>
  <si>
    <t>Creación de procesos para seguimiento de los indicadores de calidad</t>
  </si>
  <si>
    <t>% Logro Creación procesos</t>
  </si>
  <si>
    <t>Habilitación pantalla de segimiento indicadores de calidad</t>
  </si>
  <si>
    <t>% Logro Habilitación</t>
  </si>
  <si>
    <t>Calibración de equipos de medición</t>
  </si>
  <si>
    <t>Reacondicionar y comprobar que los equipos de medida estén en correcto estado y puedan ser utilizados en terreno</t>
  </si>
  <si>
    <t>Canrtidad Medidores calibrados</t>
  </si>
  <si>
    <t>SAP y CHM</t>
  </si>
  <si>
    <t xml:space="preserve">Estandarización de las Instalaciones </t>
  </si>
  <si>
    <t>Inspección de las instalaciones de medición, estén acorde al marco normativo</t>
  </si>
  <si>
    <t>Inspeccionar la calidad de las instalaciones en clientes regulares y grandes suministros</t>
  </si>
  <si>
    <t>Realización de inspecciones mediante muestreo aleatorio simple representativo de la población para medir el cumplimiento de los estandares establecidos en la norma de instalación para Suministros regulares e Industriales</t>
  </si>
  <si>
    <t>Inspeciones de calidad realizadas</t>
  </si>
  <si>
    <t>Informes enviados y socializados con las areas involucradas/Correo</t>
  </si>
  <si>
    <t>Control de Calidad DRP</t>
  </si>
  <si>
    <t>Félix Jiménez</t>
  </si>
  <si>
    <t>Inspección en las instalaciones de los nuevos servicios para incrementar los estándares de calidad</t>
  </si>
  <si>
    <t xml:space="preserve">Inspeccionar la calidad de las instalaciones en nuevos clientes regulares </t>
  </si>
  <si>
    <t>Implementación de mejoras al sistema CHM para el laboratorio de medidores</t>
  </si>
  <si>
    <t>1. Implementación del módulo del INDOCAL
2. Implementar que otros  materiales serializados (modems, transformadores de corriente, módulos de medición) se manejen como los medidores y sellos.
3. Incluir en CHM el módulo de comunicación.
4. Crear la facilidad de sellado masivo de medidores en CHM</t>
  </si>
  <si>
    <t>Porciento de avance de implementación</t>
  </si>
  <si>
    <t>Correo implementación</t>
  </si>
  <si>
    <t>Implementación reporte de teleconsumo</t>
  </si>
  <si>
    <t>Reporte de consumo de clientes telemedidos, para que los clientes puedan inscribirse y recibir su evolutivo de consumo.</t>
  </si>
  <si>
    <t>Implementación al desarrollo Ordenes de Servicio Faltantes en la automatización de TWACS</t>
  </si>
  <si>
    <t>Implementación al desarrollo de automatización de corte, reconexión y tomas de lectura del sistema HEXING.</t>
  </si>
  <si>
    <t>Implementación al desarrollo de automatización de corte, reconexión y tomas de lectura del sistema OTV.</t>
  </si>
  <si>
    <t>Desarrollar un software para el control, asignación y manejo de los sellos en laboratorio.</t>
  </si>
  <si>
    <t>Automatizar el proceso de facturación de clientes Industriales.</t>
  </si>
  <si>
    <t>Contemplar un proceso donde las lecturas se consulten desde el contenedor de lecturas y se coloquen en el sistema comercial para cada ciclo de lectura</t>
  </si>
  <si>
    <t>Automatizar el proceso de facturación de clientes netos</t>
  </si>
  <si>
    <t>Automatizar el proceso de facturación de clientes prepago</t>
  </si>
  <si>
    <t>Otimización Calidad Materiales y Procesos</t>
  </si>
  <si>
    <t>Actualizar y mejorar las especificaciones técnicas en base a normas de rigor</t>
  </si>
  <si>
    <t>Actualizar y mejorar las especificaciones técnicas en base a las normas de rigor</t>
  </si>
  <si>
    <t>Revisión y actualización de las características técnicas de las principales familias de materiales de inversión en función de las normas de rigor</t>
  </si>
  <si>
    <t>% Fichas Actualizadas</t>
  </si>
  <si>
    <t>Cantidad de PDG actualizadas enviadas a Planificación</t>
  </si>
  <si>
    <t>Actualizar las Unidades Constructivas de la DRP para adaptarlas a las necesidades del terrreno.</t>
  </si>
  <si>
    <t xml:space="preserve"> Incorporación, Eliminación o sustitución de materiales que conforman las UUCC de la DRP, acorde a las nuevas actualizaciones de materieles disponibles y en desarrollo.</t>
  </si>
  <si>
    <t>% UUCC Actualizadas</t>
  </si>
  <si>
    <t>Cantidad de UUCC actualizadas presentadas a la DRP y/o enviadas a Planificación</t>
  </si>
  <si>
    <t>Investigar e innovar sobre nuevas soluciones y calidad de materiales</t>
  </si>
  <si>
    <t>Implementar pilotos o pruebas de nuevas opciones de materiales o soluciones</t>
  </si>
  <si>
    <t>Investigación y desarrollo de materiales que mitiguen los riesgos de ocurrencia de fraudes y/o optimicen las instalaciones en general</t>
  </si>
  <si>
    <t>% Informes de investigados</t>
  </si>
  <si>
    <t xml:space="preserve">Informe en detalles de las innovaciones, mejoras e implementaciones </t>
  </si>
  <si>
    <t>Asegurar que los ICAT facturados esten operando</t>
  </si>
  <si>
    <t>Asegurar que los ICAT acturados estén operando</t>
  </si>
  <si>
    <t>Consiste en monitorear y gestionar que los ICAT instalados y facturados estén operando correctamente en terreno</t>
  </si>
  <si>
    <t>% ICAT Operatívos</t>
  </si>
  <si>
    <t>Reporte Sistema ICAT</t>
  </si>
  <si>
    <t>Revisión y actualización de normas y procedimientos de la DRP</t>
  </si>
  <si>
    <t>DIRECCIÓN DE SEGURIDAD FÍSICA</t>
  </si>
  <si>
    <t>Realizar labores de inteligencia para detectar fraudes, conexiones ilegales y maximizar los recorridos de las redes y subestaciones de todos los sectores.</t>
  </si>
  <si>
    <t>Supervisión de nuestros servicios de Inteligencia en colaboración con el servicio de Inteligencia del Ministerio de Defensa, Policía Nacional y la Dirección Nacional de Inteligencia (D.N.I.)</t>
  </si>
  <si>
    <t>Servicio de inteligencia diurno y nocturno en las comunidades sensitivas donde existen mayor perdidas de energía.</t>
  </si>
  <si>
    <t>Cantidad de levantamientos</t>
  </si>
  <si>
    <t>Coordinación de Investigaciones</t>
  </si>
  <si>
    <t>Cristobal Cruz Diaz</t>
  </si>
  <si>
    <t>Apoyo en todos los sectores a los operativos diurnos y nocturnos conjuntamente con la Dirección de Reducción de Pérdidas.</t>
  </si>
  <si>
    <t>Inspeccionar los lugares en avería.</t>
  </si>
  <si>
    <t>Apoyo a las unidades de Corte y Reconexión de cada sector.</t>
  </si>
  <si>
    <t>% Apoyo de seguridad a operativos</t>
  </si>
  <si>
    <t>Coordinación de Seguridad Física</t>
  </si>
  <si>
    <t>Anthony P. Acevedo Muñoz</t>
  </si>
  <si>
    <t xml:space="preserve">Minimizar la vulnerabilidad en las oficinas comerciales. </t>
  </si>
  <si>
    <t>Levantamiento de vulnerabilidad de las oficinas comerciales</t>
  </si>
  <si>
    <t>Apoyo militar y vigilancias a todas las gerencias y direcciones en las actividades realizadas.</t>
  </si>
  <si>
    <t>Cantidad de Visitas</t>
  </si>
  <si>
    <t>Informes de recorrido y supervisión de seguridad</t>
  </si>
  <si>
    <t>Coordinación de Asuntos Internos</t>
  </si>
  <si>
    <t>Jorge Luis Gonzales Jorge</t>
  </si>
  <si>
    <t>Mantener una seguridad de calidad a los colaboradores que laboran en los diferentes operativos para garantizar una optima satisfacción laboral.</t>
  </si>
  <si>
    <t>Trabajos y operativos con los departamentos de Inteligencia del  Ministerio de Defensa, la P.N., D.N.I. y la Procuraduría eléctrica (PGASE)</t>
  </si>
  <si>
    <t xml:space="preserve">Coordinar con las diferentes autoridades apoyo en caso de agresión a los colaboradores para agilizar el proceso legal  </t>
  </si>
  <si>
    <t xml:space="preserve">Supervisión de los edificios corporativos, Almacenes y Subestacion </t>
  </si>
  <si>
    <t>Recesión de quejas, denuncias o sugerencias para la efiiciencia del servicio de seguridad.</t>
  </si>
  <si>
    <t xml:space="preserve">Corregir las anomalías y quejas del servicios </t>
  </si>
  <si>
    <t>Inspección de seguridad de todas las instalaciones de la empresa</t>
  </si>
  <si>
    <t xml:space="preserve">Vigilancia de todas las instalaciones de la empresa mediante el monitoreo con el sistema de video vigilancia CCTV </t>
  </si>
  <si>
    <t>Mantener la seguridad mediante el sistema de video vigilancia CCTV</t>
  </si>
  <si>
    <t>Cantidad de monitoreos</t>
  </si>
  <si>
    <t>Informes Monitoreo</t>
  </si>
  <si>
    <t>Encargado del Sistema de video y vigilancia (CCTV)</t>
  </si>
  <si>
    <t>Melvin Alcantara Reyes</t>
  </si>
  <si>
    <t>Apoyar en materia de seguridad a las Gerencias de Gestión Social y Comunicación Estratégica en las reuniones de mediación para resolver conflictos.</t>
  </si>
  <si>
    <t>Evitar que los colaboradores sean agredidos en caso de no llegar a acuerdos.</t>
  </si>
  <si>
    <t>Apoyo militar en las reuniones con juntas de vecinos y grupo populares.</t>
  </si>
  <si>
    <t>% apoyo de seguridad</t>
  </si>
  <si>
    <t>Enlace Polaicial y Gestion Social</t>
  </si>
  <si>
    <t>Alejandro de la cruz Mateo</t>
  </si>
  <si>
    <t>DIRECCIÓN DE SERVICIOS JURÍDICOS</t>
  </si>
  <si>
    <t>Reducción de pérdidas mediante la gestión legal - Depósito Denuncias</t>
  </si>
  <si>
    <t>Sometimiento de denuncias</t>
  </si>
  <si>
    <t>Aportar 100% a las reducción de pérdida mediante la gestión legal, es decir, con el sometimiento (denuncias) ante los órganos judiciales de los usuarios que incurran en infracciones que puede ser calificadas como delitos penales tales como fraudes eléctricos y atentando contra el sistema eléctrico nacional, esto cuando cumplan con los requerimientos necesarios  y contengan el informe técnico. Esto dentro del plazo de 2 dias</t>
  </si>
  <si>
    <t>Tiempo depósito denuncias</t>
  </si>
  <si>
    <t>Días</t>
  </si>
  <si>
    <t>Más es más</t>
  </si>
  <si>
    <t>Informes Mensuales</t>
  </si>
  <si>
    <t>Gerencia de Asuntos Penales</t>
  </si>
  <si>
    <t>Francisca del Carmen Reynoso</t>
  </si>
  <si>
    <t>Gestión efectiva de las denuncias</t>
  </si>
  <si>
    <t>Presentacion de las denuncias dentro de un plazo maximo de dos dias dentro del mes correspondiente, contados a partir de la recepcion de las informaciones pertinentes sobre el ilicito penal</t>
  </si>
  <si>
    <t>Porcentaje denuncias resueltas efectivamente</t>
  </si>
  <si>
    <t>Correo de remision de las informaciones para la denuncia y hoja de remision de las denuncias a PGASE</t>
  </si>
  <si>
    <t>Elaboración de querellas y Presentación de Acusaciones</t>
  </si>
  <si>
    <t>Elaboración de las querellas  una vez recibidas las documentaciones  y gestionar la presentación del 100% de las acusaciones por parte del ministerio público.</t>
  </si>
  <si>
    <t>Tiempo elaboración de querellas</t>
  </si>
  <si>
    <t xml:space="preserve">Informes Mensuales, Hoja de recepción de la documentacion que servirá como soporte de las querellas y hoja de depósito de las mismas en PGASE o en la Fiscalia ordinaria </t>
  </si>
  <si>
    <t>Asistencia a audiencias</t>
  </si>
  <si>
    <t>Asistiremos a las audiencias de fraudes eléctricos en los sectores correspondientes.</t>
  </si>
  <si>
    <t xml:space="preserve">% Asistencia Audiencias </t>
  </si>
  <si>
    <t>Conciliaciones PGASE</t>
  </si>
  <si>
    <t>Recuperación, a través de las acciones efectuadas en la Procuraduría General Adjunta para el Sistema Eléctrico, PGASE y la gerencia de asuntos penales el 50%  del monto total de las tasaciones validadas (Gestionar citaciones y comparecencias de las partes del proceso).</t>
  </si>
  <si>
    <t xml:space="preserve">% Monto Tasaciones Recuperado </t>
  </si>
  <si>
    <t>Controlar los asuntos juridicos surgidos de las actividades de la empresa dentro de su ambito de actuacion</t>
  </si>
  <si>
    <t>Apoyo Demandas Interpuestas en coordinacion Encargado de Litigios. Representa a la empresa en los tribunales y organizmos publicos o privados en su ambito de actuacion</t>
  </si>
  <si>
    <t>Ofrece asistencia Tecnica Juridica a la Gerencia del sector en todos los aspectos de indole legal</t>
  </si>
  <si>
    <t xml:space="preserve">% Asistencia Demandas Interpuestas en caso necesario </t>
  </si>
  <si>
    <t xml:space="preserve">Abogados Sectores,Coordiandor Legal </t>
  </si>
  <si>
    <t>Flor Maria Liriano, Jose Ivan Pena (Stgo.) Ileana Alt. Reyes (San Fco.) Reyita Mercedes Rguez. (Mao) Nancy Miguelina Gonzalez (Puerto Plata) Yanet Nazario Despradel.(La Vega)</t>
  </si>
  <si>
    <t>Realizar Gestion de Cobros  de la Cartera de Clientes  enviadas por los direfentes sectores y Dpto. de Cobranza</t>
  </si>
  <si>
    <t>Realizar acuerdos de pagos a clientes que se encuentren en el Dpto. Legal  Realizar Pagare Notarial. Intimacion de pagos. Demanda en Cobro de pesos Sguimiento al pago de las actas de recuperacion. (Penal)</t>
  </si>
  <si>
    <t>Analisis de los casos referidos para la gestion de cobros.                  
Visitas a los clientes.              
Realizar llamadas a los clientes.Envio comunicacion a los mismos.Procedimientos de demanda            </t>
  </si>
  <si>
    <t>Flor Maria Liriano, Jose Ivan Pena (Stgo.) Ileana Alt. Reyes (San Fco.) Reyita Mercedes Rguez. (Mao)                         Nancy Miguelina Gonzalez (Puerto Plata) Yanet Nazario Despradel.(La Vega)</t>
  </si>
  <si>
    <t>Asistencia a casos penales solictados por la Gerencia de Fraude.</t>
  </si>
  <si>
    <t>Resolución o acompañamiento de casos solicitados por la Gerencia de Fraude.</t>
  </si>
  <si>
    <t xml:space="preserve">% Asistencia Demandas casos Servicios Jurídicos </t>
  </si>
  <si>
    <t>Bethania Castro</t>
  </si>
  <si>
    <t>Realización de informe de cobros gestionados por los abogados de los sectores.</t>
  </si>
  <si>
    <t>Información sobre el monto cobrado de la cartera de clientes a gestionar el cobro, por acuerdo realizados por los abogados de los sectores.</t>
  </si>
  <si>
    <t>Cantidad de infomes</t>
  </si>
  <si>
    <t>Formalización contratos en plazo</t>
  </si>
  <si>
    <t>1.-Realización contrato. 
2. Enviar correo area requirente. 
3.- Revision contratos</t>
  </si>
  <si>
    <t>Ejecucion de los contratos de los contratos solicitados en un plazo de 10 dias laborables.</t>
  </si>
  <si>
    <t>Cantidad de días promedio contratos realizados</t>
  </si>
  <si>
    <t>Menos es más</t>
  </si>
  <si>
    <t xml:space="preserve">1.-Registro de solicitud contratos.                        
2.- Correos </t>
  </si>
  <si>
    <t xml:space="preserve">Contratos , Regulación y Opinión </t>
  </si>
  <si>
    <t xml:space="preserve">1. Kenia Gómez                    
2. Bileiny R. Taveras J          
3.  Natacha M. Wehbe S 
4. Lidia E. Núñez            
                          </t>
  </si>
  <si>
    <t>Gestion de firma y leglización de contrato.</t>
  </si>
  <si>
    <t>1.Enviar correo Area requiriente
2.Convocar al notario para firma</t>
  </si>
  <si>
    <t>Consiste en dar seguimiento a la captura de firmas para el contrato con la finalidad de legalizar el mismo (cliente o suplidores, administrados y notario).</t>
  </si>
  <si>
    <t>Cantidad de días promedio gestionado de firmas contratos realizados</t>
  </si>
  <si>
    <t>1- Archivo control de días.
2- Correos</t>
  </si>
  <si>
    <t>Porcentaje de contrato realizados</t>
  </si>
  <si>
    <t>1. Solicitu de contratos
2. Enviar correos al area requiriente</t>
  </si>
  <si>
    <t>Contratos realizados de acuerdo a solicitudes de las áreas y de acuerdo al plan de abastecimiento.</t>
  </si>
  <si>
    <t>Porcentaje de contratos elaborados</t>
  </si>
  <si>
    <t>Informe ejecutivo mensual</t>
  </si>
  <si>
    <t>Informe de actividades realizadas mensualmente en la gerencia de Contratos.</t>
  </si>
  <si>
    <t>Informe realizado</t>
  </si>
  <si>
    <t>Informe realizado.</t>
  </si>
  <si>
    <t>Indexación de contratos al On Base</t>
  </si>
  <si>
    <t xml:space="preserve">Carga de contratos al sistema On Base  en un plazo de 7 días laborables.  </t>
  </si>
  <si>
    <t xml:space="preserve">1.- Indexación y registro de los contratos suscritos por la empresa.                                                                         </t>
  </si>
  <si>
    <t>Cantidad de días promedio contratos indexados</t>
  </si>
  <si>
    <t xml:space="preserve">1.-Registro contratos OnBase.                                 2.- Correos </t>
  </si>
  <si>
    <t xml:space="preserve">1.-Kenia Gómez                    
2.- Bileiny R. Taveras J   
3.  Natacha M. Wehbe S             
                          </t>
  </si>
  <si>
    <t>Consultas a requerimientos legales de las áreas</t>
  </si>
  <si>
    <t xml:space="preserve">Notificaciones y respuestas a consultas en un plazo de 5 días laborables.  </t>
  </si>
  <si>
    <t xml:space="preserve">1.-Levantamiento de la información
1.-Supervisión del levantamiento de la base de datos.                                                                                           2.- Notificación de la llegada del término de los contratos.               </t>
  </si>
  <si>
    <t>Cantidad de días promedio solicitudes atendidas</t>
  </si>
  <si>
    <t xml:space="preserve">1.- Correos 
1.-Sistema OnBase.                      2.- Correos </t>
  </si>
  <si>
    <t xml:space="preserve">1.-Kenia Gómez                    
2.- Bileiny R. Taveras J         
 3.  Natacha M. Wehbe S  
4.- Lidia E. Núñez 
5.- Lidia E. Núñez /Kenia Gómez           
                          </t>
  </si>
  <si>
    <t>Porcentaje de consultas complejas atendidas en el plazo acordado</t>
  </si>
  <si>
    <t>Solicitudes legales de tipo complejas que ameritan una atención fuera de lo habitual</t>
  </si>
  <si>
    <t>Porcentaje de solicitude atendidas</t>
  </si>
  <si>
    <t xml:space="preserve">1.-Kenia Gómez                     
2.- Bileiny R. Taveras J       
3.- Lidia E. Núñez                        </t>
  </si>
  <si>
    <t>Notificación de la llegada del término de los contratos</t>
  </si>
  <si>
    <t xml:space="preserve">1.-Enviar correo a las areas el último día de cada mes. </t>
  </si>
  <si>
    <t xml:space="preserve">Consiste en comunicar a las areas la llegada del termino de los contratos, el cual se comunica via correo electronico con dos meses de anticipacion al vencimiento.   </t>
  </si>
  <si>
    <t>Porcentaje de remisión en plazo</t>
  </si>
  <si>
    <t xml:space="preserve">1.-Kenia Gómez                     
2.- Lidia E. Núñez                  </t>
  </si>
  <si>
    <t>Atención Procesos compras</t>
  </si>
  <si>
    <t xml:space="preserve">Asistencia a los procesos de compras en un plazo de 6 días laborables.  </t>
  </si>
  <si>
    <t xml:space="preserve">1.-Asistencia a procesos de compras.                                                                            2.- Realización informe evaluación credenciales.                        
3. Evaluación pliegos.                                                           
4.-soporte jurídico procesos compras.                                                                                             </t>
  </si>
  <si>
    <t>Cantidad de días promedio atención procesos de compra</t>
  </si>
  <si>
    <t xml:space="preserve">1.-Correos                             
2. Informe            
3. Resolución </t>
  </si>
  <si>
    <t>Recursos administrativos (impugnación y recursos gerarquicos)</t>
  </si>
  <si>
    <t>Casos solicitados para proceder con la defensa a Edenorte, impugnación.</t>
  </si>
  <si>
    <t>% casos impugnados en el mes</t>
  </si>
  <si>
    <t>Cumplimiento de los plazos de Gestión Internas para el apoderamiento de demandas a las oficinas externas.</t>
  </si>
  <si>
    <t>Analisis de las demandas recibidas desde cualquier punto del país y posterior emisión a los abogados externos. Además se realiza  con la finalidad de identificar las pruebas requeridas para su recopilación.</t>
  </si>
  <si>
    <t>Tiempo de análisis interno de las demandas recibidas</t>
  </si>
  <si>
    <t>Correos, archivo control fechas</t>
  </si>
  <si>
    <t>Gerencia de Litigios</t>
  </si>
  <si>
    <t>Gladys Ventura
Indhira Báez
Katherine Valdez
Sara Burgos</t>
  </si>
  <si>
    <t>Cumplimiento de los plazos para la recepción del apoderamiento de las demandas.</t>
  </si>
  <si>
    <t>Gestionar la retroalimentación a tiempo de los abogados externos mediante la confirmación del apoderamiento formal de la demanda.</t>
  </si>
  <si>
    <t>Tiempo de recepción de apoderamientos de las demandas</t>
  </si>
  <si>
    <t>Gestión de pruebas de las demandas recibidas.</t>
  </si>
  <si>
    <t xml:space="preserve">Gestionar internamnete con el departamento correspondiente las pruebas para los casos de demandas recibidos </t>
  </si>
  <si>
    <t>Porcentaje de pruebas solicitadas</t>
  </si>
  <si>
    <t>Reporte de provisión de sentencias para Contabilidad.</t>
  </si>
  <si>
    <t>Reporte de notificación mensual de los aprovicionamientos realizados para pagos de sentencias.</t>
  </si>
  <si>
    <t>Cantidad de reportes emitidos</t>
  </si>
  <si>
    <t>Cumplimiento plazos remisión de cesiones de crédito.</t>
  </si>
  <si>
    <t>Analisis y gestión de los casos recibidos en Litigios para su posterior notificación al área Financiera</t>
  </si>
  <si>
    <t xml:space="preserve">Tiempo emisión </t>
  </si>
  <si>
    <t>Horas</t>
  </si>
  <si>
    <t>Cumplimiento de plazos remisión de embargos u oposiciones a clientes o suplidores</t>
  </si>
  <si>
    <t>Analisis de la oposición notificada para determinación del cliente, suplidor o entidad financiera afectada y su posterior puesta en conocimiento al área de Finanzas</t>
  </si>
  <si>
    <t>Tiempo emisión embargos</t>
  </si>
  <si>
    <t>Cumplimiento de plazos remisión de embargos u oposiciones contra Edenorte.</t>
  </si>
  <si>
    <t xml:space="preserve">Analisis del embargo recibido para posterior puesta en conocimiento de los clientes o entidades financieras con indisposición de pago a EDENORTE </t>
  </si>
  <si>
    <t>DIRECCION DE TECNOLOGIA DE LA INFORMACION</t>
  </si>
  <si>
    <t>P74- EVALUAR: INICIO EXPLOTACION SISTEMAS  SGT-MODULO PLANIFICACION/CALCULO SGD</t>
  </si>
  <si>
    <t>Levantamiento Requerimientos De Lideres Usuarios
-Gestionar Requerimientos Via Solicitud con Proveedor
-Implementar Cambios En Ambiente Prueba
-Reunion De Validacion De los Cambios con Lideres
-Tomar Desicion final De Factibilidad del Nuevo Cambio
-Pasar a Productivo Nuevos Cambios del Sistema
-Formar a Usuarios Finales
-Desplegar la Solucion En toda la Empresa</t>
  </si>
  <si>
    <t xml:space="preserve">Determinar con los usuarios la factibilidad de usar estos modulos correspondientes a nuestro sistema SGD. </t>
  </si>
  <si>
    <t>SISTEMAS</t>
  </si>
  <si>
    <t>YENNY DAYANA ABREU</t>
  </si>
  <si>
    <t>P58- SOPORTE TI: CHATBOT EDENORTE</t>
  </si>
  <si>
    <t>Gestionar las Mejoras solicitadas para esta aplicación</t>
  </si>
  <si>
    <t>JOSE ENMANUEL DILONE</t>
  </si>
  <si>
    <t>P59- SOPORTE TI: IMPLEMENTACIÓN  CAJEROS AUTOSERVICIO</t>
  </si>
  <si>
    <t xml:space="preserve">Contratar los servicios de un proveedor de Cajeros Autoservicio donde el clliente realice el pago de energia sin asistencia de un represene. </t>
  </si>
  <si>
    <t>ANEUDY</t>
  </si>
  <si>
    <t>P62- EVALUAR: IMPLEMENTAR PAGO DE FACTURAS A TRAVÉS DE APLICACIÓN: CÓDIGO USSD</t>
  </si>
  <si>
    <t>LUIS GOMEZ</t>
  </si>
  <si>
    <t xml:space="preserve">P75- SOPORTE TI: IMPLEMENTAR INTERFACE SAP CON SGT </t>
  </si>
  <si>
    <t>Levantamiento Requerimientos De Lideres Usuarios
-Cotizar Requerimientos con Proveedor
-Reunion De Validacion De los Cambios con Lideres
-Tomar Desicion final De Factibilidad del Nuevo Cambio
-Probar Funcionalidades En Ambiente Prueba
-Pasar a Productivo Nuevos Cambios del Sistema
-Formar a Usuarios Finales
-Desplegar la Solucion En toda la Empresa</t>
  </si>
  <si>
    <t>Establecer la interface entre SAP Y SGT para que el SGT pueda ser puesto en explotacion. Mientras se usa la aplicación Interna para control de Proyectos</t>
  </si>
  <si>
    <t xml:space="preserve">P76- DESARROLLO: INTEGRAR ICAT AL SISTEMA SGD. </t>
  </si>
  <si>
    <t>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t>
  </si>
  <si>
    <t>Evaluar como los ICATs pueden migrar del SCADA hacia el Sistema SGD</t>
  </si>
  <si>
    <t xml:space="preserve">P77- DESARROLLO: CIERRE MASIVO EN EL SGD DE INCIDENCIAS PROGRAMADAS </t>
  </si>
  <si>
    <t>Cerrar automaticamente todas las incidencias que han sido parte de de una programacion de gestion de la demanda</t>
  </si>
  <si>
    <t>P54- IMPLEMENTACION: IMPLEMENTACIÓN SISTEMA SGS Y CHM</t>
  </si>
  <si>
    <t xml:space="preserve">Implementar SGS y CHM para la Gerencia </t>
  </si>
  <si>
    <t>LUIS ARIEL VASQUEZ</t>
  </si>
  <si>
    <t>P55- SOPORTE TI: MOVIMIENTO MASIVO ELEMENTOS DE LA RED</t>
  </si>
  <si>
    <t>Evaluar La Implementacion de la mejora enviada por INDRA.</t>
  </si>
  <si>
    <t>P5- SOPORTE TI: AUDITORIA INTERNA A PROGRAMADORES EXTERNOS TI</t>
  </si>
  <si>
    <t xml:space="preserve">Recibir lista de Programadores Externos a TI
Enviarles Programacion de Visita Tecnica
Definir y Aprobar los puntos a evaluar
Realizar Visita Tecnica
Publicar Los Resultados
</t>
  </si>
  <si>
    <t>Controlar y notificar el entorno de trabajo de los programadores Edenorte que estan fuera de TI</t>
  </si>
  <si>
    <t>RAMON EMILIO FERREIRA</t>
  </si>
  <si>
    <t>GERENCIA DE AUDITORIA DE SISTEMAS INFORMATICOS</t>
  </si>
  <si>
    <t>P12- EJECUCION: CUADRE INTERFACE CONTABLE</t>
  </si>
  <si>
    <t xml:space="preserve">Solicitar Autorizacion Comercial para Iniciar
Enviar la Poliza a contabilidad
Recibir Cuadre Contable
Hacer las Correcciones correspondientes
Reprocesar la Interface Contable
Enviar Los Archivos de Consultas y Poliza a Contabilidad
</t>
  </si>
  <si>
    <t>Validar los archivos de transacciones comerciales que deben subir a SAP-ERP</t>
  </si>
  <si>
    <t>VICTOR ALFONSO FERNANDEZ</t>
  </si>
  <si>
    <t>P13- SOPORTE TI: MIGRACION ELEMENTOS A COORDENADAS LONGITUD-LATITUD</t>
  </si>
  <si>
    <t xml:space="preserve">Levantamiento Requerimientos De Lideres Usuarios
-Cotizar Requerimientos Con Proveedor
-Reunion de Validacion De los Cambios con lideres
-Tomar Desicion final de Factibilidad del Nuevo Cambio 
-Probar Funcionalidades En Ambiente Prueba
-Pasar a Productivo Nuevos Cambios del Sistema
-Formar a Usuarios Finales
-Desplegar la Solucion en toda la Empresa
</t>
  </si>
  <si>
    <t>Cambiar los Elementos de la Red a las Coordenadas Longitud-Latitud</t>
  </si>
  <si>
    <t>P14- DESARROLLO: AUTOMATIZAR EL PROCESO DE FACTURACIÓN DE CLIENTES INDUSTRIALES</t>
  </si>
  <si>
    <t>FRANCISCO GABRIEL CRUZ CRUCETA</t>
  </si>
  <si>
    <t>Sustitución Almacenamientos SAN/NAS</t>
  </si>
  <si>
    <t>Sustituir equipos SAN &amp; NAS actuales por un sistema moderno</t>
  </si>
  <si>
    <t>Realizar la implementación de los equipos</t>
  </si>
  <si>
    <t>Adquirir un almacenamiento ALL-FLASH con la tecnología más moderna disponible y así sustituir los actuales almacenamientos que van quedando obsoletos</t>
  </si>
  <si>
    <t>Avance de Sustitución</t>
  </si>
  <si>
    <t>INFRAESTRUCTURA</t>
  </si>
  <si>
    <t>Rodolfo / Hilcías / Luduing</t>
  </si>
  <si>
    <t>Gerencia de compras</t>
  </si>
  <si>
    <t>Implementar nuevo Nutanix</t>
  </si>
  <si>
    <t>Hacer implementación de Nutanix adquirido a finales de 2018</t>
  </si>
  <si>
    <t>Recibir, conectar y configurar nuevo Nutanix</t>
  </si>
  <si>
    <t>Realizar la implementación de esta forma:
a) Contactar suplidor (CECOMSA)
b) Adecuar espacio físico en CPD
c) Habilitar conexiones eléctricas
d) Conectar equipos
e) Configurar Nutanix</t>
  </si>
  <si>
    <t>Implementaciones Rtealizadas</t>
  </si>
  <si>
    <t>Pantalla de Consola administración Nutanix</t>
  </si>
  <si>
    <t>José Armando / Hilcías</t>
  </si>
  <si>
    <t>Implementar nuevo SAN Telemedidas</t>
  </si>
  <si>
    <t>Realizar instalación del SAN adjudicado a finales de 2018 (posible entrega en enero 2019)</t>
  </si>
  <si>
    <t>Implementar SAN y migrar datos de Telemedidas</t>
  </si>
  <si>
    <t>Instalación de nuevo SAN para Telemedidas:
a) Habilitar espacio en CPD
b) Habilitar conexiones eléctricas y Red
c) Conectar equipos
d) Configurar equipos
e) Migrar desde SAN Hitachi hacia nuevo</t>
  </si>
  <si>
    <t>Porciento de Avance de Implementación</t>
  </si>
  <si>
    <t>Correos Electrónicos mostrando el avance de la migración</t>
  </si>
  <si>
    <t>Hilcías / Luduing</t>
  </si>
  <si>
    <t>Gerencia de telemedidas</t>
  </si>
  <si>
    <t>Mantener Equipos de Almacenamiento por debajo del 80% de espacio usado</t>
  </si>
  <si>
    <t>Asegurar que no se exceda el 80% de espacio consumido en cada Almacenamiento</t>
  </si>
  <si>
    <t>Verificar mensualmente cada Almacenamiento (SAN) y controlar el consumo máximo</t>
  </si>
  <si>
    <t>Medir el consumo de cada Almacenamiento para mantenerlo dentro de un máximo de 80%</t>
  </si>
  <si>
    <t>Porciento de Espacio consumido</t>
  </si>
  <si>
    <t>Informe de consumo de todos los Almacenamientos</t>
  </si>
  <si>
    <t>Rodolfo / Leny</t>
  </si>
  <si>
    <t>Backup de Servidores Virtuales</t>
  </si>
  <si>
    <t>Implementar equipo de backup para Servidores Virtuales</t>
  </si>
  <si>
    <t>Instalar y configurar solución de backup para equipos virtuales (VM)</t>
  </si>
  <si>
    <t>Adquirir un appliance que sirva para realizar los backups de los servidores virtuales, tanto Vmware como AHV (Acropolis)</t>
  </si>
  <si>
    <t>Correos Electrónicos, Pantallas</t>
  </si>
  <si>
    <t>José Armando / Luduing</t>
  </si>
  <si>
    <t>Segmentar las tecnologias telemedidas en vlans</t>
  </si>
  <si>
    <t>Creacion  de ambiete nuevo para cada una de las tecnologias de telemedicion en los Firewalls de Data Center</t>
  </si>
  <si>
    <t>Crear segmentos Vlans y movilizar los servidores a estos segmentos para cada una de las Tecnologias de telemedicion al Firewall</t>
  </si>
  <si>
    <t>Cantidad de Segmentos Creados</t>
  </si>
  <si>
    <t>Segmentos Creados y en produccion en el equipo Fortigate 1000D</t>
  </si>
  <si>
    <t>SEGURIDAD</t>
  </si>
  <si>
    <t>Juanel Martinez | Domingo Valdez</t>
  </si>
  <si>
    <t>Creacion y configuración de Politicas de seguridad para las tecnologias de telemedicion</t>
  </si>
  <si>
    <t>Creacion de Politicas de seguridad para las tecnologias de telemedicion</t>
  </si>
  <si>
    <t>Aplicar Politicas de seguridad a los segmentos de Vlans creados para las tecnologias de telemedicion</t>
  </si>
  <si>
    <t>% de Politicas Aplicadas</t>
  </si>
  <si>
    <t>Politicas Creados y en produccion en el equipo Fortigate 1000D</t>
  </si>
  <si>
    <t>S-03 Segmentar las tecnologias de TI que se encuentran en el Data Center (Equipos Nexus)</t>
  </si>
  <si>
    <t>Creacion  de ambiete nuevo para las Tecnologias de TI en los Nexus</t>
  </si>
  <si>
    <t>Crear segmentos Vlans y movilizar los servidores a estos segmentos para cada una de las Tecnologias de TI al Nexus</t>
  </si>
  <si>
    <t>Segmentos Creados y en produccion en el equipo Nexus 100D</t>
  </si>
  <si>
    <t>Manuel Bautista</t>
  </si>
  <si>
    <t xml:space="preserve">Instalar nuevo Firewall Fortigate 2000E </t>
  </si>
  <si>
    <t>Instalacion de nuevo Firewall para Servidores 2000E</t>
  </si>
  <si>
    <t>Completar la instalacion de un nuevo firewall fortigate 2000E en el Core del Data Center</t>
  </si>
  <si>
    <t>% De proyecto completado</t>
  </si>
  <si>
    <t>Equipo instalado en el Data Center</t>
  </si>
  <si>
    <t>S-05 Segmentar las tecnologias de TI que se encuentran en el Data Center (Equipos Fortinet)</t>
  </si>
  <si>
    <t>Creacion  de ambiete nuevo para las Tecnologias de TI en los Firewall del core del  Data Center</t>
  </si>
  <si>
    <t>Crear segmentos Vlans y movilizar los servidores a estos segmentos para cada una de las Tecnologias de TI en los Firewall del core del Data Center</t>
  </si>
  <si>
    <t>S-06Creacion y configuración Politicas de seguridad para los nuevos segmentos del Data Center</t>
  </si>
  <si>
    <t>Creacion de Politicas de seguridad para las tecnologias de TI en los Firewall del core del Data Center</t>
  </si>
  <si>
    <t>Aplicar Politicas de seguridad a los segmentos de Vlans creados para las tecnologias de TI en los Firewall del Core del Data Center</t>
  </si>
  <si>
    <t>Cantidad de Politicas Aplicadas</t>
  </si>
  <si>
    <t>S-07 Aplicar politicas de seguridad de puertos en las oficinas tipo A</t>
  </si>
  <si>
    <t>Mejorar la seguridad de acceso a la red por medios de puertos de red</t>
  </si>
  <si>
    <t>Aplicar politicas de seguridad de accesos a los puertos de red de la empresa</t>
  </si>
  <si>
    <t>Cantidad de Oficinas con Politica Aplicada</t>
  </si>
  <si>
    <t>Configuracion completada en los Switches de las oficinas</t>
  </si>
  <si>
    <t>Juanel Martinez | Manuel Bautista</t>
  </si>
  <si>
    <t xml:space="preserve">Escaneo de Vulnerabilidades de los servidores de la empresa </t>
  </si>
  <si>
    <t xml:space="preserve">Realizar un scaneo profundo de todas las posibles vulnerabilidades de los servidores de la empresa </t>
  </si>
  <si>
    <t xml:space="preserve">Cantidad de escaneos realizados </t>
  </si>
  <si>
    <t>Dashboard del Openvas en el servidor ENSKALI</t>
  </si>
  <si>
    <t>S-09 Correccion de Vulnerabilidades Criticas</t>
  </si>
  <si>
    <t>Correccion de Vulnerabilidades Criticas</t>
  </si>
  <si>
    <t>Corregir las Vulnerabilidades Criticas scaneadas en los servidores de la empresa</t>
  </si>
  <si>
    <t>% De cantidad de vulnerabilidades Criticas  encontradas vs las Vulnerabilidades corregidas</t>
  </si>
  <si>
    <t>Comparacion entre primer scaneo y segundo scaneo</t>
  </si>
  <si>
    <t>S-10 Correccion de Vulnerabilidades Medias</t>
  </si>
  <si>
    <t>Correccion de Vulnerabilidades Medias</t>
  </si>
  <si>
    <t>Corregir las Vulnerabilidades Medias scaneadas en los servidores de la empresa</t>
  </si>
  <si>
    <t>% De cantidad de vulnerabilidades Medias encontradas vs las Vulnerabilidades corregidas</t>
  </si>
  <si>
    <t>S-11 Puntos encontrado en Auditoria 2019</t>
  </si>
  <si>
    <t>Puntos encontrado en Auditoria 2019</t>
  </si>
  <si>
    <t>Trabajar en la corrección de las vulnerabilidades arrojadas por la auditoría presentadas a TI en el 2019</t>
  </si>
  <si>
    <t>% Cantidad de puntos en auditoria Vs Cantidad de puntos respondidos</t>
  </si>
  <si>
    <t>Documento de respuesta de las auditorias</t>
  </si>
  <si>
    <t>Domingo Valdez | Manuel Bautista</t>
  </si>
  <si>
    <t>S-12 Actualizacion de Firmas de virus</t>
  </si>
  <si>
    <t>Mantener Actualizado el universo de PC y servidores de la empreas con el agente de Symantec End Point Protection instalados</t>
  </si>
  <si>
    <t>Validar el total de agentes con base de firma no actualizada y compararla con el total de agente de Symantec End Point Protection instalados</t>
  </si>
  <si>
    <t>% De cantidad de agentes End Point Protection instalados en PC's Vs cantidad de PC's en el inventario del Dell Kace</t>
  </si>
  <si>
    <t>Dashboard de la consola del antivirus</t>
  </si>
  <si>
    <t>Domingo Valdez | Juanel Martinez</t>
  </si>
  <si>
    <t>S-13 Optimizacion recursos de Kace</t>
  </si>
  <si>
    <t>Mantener Actualizado el universo de PC y servidores de la empreas con el agente Kace Instalado.</t>
  </si>
  <si>
    <t>Validar el total de Pc en inventario, compararla con el total de agente de Kace instalado instalados</t>
  </si>
  <si>
    <t>% De cantidad de PC's en el inventario de Soporte Vs cantidad de agentes Dell Kace  instalados en PC's</t>
  </si>
  <si>
    <t>Dashboard de la consola del Dell Kace</t>
  </si>
  <si>
    <t>S-14 Restringir Accesos usuario Administrador</t>
  </si>
  <si>
    <t>Restringir el acceso con el usuario administrador a todas las PC de la emrpesa a los usuarios que su funcion no lo requiera</t>
  </si>
  <si>
    <t>Restringir para evitar acciones sobre la PC con el privilegio de  administrador por parte de usuarios sin el perfil autorizado</t>
  </si>
  <si>
    <t xml:space="preserve">%De cantidad de PC con usuarios administrador Vs (Cantidad de Usuarios administrador en el KACE - cantidad de PC's con usuarios administrador autorizados) </t>
  </si>
  <si>
    <t>Reporte generado por Dell Kace</t>
  </si>
  <si>
    <t>P31- EVALUAR: DESARROLLAR HERRAMIENTA CONTROL DE INCIDENCIAS PERSONAL CALL CENTER. OTRS.</t>
  </si>
  <si>
    <t xml:space="preserve">Levantamiento Requerimientos De Lideres Usuarios
-Gestionar Requerimientos Via Solicitud con Proveedor
-Implementar Cambios En Ambiente Prueba
-Reunion de Validacion De los Cambios con lideres
-Tomar Desicion final de Factibilidad del Nuevo Cambio 
-Pasar a Productivo Nuevos Cambios del Sistema
-Formar a Usuarios Finales
-Desplegar la Solucion en toda la Empresa
</t>
  </si>
  <si>
    <t>Desarrollar una herramienta interna que permita consolidar los resultados producto de los controles en el manejo personal del call center (Permitirá ver los llamados de atención, verbal o escrito realizado por representantes y errores cometidos por los mismo).</t>
  </si>
  <si>
    <t>JHON FERNANDEZ</t>
  </si>
  <si>
    <t>P32- EVALUAR: DISENAR APLICACION SEGUIMIENTO DE CASOS PENDIENTES  CALL CENTER</t>
  </si>
  <si>
    <t xml:space="preserve">Desarrollar una herramienta para seguimiento de casos, que permita registrar los resueltos en sistema, pero no en terreno, consulte el estatus, la gestión que se realizó,  respuesta para el mismo, así como registrar el número de llamadas que realizó el cliente para la misma. </t>
  </si>
  <si>
    <t>FAUSTO ACOSTA</t>
  </si>
  <si>
    <t>P33- IMPLEMENTACION: IMPLEMENTACION OTRS GH</t>
  </si>
  <si>
    <t xml:space="preserve">Levantamiento Requerimientos De Lideres Usuarios
-Estimar Requerimientos Con el Area de Desarrollo
-Iniciar Configuracion de los Requerimientos
-Implementar Cambios En Ambiente Prueba
-Reunion de Validacion De los Cambios con lideres
-Pasar a Productivo Nuevos Cambios del Sistema
-Formar a Usuarios Finales
-Desplegar la Solucion en el area solicitada
</t>
  </si>
  <si>
    <t>P35- DESARROLLO: IMPLEMENTACION SISTEMA DE DIETAS</t>
  </si>
  <si>
    <t xml:space="preserve">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
</t>
  </si>
  <si>
    <t>Implementar el Sistema de Dietas en todos los sectores</t>
  </si>
  <si>
    <t>CHRISTINA FERMIN BEATO</t>
  </si>
  <si>
    <t>GERENCIA DE TESORERIA</t>
  </si>
  <si>
    <t>P36- SOPORTE TI: NUEVO SISTEMA COMERCIAL</t>
  </si>
  <si>
    <t>Recibir Solicitudes de Tareas para este proceso
Realizar las colaboraciones de lugar
Coordinar Tareas proximas
Notificar a las partes Implicadas</t>
  </si>
  <si>
    <t>Seguimiento al proceso de decidir sobre un nuevo sistema comercial</t>
  </si>
  <si>
    <t>RAMON ELIAS RODRIGUEZ ALBA</t>
  </si>
  <si>
    <t>Active Directory ADManager Plus</t>
  </si>
  <si>
    <t>Implementar herramienta ManageEngine ADManager Plus</t>
  </si>
  <si>
    <t>Instalar y configurar herramienta ADManager Plus</t>
  </si>
  <si>
    <t>Implementar herramienta de administración de Active Directory que permita la correcta gestión de la plataforma Windows, usuarios y permisos</t>
  </si>
  <si>
    <t>Pantallas de consola</t>
  </si>
  <si>
    <t>Luduing / José Armando</t>
  </si>
  <si>
    <t>P37- DESARROLLO: ACTUALIZACIONES CHM</t>
  </si>
  <si>
    <t>Recibir y Programar las Mejoras a este sistema</t>
  </si>
  <si>
    <t>P39- SOPORTE TI: ACTUALIZACIONES SGS</t>
  </si>
  <si>
    <t>Recibir del Suplidor e Implementar las Mejoras  a este sistema</t>
  </si>
  <si>
    <t>P42- DESARROLLO: IMPLEMENTACIÓN MODELO DE GESTIÓN CONTROL TOTAL AUTOMATIZADO</t>
  </si>
  <si>
    <t>Adquirir Licencias. Implementación Modelo de Gestión Control Total Automatizado</t>
  </si>
  <si>
    <t>CANDIDO</t>
  </si>
  <si>
    <t xml:space="preserve">P43- EVALUAR: MEJORA SISTEMA SGD </t>
  </si>
  <si>
    <t>Levantamiento Requerimientos De Lideres Usuarios
-Cotizar Requerimientos Con Proveedor
-Reunion de Validacion De los Cambios con lideres
-Tomar Desicion final de Factibilidad del Nuevo Cambio 
-Probar Funcionalidades En Ambiente Prueba
-Pasar a Productivo Nuevos Cambios del Sistema
-Formar a Usuarios Finales
-Desplegar la Solucion en toda la Empresa</t>
  </si>
  <si>
    <t>Simplificar la opcion de busqueda de los avisos por zona en el sistema SGD</t>
  </si>
  <si>
    <t>P45- DESARROLLO: MEJORAS A LOS SERVICIOS CANALES DE PAGO EDENORTE</t>
  </si>
  <si>
    <t>Mejorar la seguridad y efectividad de los servicios para los canales de pago</t>
  </si>
  <si>
    <t>RICHARD GUZMAN BRITO</t>
  </si>
  <si>
    <t>P47- SOPORTE TI: MIGRACION BASES DE DATOS A ORACLE 12C</t>
  </si>
  <si>
    <t>Migrar la base de datos actual para la version mas reciente de modo que podamos tener cobertura de soporte por parte de Oracle</t>
  </si>
  <si>
    <t>P48- SOPORTE TI: ONBASE DIGITALIZACION DE DOCUMENTOS PROCESOS COMERCIALES</t>
  </si>
  <si>
    <t>Digitalizar los documentos que intervienen en la creacion  de los contratos de clientes</t>
  </si>
  <si>
    <t>RIGOBERTO TORIBIO ALVAREZ</t>
  </si>
  <si>
    <t>P51- SOPORTE TI: PAQUETE MEJORAS OPEN SGC Y APP</t>
  </si>
  <si>
    <t>Recibir del Suplidor y Ejecutar las Mejoras  a estos Sistemas</t>
  </si>
  <si>
    <t>P53- DESARROLLO: SMARTPHONE PROYECTO SISA</t>
  </si>
  <si>
    <t>Desarrollo del proyecto de supervisió SISA, mediante smartphones.</t>
  </si>
  <si>
    <t>VLADIMIR MONSANTO</t>
  </si>
  <si>
    <t>SMA-07 Aumento de Memoria RAM servidores N-computing</t>
  </si>
  <si>
    <t xml:space="preserve">instalar modulo adicional de memoria RAM a servidores N-computing de las oficinas comerciales </t>
  </si>
  <si>
    <t>incrementar la capacidad de memoria RAM de los servidores N-computing de 8 a 16 GB en todas las oficinas tipo A y Tipo B</t>
  </si>
  <si>
    <t>módulos de memorias instalados</t>
  </si>
  <si>
    <t>Reporte software Dell Kace</t>
  </si>
  <si>
    <t>SOPORTE</t>
  </si>
  <si>
    <t>Carlos Polonia, Jose F. Sanchez, Victor Padilla</t>
  </si>
  <si>
    <t xml:space="preserve"> 1,625,000.00  </t>
  </si>
  <si>
    <t>SMA-08 Aumento de Memoria RAM PC usuarios</t>
  </si>
  <si>
    <t>instalar modulo adicional de memoria RAM a PC de usuarios con 4 GB de RAM</t>
  </si>
  <si>
    <t>incrementar la capacidad de memoria RAM de las PC de usuarios  de 4 a 8 GB</t>
  </si>
  <si>
    <t> 215,000.00 </t>
  </si>
  <si>
    <t>SMA-09 Actualización sistema operativo PC usuarios</t>
  </si>
  <si>
    <t>instalación de sistema operativo Windows 10</t>
  </si>
  <si>
    <t>Cambiar sistema operativo Windows 7 a Windows 10 a los usuarios con pc que aun no estén actualizadas</t>
  </si>
  <si>
    <t>PC actualizadas</t>
  </si>
  <si>
    <t>Carlos Polonia, Jose F. Sanchez, Victor Padilla, Jehison Santana</t>
  </si>
  <si>
    <t>SMA-10 Cambio e instalación de PC Desktop Nuevas</t>
  </si>
  <si>
    <t>reemplazo de pc desktop obsoletas por pc desktop nuevas y nuevas asignaciones</t>
  </si>
  <si>
    <t>evaluar usuarios con PC desktop más viejas que ameriten cambio y realizxar las asignaciones a nuevos usuarios</t>
  </si>
  <si>
    <t>PC cambiadas</t>
  </si>
  <si>
    <t>Reporte Sistema de inventario</t>
  </si>
  <si>
    <t>4,483,317.96 </t>
  </si>
  <si>
    <t>SMA-11  Instalación de reloj de ponche</t>
  </si>
  <si>
    <t>instalación y puesta en funcionamiento de lector de huellas las diferentes localidades de edenorte</t>
  </si>
  <si>
    <t>instalación de equipo biométrico para el control de la asistencia por parte de GGHH</t>
  </si>
  <si>
    <t>relojes instalados</t>
  </si>
  <si>
    <t>Hojas de visita</t>
  </si>
  <si>
    <t>Carlos Polonia, Jose F. Sanchez, Silvestre Uceta</t>
  </si>
  <si>
    <t>276,379.60 </t>
  </si>
  <si>
    <t>SMA-12 Instalación modulo monitoreo de generadores eléctricos</t>
  </si>
  <si>
    <t>instalación de módulos monitoreo para 28 generadores eléctricos de la empresa</t>
  </si>
  <si>
    <t>instalación de sistema de monitoreo para generadores eléctricos de la empresa</t>
  </si>
  <si>
    <t>Módulos instalados</t>
  </si>
  <si>
    <t>captura de pantalla de los generadores agregados en el sistema de monitoreo</t>
  </si>
  <si>
    <t>GERENCIA DE SERVICIOS GENERALES</t>
  </si>
  <si>
    <t>3,477,000.00 </t>
  </si>
  <si>
    <t>SMA-13 Cambio de PC Laptop Nuevas</t>
  </si>
  <si>
    <t>reemplazo de laptops obsoletas por laptops nuevas y nuevas asignaciones</t>
  </si>
  <si>
    <t>evaluar usuarios con laptop más viejas que ameriten cambio y realizxar las asignaciones a nuevos usuarios</t>
  </si>
  <si>
    <t>laptos asignadas</t>
  </si>
  <si>
    <t>Carlos Polonia, Jose F. Sanchez, Danny Lopez</t>
  </si>
  <si>
    <t>3,818,547.06 </t>
  </si>
  <si>
    <t>P6- DESARROLLO: AUTOMATIZACIÓN FORMULARIOS DE AUDITORÍAS DE PROCESOS</t>
  </si>
  <si>
    <t>Automatizar las auditorias que se realizan a los procesos de la Comercial</t>
  </si>
  <si>
    <t>SAMUEL ACEVEDO</t>
  </si>
  <si>
    <t>P15- DESARROLLO: AUTOMATIZAR EL PROCESO DE FACTURACIÓN DE CLIENTES NETOS</t>
  </si>
  <si>
    <t>Contemplar un proceso donde las lecturas se consulten desde el contenedor de lecturas y se coloquen en el sistema comercial para cada ciclo de lectura. Mejorar el flujo de informacion entre Telemedidas y Facturacion Neta.</t>
  </si>
  <si>
    <t>P16- EVALUAR: AUTOMATIZAR EL PROCESO DE FACTURACIÓN DE CLIENTES PREPAGO.</t>
  </si>
  <si>
    <t>Determinar los Requerimientos para este proceso.: Contemplar un proceso donde las lecturas se consulten desde el contenedor de lecturas y se coloquen en el sistema comercial para cada ciclo de lectura</t>
  </si>
  <si>
    <t>P17- DESARROLLO: DESARROLLAR UN SOFTWARE PARA EL CONTROL, ASIGNACIÓN Y MANEJO DE LOS SELLOS EN LABORATORIO</t>
  </si>
  <si>
    <t>P19- SOPORTE TI: MEJORAS OV OFICINA VIRTUAL</t>
  </si>
  <si>
    <t>Integracion de nuevas funciones a la version actual de la Oficina Virtual.</t>
  </si>
  <si>
    <t>P20- DESARROLLO: INCLUIR ÓRDEDES DE SERVICIO FALTANTES EN LA AUTOMATIZACIÓN DE TWACS</t>
  </si>
  <si>
    <t>P20- DESARROLLO: REALIZAR AUTOMATIZACIÓN DE CORTE, RECONEXIÓN Y TOMAS DE LECTURA DEL SISTEMA HEXING.</t>
  </si>
  <si>
    <t>P20- DESARROLLO: REALIZAR AUTOMATIZACIÓN DE CORTE, RECONEXIÓN Y TOMAS DE LECTURA DEL SISTEMA OTV.</t>
  </si>
  <si>
    <t>P20- EVALUAR: REALIZAR AUTOMATIZACIÓN DE CORTE, RECONEXIÓN Y TOMAS DE LECTURA DEL SISTEMA STAR.</t>
  </si>
  <si>
    <t>P21- DESARROLLO: SEGUIMIENTO A LA 2DA FASE IMPLEMENTACIÓN DE LOS PROCESOS CLAVES DE PAGOS  Y DEL WEB SITE DE ACCESO A INFORMACIONES DE PAGOS DE NUESTROS SUPLIDORES.</t>
  </si>
  <si>
    <t xml:space="preserve">P24- DESARROLLO: SISTEMA WEB DE CONTROL DE CONTRATISTAS </t>
  </si>
  <si>
    <t>Creacion de sistema WEB de control de contratistas con los siguientes modulos:
1. Control y manejo de personal, el sistema debe de permitir el control del personal de forma individual por posicion, permitiendo agregar notas como tambien causales de salida, record estudios y todo los concerniente al personal de acuerdo a los requerimiento de los pliegos vigentes.
2. Control y manejo de Brigadas, control del total de las informaciones de las unidades contratadas por Edenorte.
3. Control y manejo de asistencia Brigadas, control de asistencia diaria con validacion de cierre de mes del personal interno e externo, el mismo debe de generar u  reporte mensual para efecto de pago.
4. Control y manejo de facturacion de Servicios mensual, impresion de prefacturacion, y docuemntacion de soporte de pago.
5. Control y manejo de herramientas de Brigadas, manejo de las herramientas de cada una de las unidades de forma indivudual.
NOTA: Se desarrollara una solictud con el total del desgloce de la necesidad.</t>
  </si>
  <si>
    <t>P25- DESARROLLO: MEJORAS CHM PARA TELEMEDIDAS</t>
  </si>
  <si>
    <t>Controlar, automatizar y dar seguimiento de manera efectiva a los cálculos realizados en la gestión de los ayuntamientos.</t>
  </si>
  <si>
    <t>José Emmanuel Diloné</t>
  </si>
  <si>
    <t>Gerencia de Negocios</t>
  </si>
  <si>
    <t>P29- SOPORTE TI: PROYECTO DE IMPLEMENTACIÓN SISTEMA DE MANTENIMIENTO PREVENTIVO Y CORRECTIVO PARA SERVICIOS GENERALES</t>
  </si>
  <si>
    <t>Actualizaciones inventario de equipos CPD</t>
  </si>
  <si>
    <t>Realizar inventarios periódicos de los equipos físicos y virtuales en el CPD</t>
  </si>
  <si>
    <t>Mantener actualizado un inventario con todos los equipos en el CPD:
a) Realizar revisión directa de equipos físicos en el CPD
b) Actualizar inventario de equipos físicos ya revisados
c) Extraer reporte de Vmware Vcenter con todos los equipos virtuales por HOST
d) Actualizar inventario de equipos virtuales obtenidos en el informe de Vcenter</t>
  </si>
  <si>
    <t>Actualizaciones de Inventario</t>
  </si>
  <si>
    <t>Informes de Inventario</t>
  </si>
  <si>
    <t>Hilcías / José Armando</t>
  </si>
  <si>
    <t>Actualizar / Parchar servidores, Sistemas Operativos y Aplicaciones</t>
  </si>
  <si>
    <t>Corregir vulnerabilidades en los servidores y aplicaciones</t>
  </si>
  <si>
    <t>Mantener los sistemas del CPD actualizados y seguros
a) Solicitar a Seguridad TI informes de vulnerabilidades
b) Revisar con fabricantes últimas actualizaciones y parches para equipos y Sistemas Operativos
c) Planificar y realizar las actualizaciones, respetando control de pruebas y horarios de Producción</t>
  </si>
  <si>
    <t>Actualizaciones Realizadas</t>
  </si>
  <si>
    <t>Comparación entre informe de Seguridad TI anterior versus informe actualizado</t>
  </si>
  <si>
    <t>Rodolfo / José Armando</t>
  </si>
  <si>
    <t>Microsoft EMS para Office 365</t>
  </si>
  <si>
    <t>Implementar EMS en O365</t>
  </si>
  <si>
    <t>Implementar Enterprise Mobility + Security para manejar dispositivos móviles</t>
  </si>
  <si>
    <t>a) Contratar suplidor 
b) Crear servidores virtuales
c) Colaborar con el partner contratado</t>
  </si>
  <si>
    <t>José Armando</t>
  </si>
  <si>
    <t>Optimizar espacio de la Torre  OC30 y organización de los radios de Comunicación Cor Norte en el gabinete.</t>
  </si>
  <si>
    <t>Supervisar los trabajos en  la OC30 , Cambios de antena , cambios de cable donde se requieran.</t>
  </si>
  <si>
    <t>Realizar cambios y reorganizar los servicios instalados en la Torre y gabinete de radios en  el Centro de operaciones de las redes COR en la OC30 .</t>
  </si>
  <si>
    <t xml:space="preserve">Porciento de Avance </t>
  </si>
  <si>
    <t>Fotos , Correos, Cronograma</t>
  </si>
  <si>
    <t>COMUNICACIONES</t>
  </si>
  <si>
    <t>Joel Sanchez, Elias Ezequiel</t>
  </si>
  <si>
    <t>Poner en funcionamiento los servicios de comunicación repetidora en la subestación de Nagua ETED.</t>
  </si>
  <si>
    <t>Instalación  de Antena , Configurar el repetidor   y pruebas del funcionamiento con las brigadas y el Cor.</t>
  </si>
  <si>
    <t>Activar los servicios de Comunicación de RF en la Susbtestacion de Nagua.</t>
  </si>
  <si>
    <t>Fotos , Correos,Cronograma</t>
  </si>
  <si>
    <t>Realizar cambios de las instalaciones Radio e implementar  los convertidores de 125v a 12Vdc en las radios de comunicación de cada una de las subestaciones con operador.</t>
  </si>
  <si>
    <t>Solicitar la disponibilidad eléctrica a la Gerencia de Subestaciones . Instalar breakers. instalar el convertidor.Prueba de funcionamiento.</t>
  </si>
  <si>
    <t xml:space="preserve">Optimizar el funcionamiento de  conexión de las radios en las subestaciones </t>
  </si>
  <si>
    <t>Cantidad de Convertidores</t>
  </si>
  <si>
    <t>Realizar mantenimientos Preventivos  de las repetidoras ubicadas en las  lomas del murazo ,Isabel de Torre,Jamao,Nevera , Ranchito .</t>
  </si>
  <si>
    <t>Visitar las repetidoras cada 2 meses . Revisar banco de baterías, cargador , cable de antena,Duplexer,Equipo repetidor RxTx y enlace de datos. Pruebas desde la estación repetidora con el Cor y las brigadas.</t>
  </si>
  <si>
    <t>Mantenimientos Preventivos  Repetidoras</t>
  </si>
  <si>
    <t>Numero de mantenimientos realizados</t>
  </si>
  <si>
    <t>Correos electrónicos, Fotos</t>
  </si>
  <si>
    <t>Gerencia de Energía</t>
  </si>
  <si>
    <t xml:space="preserve">Mantener la disponibilidad de servicio de la comunicación en las repetidoras.A traves de los mantenimientos preventivos </t>
  </si>
  <si>
    <t>Solucionar las averias que se presenten en el menor tiempo , disponibilidad vehicular 24 /7, herramientas adecuadas , disponibilidad de equipos .</t>
  </si>
  <si>
    <t xml:space="preserve">Disponibilidad de Servicios Comunicación en Radios . Nota: tomar encuenta aspectos atmosfericos , temporadas ciclonicas¡. </t>
  </si>
  <si>
    <t>Porcentaje de disponibilidad</t>
  </si>
  <si>
    <t>Informe, correos</t>
  </si>
  <si>
    <t>Mantener la disponibilidad de los serviciosde la comunicación de las radios de las subestaciones , a traves de los mantenimientos preventivos.</t>
  </si>
  <si>
    <t>Revisar los radios de comunicación y sus instalaciones (Antena, cable RG213, programación del radio, cargador, batería y conectores ) para mantener la comunicación con el Cor y las Subestaciones.Realizar pruebas.</t>
  </si>
  <si>
    <t>Disponibilidad de los servicios de comunicación en las  radios de las Subestaciones .</t>
  </si>
  <si>
    <t>Correos , Formularios de visita.</t>
  </si>
  <si>
    <t>Mantener la disponibilidad de los serviciosde la comunicación de los radios moviles  y portátil de la Dirección de Distribución., a travez de los mantenimentos preventivos.</t>
  </si>
  <si>
    <t>Revisar los radios de comunicación y sus instalaciones (Antena, cable , programación del radio, fusibles, batería y conectores ) para mantener la comunicación con el Cor y las áreas de Distribución.</t>
  </si>
  <si>
    <t>Disponibilidad de los servicios de comunicación en las  radios móviles y portátiles  .</t>
  </si>
  <si>
    <t>Correos, Formularios de visita</t>
  </si>
  <si>
    <t>Implementar enlaces Propios de Fibra ,rutas:  Gurabo-Hache, Zona Franca- Administrativo, con ETED.</t>
  </si>
  <si>
    <t>Implementar enlaces Propios de Fibra , en las oficinas de Gurabo-Hache ,Administrativo con el anillo de fibra en   Zona Franca de  ETED</t>
  </si>
  <si>
    <t>Gestionar con ETED los permisos. Gestionar permisos con el ayuntamiento. Indicar procesos de Compras hasta finalizar el proyecto.</t>
  </si>
  <si>
    <t>Implementar enlaces de Fibra Optica Propia de Edenorte , en las oficinas de Gurabo -Hache y Zona Franca -Administrativo</t>
  </si>
  <si>
    <t>Porciento de Avance implementación.</t>
  </si>
  <si>
    <t>Correos , Fotos, informes</t>
  </si>
  <si>
    <t>Joan Manuel Estevez. Equipo Redes Telemáticas</t>
  </si>
  <si>
    <t xml:space="preserve">Core Principal de Edenorte </t>
  </si>
  <si>
    <t>Actualizar plataforma Core Principal de edenorte</t>
  </si>
  <si>
    <t>Iniciar Procesos de Compras, proceso de contratación , implementación y cierre del proyecto</t>
  </si>
  <si>
    <t>Iniciar proceso de evaluación del Core , realizar diseño de la estructura de red de toda la empresa . Verificar configuración de equipos principales , conexiones. Realizar cambios de ser necesarios . Documentar información .</t>
  </si>
  <si>
    <t>Porciento de avance implementación Core</t>
  </si>
  <si>
    <t>Enviar Resumen mensual de averías a cada proveedor de servicio de Comunicaciones</t>
  </si>
  <si>
    <t>Enviar estadísticas de averías a los suplidores: Claro, Altice (Tricom-Orange), RID,Columbus,semanalmente.Cordinar reuniones con los suplidores.</t>
  </si>
  <si>
    <t>Enviar resumen de averías semanales a los Gerentes y sostener reuniones con suplidores</t>
  </si>
  <si>
    <t>Cantidad de Reportes enviados .</t>
  </si>
  <si>
    <t>Correos, planilla.</t>
  </si>
  <si>
    <t>Francis Firpo</t>
  </si>
  <si>
    <t>Mejora  Cableado de data y eléctricas  en las localidades a requerimiento .</t>
  </si>
  <si>
    <t>Realizar levantamiento de las localidades. Cantidad de salidas de data y voz a mejorar.</t>
  </si>
  <si>
    <t>Identicar  salidas de data y eléctrica a mejorar. Organizar y realizar cambios de gabinetes.</t>
  </si>
  <si>
    <t>Porcentaje de avance de salidas data y eléctrica</t>
  </si>
  <si>
    <t>Adecuaciones Oficinas Comerciales (a requerimiento en conjunto con SSGG)</t>
  </si>
  <si>
    <t>Adecuar oficinas comerciales a solicitud de SSGG</t>
  </si>
  <si>
    <t>Organizar cableado estructurado, estandarización y configuración de los equipos</t>
  </si>
  <si>
    <t xml:space="preserve">Evaluar el estado del cableado y los cuartos de equipos de las diferentes oficinas con Servicios generales, con el fin de brindar mejor calidad de servicio a los clientes. </t>
  </si>
  <si>
    <t>Cantidad de oficinas</t>
  </si>
  <si>
    <t>SERVICIOS GENERALES</t>
  </si>
  <si>
    <t>Proyecto Twacs (Depende de telemedidas y subestaciones)</t>
  </si>
  <si>
    <t>Proveer el medio de comunicación e integrar al sistema de telemedida Twacs</t>
  </si>
  <si>
    <t>Apoyar con la instalación de cableados y preparación de los equipos</t>
  </si>
  <si>
    <t>TwacsProveer los medios de comunicación conexión interna y direccionamiento IP.</t>
  </si>
  <si>
    <t xml:space="preserve">Porcentaje </t>
  </si>
  <si>
    <t>Jose Rolando Sanchez y Daniel Baez</t>
  </si>
  <si>
    <t>Proyectos de Automatización (Depende de las solicitudes de Distribución)</t>
  </si>
  <si>
    <t xml:space="preserve">Proveer el medio de comunicación en las subestaciones e integrar al sistema scada </t>
  </si>
  <si>
    <t>Configurar los equipos vía radio, módems o enlaces alámbricos instalados en la subestación y en lazar con el scada(Depende de las solicitudes de Distribución)</t>
  </si>
  <si>
    <t>Integrar Subestaciones al Sistema Scada. Automatización .</t>
  </si>
  <si>
    <t>Proyecto de ITCs. (Depende de las solicitudes de Distribución)</t>
  </si>
  <si>
    <t xml:space="preserve">Proveer el medio de comunicación a los ITCs e integrar al sistema scada </t>
  </si>
  <si>
    <t>Integrar ITCs al Sistema Scada. Automatización .</t>
  </si>
  <si>
    <t>Evaluar los costos de Comunicación en la empresa.</t>
  </si>
  <si>
    <t>Realizar informes mensuales por centro de costo y enviar a cada Gerencia con la finalidad de reducir costos .</t>
  </si>
  <si>
    <t>Evaluar los gastos de comunicación por centro de costo</t>
  </si>
  <si>
    <t>Tommy Gomez y Lesvituany</t>
  </si>
  <si>
    <t>Mejorar Proceso Backup</t>
  </si>
  <si>
    <t>Hacer más eficiente el proceso de backup</t>
  </si>
  <si>
    <t>a) Verificar tiempos de duración
b) Identificar cuellos de botella
c) Implementar solución</t>
  </si>
  <si>
    <t>Porciento Avance de mejora</t>
  </si>
  <si>
    <t>Informe, Correos Electrónicos</t>
  </si>
  <si>
    <t>Rodolfo / Luduing</t>
  </si>
  <si>
    <t>Medir la disponibilidad de los Servicios de Infraestructura TI</t>
  </si>
  <si>
    <t>a) Disponibilidad de Bases de datos
b) Disponibilidad de Servidores
c) Disponibilidad Plataformas de virtualización</t>
  </si>
  <si>
    <t>Porciento de disponibilidad</t>
  </si>
  <si>
    <t>Informe Nagios</t>
  </si>
  <si>
    <t>SMA-01 Reporte Mensual de Porcentaje de resolución de incidencias</t>
  </si>
  <si>
    <t>Generar reporte mensual del porcentaje de resolución de incidencias</t>
  </si>
  <si>
    <t>Reporte Mensual de incidencias que indica el porcentaje de efectividad en la resolución de incidencias</t>
  </si>
  <si>
    <t>Reportes Generados</t>
  </si>
  <si>
    <t>Reporte Generado</t>
  </si>
  <si>
    <t>Victor Fernandez, Carlos Polonia</t>
  </si>
  <si>
    <t>SMA-02 Reporte semanal de incidencias pendientes</t>
  </si>
  <si>
    <t xml:space="preserve">reporte de incidencia pendientes por área </t>
  </si>
  <si>
    <t>Generar reporte semanal de incidencias pendientes por área</t>
  </si>
  <si>
    <t>SMA-03 Emision de Correos de concientización uso y manejo de recursos informáticos</t>
  </si>
  <si>
    <t xml:space="preserve">enviar correo </t>
  </si>
  <si>
    <t xml:space="preserve">Enviar correo con información que ayude a concientizar a los usuarios hacer uso correcto de los recursos informáticos disponibles </t>
  </si>
  <si>
    <t>Correos enviados</t>
  </si>
  <si>
    <t xml:space="preserve">SMA-04 Disponibilidad de servidores N-computing </t>
  </si>
  <si>
    <t>Medir la disponibilidad mensual servidores N-computing</t>
  </si>
  <si>
    <t xml:space="preserve">Mediante el sistema nagios monitorear el porcentaje de disponibilidad mensual de los servidores N-computing </t>
  </si>
  <si>
    <t>Porcentaje promedio de disponibilidad</t>
  </si>
  <si>
    <t>Reporte Pantalla de Nagios</t>
  </si>
  <si>
    <t>Carlos Polonia, Victor Fernandez</t>
  </si>
  <si>
    <t>SMA-05 Porcenaje de incidencias resueltas en el tiempo estipulado de 24 horas laborables.</t>
  </si>
  <si>
    <t>Porcentaje de resolución de incidencias de configuración de usuarios en el tiempo estipulado de 24 H laborables</t>
  </si>
  <si>
    <t>Generar reporte con el cumplimiento del  tiempo promedio establecido de resolución de incidencias de 24H laborables para la  configuración de usuarios de red</t>
  </si>
  <si>
    <t>Porcentaje promedio de resolucion atendidas en tiempo</t>
  </si>
  <si>
    <t>Reporte Dell Kace</t>
  </si>
  <si>
    <t>Porcentaje de resolución de incidencias de reseteo de claves de red en el tiempo estipulado de 24 H laborables</t>
  </si>
  <si>
    <t>Generar reporte con el cumplimiento del  tiempo promedio establecido de resolución de incidencias de 24H laborables para reseteo de claves de red,</t>
  </si>
  <si>
    <t>Porcentaje de resolución de incidencias de reseteo de claves open en el tiempo estipulado de 24 H laborables</t>
  </si>
  <si>
    <t>Generar reporte con el cumplimiento del  tiempo promedio establecido de resolución de incidencias de 24H laborables para el  reseteo de claves open</t>
  </si>
  <si>
    <t>Porcentaje de resolución de incidencias de creacion de usuarios open en el tiempo estipulado de 24 H laborables</t>
  </si>
  <si>
    <t>Generar reporte con el cumplimiento del  tiempo promedio establecido de resolución de incidencias de 24H laborables para la  creación de usuarios open</t>
  </si>
  <si>
    <t>SMA-06 Informe mensual de gastos de impresión por centro de costo</t>
  </si>
  <si>
    <t>Generar Reporte de gastos de impresión  y reparacion por centro de costos</t>
  </si>
  <si>
    <t xml:space="preserve">Enviar mensualmente reporte de gastos de impresión y reparacion a cada dirección  </t>
  </si>
  <si>
    <t>Carlos Polonia, Jose Francisco Sanchez</t>
  </si>
  <si>
    <t>Luduing Rodríguez</t>
  </si>
  <si>
    <t>Carlos Polonia</t>
  </si>
  <si>
    <t>Sahira Jiménez</t>
  </si>
  <si>
    <t>P56- DESARROLLO: APLICACION DE SUPERVISIÓN TÉCNICA</t>
  </si>
  <si>
    <t>Concluir el desarrollo de la aplicación de supervisión Técnica</t>
  </si>
  <si>
    <t>P57- EVALUAR: IMPLEMENTACIÓN ATENCIÓN A CLIENTES POR CITAS</t>
  </si>
  <si>
    <t xml:space="preserve">Recibir Solicitudes de Tareas para este proceso
Realizar las colaboraciones de lugar
Coordinar Tareas proximas
Notificar a las partes Implicadas
</t>
  </si>
  <si>
    <t>Implementacion sistema de citas medinate la web y sistem e flow para que los clientes puedan solicitar su turno a remoto.</t>
  </si>
  <si>
    <t>AKILTECH</t>
  </si>
  <si>
    <t>Análisis costo beneficio de las inversiones en tecnología y posterior aplicación resultados de la inversión.</t>
  </si>
  <si>
    <t>P63- DESARROLLO: ENCUESTAS DE  CALIDAD DE SERVICIO POR SMS</t>
  </si>
  <si>
    <t>Desarrollar enlaces para que a través del sistema de turnos se puedan remitir encuestas de satisfacción a cada cliente atendido en las oficinas comerciales, atraves de un SMS a su celular</t>
  </si>
  <si>
    <t>P64- SOPORTE TI: REALIZAR ENCUESTAS ELECTRÓNICAS GENERAL A CLIENTES EDENORTE VÍA EMAIL</t>
  </si>
  <si>
    <t>Remitir encuesta para evaluación general de la calidad del servicio a todos los clientes que tienen correo electrónico</t>
  </si>
  <si>
    <t>P66- SOPORTE TI: SOFWARE PARA GESTIÓN DE ENVIO DE CORREOS</t>
  </si>
  <si>
    <t>Adquisición de licencia de software para el manejo del envio y seguimiento de correos externos.</t>
  </si>
  <si>
    <t>P67- EVALUAR: AUTOMATIZAR EL PROCESO DE QUEJAS Y SUGERENCIAS RECIBIDAS DE LOS CLIENTES</t>
  </si>
  <si>
    <t>Desarrollar una aplicación web que nos permita llevar un control de las quejas y sugerencias que se reciben de los clientes en las oficinas comerciales para tener un registro digital del seguimiento y las acciones realizadas de cada queja.</t>
  </si>
  <si>
    <t>P68- SOPORTE TI: CAMPAÑA "GANA CON ENERGIA " 2019</t>
  </si>
  <si>
    <t>Colaborar con las tareas tecnologicas necesarias para que este evento se realice exitosamente</t>
  </si>
  <si>
    <t>P70- SOPORTE TI: IMPLEMENTACION CERTIFICACIONES EDENORTE OPTIC</t>
  </si>
  <si>
    <t>Colaborar con las acciones necesarias para cumplir con las certificaciones que establece la OPTIC</t>
  </si>
  <si>
    <t>P71- DESARROLLO: IMPLEMENTACIÓN CONSOLA DE AUTO ATENCIÓN</t>
  </si>
  <si>
    <t>Adquirir equpos donde el cliente pueda tener acceso algunos servicios y pueda obtenerlos sin la asistencia de un representante (turnos, consulta de balances, impresión de duplicados, estafetas mas cercanas, solicitud de factura ecológica, entre otros)</t>
  </si>
  <si>
    <t>P72- SOPORTE TI: MODIFICACIÓN ÁRBOL DE IVR</t>
  </si>
  <si>
    <t>Se requiere modificar el árbol de IVR  a los fines de incluir opciones requeridas en la NorticA5, para agregar lo siguiente: opción para finalizar la función con la tecla de almohadilla (número),  repetir opciones, marcar cero 0 para comunicarse con un representante, se debe indicar el número de extensión y luego la descripción, debe crearse un mensaje grabado que le informe al cliente que el IVR está fuera.</t>
  </si>
  <si>
    <t>GERENCIA DE COMUNICACIONES</t>
  </si>
  <si>
    <t>P73- DESARROLLO: REPORTE DE TELECONSUMO</t>
  </si>
  <si>
    <t>Envio por Email a los clientes el reporte de lo medidores telemedidos.</t>
  </si>
  <si>
    <t>PLAN OPERATIVO 2019</t>
  </si>
  <si>
    <t>GERENCIA DE COMUNICACIÓN ESTRATÉGICA</t>
  </si>
  <si>
    <t>Evaluaciones y aperturas de nuevas estafetas de pago</t>
  </si>
  <si>
    <t>Señalización y Difusión</t>
  </si>
  <si>
    <t>Captación, evaluación, negociación , contratación  e inclusión de nuevos puntos de pagos</t>
  </si>
  <si>
    <t xml:space="preserve">Cantidad de nuevos puntos de pagos </t>
  </si>
  <si>
    <t>Contratos,  fotos, documentos</t>
  </si>
  <si>
    <t>Desarrollo de Mercado</t>
  </si>
  <si>
    <t>German Rodriguez / Aneury Vega</t>
  </si>
  <si>
    <t>Difusión de Estafetas y Oficinas Comerciales nuevas y existentes</t>
  </si>
  <si>
    <t>Grabación de audio de perifoneo / Diseño y elaboración de volantes</t>
  </si>
  <si>
    <t>Dar a conocer a traves de perifoneo y volantes la ubicación de estafetas y oficinas comerciales</t>
  </si>
  <si>
    <t>Cantidad de difusiones</t>
  </si>
  <si>
    <t>Grabaciones y/o Volantes</t>
  </si>
  <si>
    <t>Desarrollar campaña informativa para clientes sobre oficina virtual</t>
  </si>
  <si>
    <t>Dar a conocer a los clientes los servicios que se ofrecen a traves de la oficina virtual</t>
  </si>
  <si>
    <t>% Avance implementación campaña</t>
  </si>
  <si>
    <t>Artes, correos, audios</t>
  </si>
  <si>
    <t>Gestión de Marca</t>
  </si>
  <si>
    <t>Vanessa Tavarez, Omayra Calderón, Julio Quevedo</t>
  </si>
  <si>
    <t xml:space="preserve">Desarrollo de campaña promocional de verano. </t>
  </si>
  <si>
    <t xml:space="preserve">Producción de material audiovisual de la campaña </t>
  </si>
  <si>
    <t>Desarrollar una campaña que permita fortalecer la imagen corporativa de la empresa y premiar a los clientes</t>
  </si>
  <si>
    <t>Spots, contratos, Documentos, fotos, Artes, videos</t>
  </si>
  <si>
    <t>Vanessa Tavarez, Omayra Calderón, Julio Quevedo, German Rodrìguez, Yina Rodrìguez y Josè Luis Ferreira</t>
  </si>
  <si>
    <t>Implementación atención a clientes por citas (difusiòn)</t>
  </si>
  <si>
    <t>Implementacion sistema de citas mediante la web y sistema e flow para que los clientes puedan solicitar su turno a remoto.</t>
  </si>
  <si>
    <t>% Avance de difusiòn</t>
  </si>
  <si>
    <t>Artes, audios</t>
  </si>
  <si>
    <t>Medios y Publicidad</t>
  </si>
  <si>
    <t>Julio Quevedo</t>
  </si>
  <si>
    <t>Encuesta de Satisfacción de Clientes Externos</t>
  </si>
  <si>
    <t>Encuesta Modelo CAF</t>
  </si>
  <si>
    <t xml:space="preserve">Realizar encuestas para medir el nivel de satisfacción de los clientes externos y entrega de informes con resultados </t>
  </si>
  <si>
    <t>% De ejecución</t>
  </si>
  <si>
    <t>Informe con resultados</t>
  </si>
  <si>
    <t>Investigación y Estudio de Mercado</t>
  </si>
  <si>
    <t>Yina Rodriguez</t>
  </si>
  <si>
    <t>Encuesta de satisfacción de clientes - CIER 2019</t>
  </si>
  <si>
    <t>Cantidad de Encuestas</t>
  </si>
  <si>
    <t>Encuesta a clientes en las oficinas comerciales y móviles - Evaluación Representantes de servicio (Gente Brillante - Direcciòn Comercial)</t>
  </si>
  <si>
    <t>Resultados</t>
  </si>
  <si>
    <t>Encuestas de  calidad de servicio por SMS</t>
  </si>
  <si>
    <t>Encuestas electrónicas general a clientes Edenorte</t>
  </si>
  <si>
    <t>Aplicación de encuesta general de satisfacción a clientes Call Center</t>
  </si>
  <si>
    <t>Realizar encuesta de satisfacción a clientes atendidos por el personal de call center.</t>
  </si>
  <si>
    <t>Encuesta de Servicio al Cliente Interno-  Gente Brillante</t>
  </si>
  <si>
    <t>REALIZAR ENCUESTAS INDIVIDUALIZADAS PARA MEDIR SERVICIO AL CLIENTE DE TODOS LOS COLABORADORES EDENORTE</t>
  </si>
  <si>
    <t>Encuestas Post Servicios</t>
  </si>
  <si>
    <t>Encuesta de Servicio de Reconexión</t>
  </si>
  <si>
    <t>Encuesta a clientes externos sobre el servicio de reconexión</t>
  </si>
  <si>
    <t>Cantidad de encuesta</t>
  </si>
  <si>
    <t>Encuesta de servicio Solicitud de estafetas</t>
  </si>
  <si>
    <t>Encuesta a clientes externos sobre solicitud de estafetas</t>
  </si>
  <si>
    <t>Seguimiento a la aplicación de encuesta de satisfacción CIER 2018</t>
  </si>
  <si>
    <t>Envió de informaciones solicitadas</t>
  </si>
  <si>
    <t>Seguimiento en el desarrollo y aplicación de la encuesta CIER</t>
  </si>
  <si>
    <t>% Ejecución de Encuesta</t>
  </si>
  <si>
    <t>Correos de seguimiento y envió de informaciones</t>
  </si>
  <si>
    <t>Levantamiento y seguimiento de las informaciones de los buzones de sugerencias de las oficinas comerciales y el buzón online</t>
  </si>
  <si>
    <t xml:space="preserve"> - Visitas a las oficinas comerciales para retirar las boletas de los buzones de sugerencias.
 - Elaboración de Informe con resultados por sector                                                                                                                              - Gestión de incidencias recibidas</t>
  </si>
  <si>
    <t>Recopilar, analizar las informaciones levantadas en los buzones de sugerencias en las oficinas comerciales, realizar informes y canalizar las incidencias recibidas por esta vía</t>
  </si>
  <si>
    <t>Informes / correo enviado</t>
  </si>
  <si>
    <t>Dar soporte de maestría de ceremonias en las actividades de la empresa</t>
  </si>
  <si>
    <t>Colaborar en las actividades internas y externas  a requerimiento de las direcciones y gerencias.</t>
  </si>
  <si>
    <t>Cantidad de maestria de ceremonias</t>
  </si>
  <si>
    <t>Fotos, Videos, Programa de las actividades</t>
  </si>
  <si>
    <t>Relaciones Públicas</t>
  </si>
  <si>
    <t>Omayra Calderón</t>
  </si>
  <si>
    <t>Reynilda García</t>
  </si>
  <si>
    <t>Crear política de responsabilidad social.</t>
  </si>
  <si>
    <t xml:space="preserve">Contratación y Colocación en Medios de Comunicación </t>
  </si>
  <si>
    <t>Radio</t>
  </si>
  <si>
    <t>Gestionar la contratación y colocación en los distintos medios de comunicación; para publicar las informaciones, imágenes, videos y noticias de interés de la empresa</t>
  </si>
  <si>
    <t>Cantidad de contratación y colocación en radio</t>
  </si>
  <si>
    <t>Omayra Calderon / Ana Sofia Ureña</t>
  </si>
  <si>
    <t>Televisión</t>
  </si>
  <si>
    <t>Cantidad de contratación y colocación en televisión</t>
  </si>
  <si>
    <t>Prensa Escrita y Revista</t>
  </si>
  <si>
    <t>Cantidad de colocacion en prensa escrita</t>
  </si>
  <si>
    <t>Contratos y Publicaciones</t>
  </si>
  <si>
    <t>Medios Digitales</t>
  </si>
  <si>
    <t>Cantidad de colocacion en medios digitales</t>
  </si>
  <si>
    <t>Contratos, Estadísticas y  Publicaciones</t>
  </si>
  <si>
    <t>Redacción de documentos de prensa con informaciones positivas y generales de la empresa.</t>
  </si>
  <si>
    <t>* Lograr publicaciones gratuitas de  noticias positivas y generales en medios de prensa.                                                  * Soporte fotográfico                                
* Publicaciones en las redes sociales y en la Web</t>
  </si>
  <si>
    <t>Dar a conocer las acciones,  proyectos de la empresa y situaciones diversas</t>
  </si>
  <si>
    <t>Cantidad documentos de prensa generado</t>
  </si>
  <si>
    <t xml:space="preserve">Planilla de Seguimiento de Noticias Generadas </t>
  </si>
  <si>
    <t>Omayra Calderon / Ricardo Rodriguez</t>
  </si>
  <si>
    <t>Monitoreo e inteligencia de medios escritos y digitales.</t>
  </si>
  <si>
    <t xml:space="preserve">* Revisión de periódicos de circulación nacional                          
* Revisión de  portales digitales         
* Elaboración de resumen de noticias, remitido a las Direcciones y Gerencias de la empresa. </t>
  </si>
  <si>
    <t>Medir la percepción de la empresa en la opinión pública y detectar informaciones generales publicadas en los medios de prensa</t>
  </si>
  <si>
    <t xml:space="preserve">No. de resúmenes emitidos </t>
  </si>
  <si>
    <t xml:space="preserve">Planilla de Seguimiento a Monitoreo e Inteligencia de Medios y Resúmenes de noticias </t>
  </si>
  <si>
    <t>Omayra Calderon / Aura Morel</t>
  </si>
  <si>
    <t>Medición de las publicaciones gratuitas en los medios escritos (Free press) para beneficio de la empresa</t>
  </si>
  <si>
    <t>* Identificar el nivel de receptividad de cada medio de prensa escrito y digital.
* Detectar cuales medios de prensa necesitan un mayor nivel de gestión y acercamiento estratégico.</t>
  </si>
  <si>
    <t>Identificar el ahorro económico que representa para la empresa la gestión de colocación de los documentos de prensa.</t>
  </si>
  <si>
    <t>Monto ahorro estimado (MMRD$)</t>
  </si>
  <si>
    <t>Informe Free Press</t>
  </si>
  <si>
    <t>Grabación de Audios para Perifoneos</t>
  </si>
  <si>
    <t>* Colocar  marca en los patrocinios                                                    * Nota de Prensa                                    
* Difusión en medios de comunicación internos y externos</t>
  </si>
  <si>
    <t>Gestionar la grabación de audios para  perifoneos y  para la difusión de temas de interés de la empresa</t>
  </si>
  <si>
    <t>Cantidad de grabacion de audio gestionados</t>
  </si>
  <si>
    <t>Audios Realizados, correos con solicitudes</t>
  </si>
  <si>
    <t>Omayra Calderón / Ana Sofia Ureña</t>
  </si>
  <si>
    <t>Colocación de las informaciones de la empresa en los canales de difusión interna</t>
  </si>
  <si>
    <t>Monitoreo de las colocaciones</t>
  </si>
  <si>
    <t>Difundir informaciones de interés a los clientes internos y externos en los distintos canales de difusión interna ( IVR, VOCOM, Sistema de Turno, correo Comunicación Estratégica )</t>
  </si>
  <si>
    <t>Cantidad de informaciones colocadas en los canales internos</t>
  </si>
  <si>
    <t>Artes, correos, publicaciones</t>
  </si>
  <si>
    <t>Julio Quevedo / Claudio Holguín / Edison Cruz / Gustavo Ramos</t>
  </si>
  <si>
    <t>Cápsulas de Interés</t>
  </si>
  <si>
    <t>Crear Tips con datos que sean de interès para los clientes y que no guarden relaciòn con indicadores del sector elèctrico para colocarlos en el sistema de turno</t>
  </si>
  <si>
    <t>Cantidad de tips realizados</t>
  </si>
  <si>
    <t>Textos creados y publicaciones en sistema de turno</t>
  </si>
  <si>
    <t>Omayra Calderon/ Vanessa Tavarez/ Julio Quevedo</t>
  </si>
  <si>
    <t>Impresión de politicas de vestimenta para las entradas a las instalaciones de Edenorte</t>
  </si>
  <si>
    <t>Tener en el area visible de las recepciones las politicas de ventimenta para acceder a las instalaciones.</t>
  </si>
  <si>
    <t>Cantidad de impresiones</t>
  </si>
  <si>
    <t>Artes, fotos</t>
  </si>
  <si>
    <t xml:space="preserve">Vanessa Tavarez/ Luis Rojas </t>
  </si>
  <si>
    <t>GERENCIA DE RELACIONES LABORALES Y ATENCION A EMPLEADOS</t>
  </si>
  <si>
    <t xml:space="preserve">Rediseño del catàlogo de servicio en intranet </t>
  </si>
  <si>
    <t>Actualizar y mejorar el catàlogo en lìnea actual</t>
  </si>
  <si>
    <t>% Avance del catàlogo</t>
  </si>
  <si>
    <t>Publicación del Catàlogo en Intranet</t>
  </si>
  <si>
    <t>Vanessa Tavarez / Julio Quevedo</t>
  </si>
  <si>
    <t xml:space="preserve">Campaña concienciación </t>
  </si>
  <si>
    <t>*  Elaboración de videos instructivos  y spots para radio              * Elaboración de artes para difusión en las redes sociales                                                                                                                                                   * Elaboración de libro de colorear y libro de entretenimiento                                                                                                                           * Confección de bajantes para utilizar en charlas en conjunto con Gestión Social</t>
  </si>
  <si>
    <t xml:space="preserve">Desarrollar una campaña de concienciación abarcando los temas de uso eficiente de la energía, los riesgos y peligros </t>
  </si>
  <si>
    <t>% Avance Implementación de la campaña</t>
  </si>
  <si>
    <t>Artes, Fotos, Videos, libro de colorear y de entretenimiento</t>
  </si>
  <si>
    <t>Vanessa Tavarez/ Julio Quevedo/ Omayra Calderón</t>
  </si>
  <si>
    <t>Realización de encuentros, visitas y ruedas de prensa con público externo</t>
  </si>
  <si>
    <t>Encuentros y acercamientos con comunicadores</t>
  </si>
  <si>
    <t>Desarrollar actividades que acercan a la empresa con comunicadores y público externo</t>
  </si>
  <si>
    <t>No. de encuentros o acercamientos</t>
  </si>
  <si>
    <t>Fotos, Videos, Artes, Correo</t>
  </si>
  <si>
    <t>Omayra Calderón / Greechen Acosta / Ana Sofía Ureña / Aura Morel / Ricardo Rodriguez / Gregorio Pichardo</t>
  </si>
  <si>
    <t>Envió de tarjeta virtual. Diseños de tarjetas enviados a periodistas, dueños de medios.</t>
  </si>
  <si>
    <t>No. Tarjeta Virtual</t>
  </si>
  <si>
    <t>Arte, correo</t>
  </si>
  <si>
    <t>Omayra Calderón / Greechen Acosta</t>
  </si>
  <si>
    <t>Aniversario Edenorte</t>
  </si>
  <si>
    <t>No. actividad Aniversario Edenorte</t>
  </si>
  <si>
    <t xml:space="preserve">Publicidad por aniversario de medios </t>
  </si>
  <si>
    <t>No. de Publicaciones realizadas</t>
  </si>
  <si>
    <t>Publicaciones, artes</t>
  </si>
  <si>
    <t>Omayra Calderón / Greechen Acosta / Ana Sofia Ureña</t>
  </si>
  <si>
    <t>Actividad Integración con comunicadores</t>
  </si>
  <si>
    <t>Desarrollar una actividad que permita el acercamiento con comunicadores de la región del cibao</t>
  </si>
  <si>
    <t>No. Actividad</t>
  </si>
  <si>
    <t>Fotos, Video, Programa, Asistencia</t>
  </si>
  <si>
    <t>Atención a incidencias  de "Públicos Especiales"</t>
  </si>
  <si>
    <t xml:space="preserve">Canalizar las incidencias con las áreas correspondientes y dar seguimiento hasta la solución de la misma. </t>
  </si>
  <si>
    <t>Cantidad de atencion a (Público Especial)</t>
  </si>
  <si>
    <t>Cuadro control de atención a públicos especiales</t>
  </si>
  <si>
    <t>Omayra Calderón / Aura Morel</t>
  </si>
  <si>
    <t>Jornada de Salud</t>
  </si>
  <si>
    <t>* Colocar  marca                                        
* Elaboración de videos y fotos                                   * Nota de Prensa de la jornada de salud                                                              * Difusión en medios de comunicación</t>
  </si>
  <si>
    <t>Realizar jornada de salud en comunidades en nuestra zona de concesión</t>
  </si>
  <si>
    <t>Número de jornada de salud</t>
  </si>
  <si>
    <t>Fotos, documentos, videos, publicaciones, correos</t>
  </si>
  <si>
    <t>Responsabilidad Social</t>
  </si>
  <si>
    <t>Jose Luis Ferreiras</t>
  </si>
  <si>
    <t>Entrega de Útiles Escolares</t>
  </si>
  <si>
    <t xml:space="preserve">* Colocar  marca                          
* Elaboración de videos, artes y fotos                                                              * Nota de prensa de útiles escolares                                             *Difusión en medios de comunicación                            </t>
  </si>
  <si>
    <t>Entregar kits con mochilas, cuadernos, y otros útiles escolares a escuelas de escasos recursos en nuestra zona de concesión</t>
  </si>
  <si>
    <t>% Avance de ejecución</t>
  </si>
  <si>
    <t xml:space="preserve">Actividades culturales </t>
  </si>
  <si>
    <t>Apoyar actividades culturales del área de concesión de la empresa</t>
  </si>
  <si>
    <t>Fotos, videos, publicaciones</t>
  </si>
  <si>
    <t>Encuentro con Voluntarios de Manos que Iluminan</t>
  </si>
  <si>
    <t>* Fotos de la actividad                 
* Videos con las fotos tomados</t>
  </si>
  <si>
    <t xml:space="preserve">Realizar un encuentro con todos los voluntarios de Manos que Iluminan para fortalecer y reconocer el voluntariado de la empresa </t>
  </si>
  <si>
    <t>Fotos y Video</t>
  </si>
  <si>
    <t>Patrocinios</t>
  </si>
  <si>
    <t>* Colocar  marca en los patrocinios                                                    * Nota de Prensa                                      
* Difusión en medios de comunicación internos y externos</t>
  </si>
  <si>
    <t>Apoyar actividades sociales y deportivas del área de concesión de la empresa</t>
  </si>
  <si>
    <t>Cantidad de patrocinios</t>
  </si>
  <si>
    <t>Fotos, documentos, correos y contratos</t>
  </si>
  <si>
    <t>Vanessa Tavarez / José Mc Douglas / Luis Hilario</t>
  </si>
  <si>
    <t>Donación de uniformes deportivos</t>
  </si>
  <si>
    <t>* Nota de Prensa                                             
* Fotos de la entrega</t>
  </si>
  <si>
    <t>Apoyar actividades sociales con donaciones de uniformes a clubes deportivos</t>
  </si>
  <si>
    <t>Fotos, artes</t>
  </si>
  <si>
    <t>Apoyo a la Pelota Invernal 2019</t>
  </si>
  <si>
    <t>Colocación de Marca</t>
  </si>
  <si>
    <t>Apoyar la actividad deportiva Pelota Invernal</t>
  </si>
  <si>
    <t>Cantidad de apoyo</t>
  </si>
  <si>
    <t>Fotos, documentos</t>
  </si>
  <si>
    <t>Vanessa Tavarez / José Mc Douglas / Luis Rojas</t>
  </si>
  <si>
    <t>Campaña por los 20 años de la empresa</t>
  </si>
  <si>
    <t>* Fotos                                                     * Artes                                              * Publicaciones,  Revista, Video</t>
  </si>
  <si>
    <t>Desarrollar una campaña de difusión con motivo de los 20 años de la empresa</t>
  </si>
  <si>
    <t>Fotos, Revista, Video, Publicaciones</t>
  </si>
  <si>
    <t xml:space="preserve">Monitoreo de los medios de comunicación contratados con publicidad </t>
  </si>
  <si>
    <t>Garantizar que las colocaciones de publicidad cumplan con lo contratado ( televisión, radio, medios digitales )</t>
  </si>
  <si>
    <t>Informe de medios de comunicación monitoreados</t>
  </si>
  <si>
    <t>Informes, correos</t>
  </si>
  <si>
    <t>Omayra Calderon / Ana Sofia Ureña / Greechen Acosta / Aura Morel / Gregorio Pichardo</t>
  </si>
  <si>
    <t>Difusión de actividades realizadas durante el año de Responsabilidad Social Corporativa</t>
  </si>
  <si>
    <t xml:space="preserve">* Realización de video                   
* Distribución en las Oficinas Comerciales / Administrativas y Públicos de Interés </t>
  </si>
  <si>
    <t>Realizar un Boletín para difundir las distintas actividades realizadas desde la unidad de Responsabilidad Social Corporativa</t>
  </si>
  <si>
    <t>% Avance de la Elaboración de Boletines</t>
  </si>
  <si>
    <t>Arte, boletín impreso, publicaciones en las redes, portal web</t>
  </si>
  <si>
    <t>José Luis Ferreiras</t>
  </si>
  <si>
    <t>Jornadas de Reforestación</t>
  </si>
  <si>
    <t>* Colocar nuestra marca en las actividades realizadas                               
* Videos, artes y fotos de la actividades                              *Difusión en medios de comunicación internos y externos        
* Nota de Prensa                                 
* Maestría de ceremonia.</t>
  </si>
  <si>
    <t>Realizar jornadas de reforestación en nuestra zona de concesión como parte de nuestra responsabilidad social corporativa</t>
  </si>
  <si>
    <t>Cantidad de Jornadas realizadas</t>
  </si>
  <si>
    <t>Limpieza de Playas o Ríos</t>
  </si>
  <si>
    <t>* Colocar nuestra marca en las actividades realizadas           
*Videos, artes y fotos de la actividades                                                     * Maestría de ceremonia               
* Nota de Prensa               
* Difusión en medios de comunicación</t>
  </si>
  <si>
    <t>Realizar jornada de limpieza en playa o rio de nuestra zona de concesión</t>
  </si>
  <si>
    <t>Cantidad de Limpieza de playa realizadas</t>
  </si>
  <si>
    <t>Señalización de Estafetas, Oficinas Comerciales y Administrativas</t>
  </si>
  <si>
    <t>Solicitar la confección de las señalizaciones y letreros</t>
  </si>
  <si>
    <t>Colocar en nuestras oficinas y puntos de pagos señalización interna y externa</t>
  </si>
  <si>
    <t>Cantidad de Señalizaciones</t>
  </si>
  <si>
    <t>Vanessa Tavarez / José Hilario / José Mc Douglas</t>
  </si>
  <si>
    <t>Participación en  Ferias</t>
  </si>
  <si>
    <t>* Colocar  marca en las ferias realizadas                                           * Elaboración de videos para presentar en las Ferias                            
* Nota de Prensa de la participación en ferias                            * Difusión en medios de comunicación internos y externos</t>
  </si>
  <si>
    <t>Participar en las ferias de mayor incidencia, para reforzar la  imagen institucional ( Feria del Libro, Feria Expo Vega, Expo Cibao, )</t>
  </si>
  <si>
    <t>Cantidad de participacion en Ferias</t>
  </si>
  <si>
    <t>Elaboración de Diseños Gráficos</t>
  </si>
  <si>
    <t>Realizar los diseños gráficos que respondan a las necesidades de los clientes</t>
  </si>
  <si>
    <t>Cantidad de diseños realizados</t>
  </si>
  <si>
    <t>Artes, Publicicaciones, Correos</t>
  </si>
  <si>
    <t>Vanessa Tavarez / Javier / Melissa / Amaury</t>
  </si>
  <si>
    <t xml:space="preserve">Presencia de la empresa a través de  las  Redes Sociales  </t>
  </si>
  <si>
    <t>Publicaciones en Facebook</t>
  </si>
  <si>
    <t>Publicar en las redes sociales informaciones de la empresa sobre los procesos comerciales, operativos y  contenido de interés en general</t>
  </si>
  <si>
    <t>Cantidad de publicadiones en facebook</t>
  </si>
  <si>
    <t>Publicaciones</t>
  </si>
  <si>
    <t>Claudio Holguín, Julio Quevedo</t>
  </si>
  <si>
    <t>Publicaciones en Twitter</t>
  </si>
  <si>
    <t xml:space="preserve">Cantidad de publicadiones en Twitter </t>
  </si>
  <si>
    <t>Publicaciones en Instagram</t>
  </si>
  <si>
    <t>Cantidad de publicadiones Instagram</t>
  </si>
  <si>
    <t>Publicaciones en YouTube</t>
  </si>
  <si>
    <t>Cantidad de publicadiones YouTube</t>
  </si>
  <si>
    <t>Recepción y canalización de incidencias recibidas a través de las redes sociales.</t>
  </si>
  <si>
    <t>* Gestión y canalización de casos de seguidores en las redes sociales                                                                * Gestión comunicacional según su naturaleza</t>
  </si>
  <si>
    <t>Identificación de situaciones sociales, comerciales y técnicas,  relacionadas con la empresa</t>
  </si>
  <si>
    <t>Cantidad de canalizaciones de incidencias por las redes sociales</t>
  </si>
  <si>
    <t>Claudio Holguín, Julio Quevedo, Omayra Calderon, Yina Rodriguez, Grecheen</t>
  </si>
  <si>
    <t>Realización de informe con las solicitudes, reclamaciones recibidas por la web</t>
  </si>
  <si>
    <t>Recibir y canalizar con las áreas involucradas las diferentes solicitudes que se reciban a través del portal web y elaborar un informe trimestral con estas canalizaciones</t>
  </si>
  <si>
    <t>Gustavo Ramos, Julio Quevedo</t>
  </si>
  <si>
    <t>Publicaciones en la Web</t>
  </si>
  <si>
    <t>Publicar en el portal web las diferentes informaciones solicitadas por las diferentes áreas</t>
  </si>
  <si>
    <t>Cantidad de publicaciones Realizadas en la web</t>
  </si>
  <si>
    <t>Publicaciones en el portal de transparencia</t>
  </si>
  <si>
    <t>Publicar en el portal de transparencia las  informaciones de las distintas areas de la empresa</t>
  </si>
  <si>
    <t>Cantidad de publicaciones Realizadas</t>
  </si>
  <si>
    <t>Publicaciones en la Intranet</t>
  </si>
  <si>
    <t>Recibir y publicar las informaciones, fotos, videos y contenido de interés general en la Intranet</t>
  </si>
  <si>
    <t>Cantidad de publicaciones por la intranet</t>
  </si>
  <si>
    <t>Publicaciones, Correos</t>
  </si>
  <si>
    <t>Julio Quevedo, Gustavo Ramos</t>
  </si>
  <si>
    <t>Grabación de actividades, edición y producción de videos</t>
  </si>
  <si>
    <t>Grabación de audio</t>
  </si>
  <si>
    <t>Realizar videos internos y externos de las actividades de la empresa</t>
  </si>
  <si>
    <t>Cantidad de grabaciones realizadas</t>
  </si>
  <si>
    <t>Videos, Publicaciones en Portal Web, Google Plus, Youtube e Intranet</t>
  </si>
  <si>
    <t xml:space="preserve">Julio Quevedo/ Edison </t>
  </si>
  <si>
    <t>Gestión de fotos con calidad profesional</t>
  </si>
  <si>
    <t xml:space="preserve">Soporte fotográfico de actividades </t>
  </si>
  <si>
    <t>Cantidad de soporte realizado</t>
  </si>
  <si>
    <t>Evaluación de local  para traslado y/o ampliación de oficinas comerciales</t>
  </si>
  <si>
    <t>Señalización  y Difusión</t>
  </si>
  <si>
    <t>Captación, evaluación, negociación , contratación de nuevos locales para aperturas o ampliación de oficinas comerciales</t>
  </si>
  <si>
    <t>Cantidad de locales evaluados</t>
  </si>
  <si>
    <t>Documentos, correos  y  fotos</t>
  </si>
  <si>
    <t xml:space="preserve">German Rodríguez </t>
  </si>
  <si>
    <t>OFICINA DE LIBRE ACCESO A LA INFORMACIÓN</t>
  </si>
  <si>
    <t>Actualizar el portal de transparencia</t>
  </si>
  <si>
    <t>Tramitar las solicitudes necesarias para actualizar el portal de transaparencia.</t>
  </si>
  <si>
    <t>Gestionar con las areas la entrega de la informacion requerida  y actualizacion de informacion en plataforma electronica y enviar las mismas.</t>
  </si>
  <si>
    <t>Porciento de  informacion  actualizada en el portal</t>
  </si>
  <si>
    <t>Resultado evaluacion Portal</t>
  </si>
  <si>
    <t>OAI</t>
  </si>
  <si>
    <t xml:space="preserve">Estefany Perez </t>
  </si>
  <si>
    <t>Elaborar Estadísticas y balance de Gestión</t>
  </si>
  <si>
    <t>Llevar un registro mensual de los Informe de balance de gestión en materia de de acceso a la información pública.</t>
  </si>
  <si>
    <t>Archivar los informes de gestión mensual.</t>
  </si>
  <si>
    <t>Cantidad de informacion gestionada.</t>
  </si>
  <si>
    <t>Informes/Correo Electrónico</t>
  </si>
  <si>
    <t>Dar respuesta a las solicitudes de información de Libre Acceso dentro de los plazos establecidos por la Ley 200-04 y /o Resolución 1-13</t>
  </si>
  <si>
    <t>Responder las solicitiudes realizadas via los  formulario de solicitud,  revisando la información y dando respuesta en el tiempo establecido.</t>
  </si>
  <si>
    <t>Dar respuesta al  solicitante en un plazo no mayor de 15 dias calendarios.</t>
  </si>
  <si>
    <t xml:space="preserve">Tiempo promedio  de atención en el plazo establecido </t>
  </si>
  <si>
    <t>Formularios/Correos/Informes</t>
  </si>
  <si>
    <t>Dar respuesta a las solicitudes que han sido sugetas a prórroga.</t>
  </si>
  <si>
    <t>Responder las solicitiudes con prórrogas,  revisando la información y dando respuesta en el tiempo establecido.</t>
  </si>
  <si>
    <t>Dar respuesta al solicitante en el plazo para prórroga, siendo estos 10 días habiles posteriores a los 15 días habituales de respuestas, para un total de 25 dias hábiles.</t>
  </si>
  <si>
    <t>Responder a las Quejas y denuncias realizadas por el ciudadano por la vía 311.</t>
  </si>
  <si>
    <t xml:space="preserve">Respuesta de registro de Denuncias, Quejas Reclamaciones y Sugerencias. </t>
  </si>
  <si>
    <t>Recibir y canalizar todos los casos enviados por los ciudadanos, independientemente de la modalidad usada, a los organismos correspondientes</t>
  </si>
  <si>
    <t>Dar respuesta a las solicitudes de información realizadas por la plataforma del SAIP, en los plazos establecidos por la Ley 200-04.</t>
  </si>
  <si>
    <t>Responder las solicitiudes realizadas via los  formulario de solicitud,  revisando la información y dando respuesta en l tiempo establecido.</t>
  </si>
  <si>
    <t>Dar respuesta al  solicitante en un plazo no mayor de 15 dias calendarios.  La plataforma permitirá un mayor nivel de transparencia en el accionar de las instituciones públicas,</t>
  </si>
  <si>
    <t>Promover actividades para promover el comportamiento ético e identificar o revisar las áreas potenciales de conflictos de interés.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</si>
</sst>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F800]dddd\,\ mmmm\ dd\,\ yyyy"/>
    <numFmt numFmtId="165" formatCode="_(* #,##0_);_(* \(#,##0\);_(* &quot;-&quot;??_);_(@_)"/>
    <numFmt numFmtId="166" formatCode="#,##0;[Red]#,##0"/>
    <numFmt numFmtId="167" formatCode="0.0%"/>
    <numFmt numFmtId="168" formatCode="&quot;$&quot;#,##0.00"/>
    <numFmt numFmtId="169" formatCode="0.000"/>
    <numFmt numFmtId="170" formatCode="0.0000%"/>
  </numFmts>
  <fonts count="65" x14ac:knownFonts="1">
    <font>
      <sz val="11"/>
      <color theme="1"/>
      <name val="Calibri"/>
      <family val="2"/>
      <scheme val="minor"/>
    </font>
    <font>
      <sz val="11"/>
      <color theme="1"/>
      <name val="Calibri"/>
      <family val="2"/>
      <scheme val="minor"/>
    </font>
    <font>
      <sz val="11"/>
      <color theme="1"/>
      <name val="Arial Narrow"/>
      <family val="2"/>
    </font>
    <font>
      <b/>
      <sz val="30"/>
      <color theme="1"/>
      <name val="Arial Narrow"/>
      <family val="2"/>
    </font>
    <font>
      <b/>
      <sz val="36"/>
      <color theme="1"/>
      <name val="Arial Narrow"/>
      <family val="2"/>
    </font>
    <font>
      <b/>
      <sz val="18"/>
      <color theme="1"/>
      <name val="Arial Narrow"/>
      <family val="2"/>
    </font>
    <font>
      <sz val="18"/>
      <color theme="1"/>
      <name val="Arial Narrow"/>
      <family val="2"/>
    </font>
    <font>
      <b/>
      <sz val="18"/>
      <color theme="0"/>
      <name val="Arial Narrow"/>
      <family val="2"/>
    </font>
    <font>
      <b/>
      <sz val="11"/>
      <color theme="0"/>
      <name val="Arial Narrow"/>
      <family val="2"/>
    </font>
    <font>
      <sz val="12"/>
      <color theme="1"/>
      <name val="Arial Narrow"/>
      <family val="2"/>
    </font>
    <font>
      <b/>
      <sz val="13"/>
      <color theme="1"/>
      <name val="Arial Narrow"/>
      <family val="2"/>
    </font>
    <font>
      <sz val="13"/>
      <color rgb="FF000000"/>
      <name val="Arial Narrow"/>
      <family val="2"/>
    </font>
    <font>
      <sz val="13"/>
      <color theme="1"/>
      <name val="Arial Narrow"/>
      <family val="2"/>
    </font>
    <font>
      <b/>
      <sz val="13"/>
      <color rgb="FF000000"/>
      <name val="Arial Narrow"/>
      <family val="2"/>
    </font>
    <font>
      <sz val="12"/>
      <color rgb="FFFF0000"/>
      <name val="Arial Narrow"/>
      <family val="2"/>
    </font>
    <font>
      <b/>
      <sz val="26"/>
      <color theme="1"/>
      <name val="Arial Narrow"/>
      <family val="2"/>
    </font>
    <font>
      <sz val="14"/>
      <color rgb="FF000000"/>
      <name val="Arial Narrow"/>
      <family val="2"/>
    </font>
    <font>
      <sz val="9"/>
      <color theme="1"/>
      <name val="Arial Narrow"/>
      <family val="2"/>
    </font>
    <font>
      <sz val="14"/>
      <color theme="1"/>
      <name val="Arial Narrow"/>
      <family val="2"/>
    </font>
    <font>
      <b/>
      <sz val="18"/>
      <color rgb="FF000000"/>
      <name val="Arial Narrow"/>
      <family val="2"/>
    </font>
    <font>
      <b/>
      <sz val="11"/>
      <color theme="1"/>
      <name val="Arial Narrow"/>
      <family val="2"/>
    </font>
    <font>
      <b/>
      <sz val="11"/>
      <color indexed="81"/>
      <name val="Tahoma"/>
      <family val="2"/>
    </font>
    <font>
      <sz val="10"/>
      <color indexed="81"/>
      <name val="Tahoma"/>
      <family val="2"/>
    </font>
    <font>
      <b/>
      <sz val="9"/>
      <color indexed="81"/>
      <name val="Tahoma"/>
      <family val="2"/>
    </font>
    <font>
      <sz val="9"/>
      <color indexed="81"/>
      <name val="Tahoma"/>
      <family val="2"/>
    </font>
    <font>
      <b/>
      <sz val="12"/>
      <color indexed="81"/>
      <name val="Tahoma"/>
      <family val="2"/>
    </font>
    <font>
      <sz val="12"/>
      <color indexed="81"/>
      <name val="Tahoma"/>
      <family val="2"/>
    </font>
    <font>
      <b/>
      <sz val="22"/>
      <color theme="1"/>
      <name val="Arial Narrow"/>
      <family val="2"/>
    </font>
    <font>
      <b/>
      <sz val="12"/>
      <color theme="1"/>
      <name val="Arial Narrow"/>
      <family val="2"/>
    </font>
    <font>
      <sz val="16"/>
      <color theme="1"/>
      <name val="Arial Narrow"/>
      <family val="2"/>
    </font>
    <font>
      <b/>
      <sz val="16"/>
      <color theme="0"/>
      <name val="Arial Narrow"/>
      <family val="2"/>
    </font>
    <font>
      <b/>
      <sz val="12"/>
      <color rgb="FF000000"/>
      <name val="Arial Narrow"/>
      <family val="2"/>
    </font>
    <font>
      <b/>
      <sz val="14"/>
      <color indexed="81"/>
      <name val="Tahoma"/>
      <family val="2"/>
    </font>
    <font>
      <sz val="12"/>
      <color rgb="FF000000"/>
      <name val="Arial Narrow"/>
      <family val="2"/>
    </font>
    <font>
      <sz val="14"/>
      <color theme="1"/>
      <name val="Calibri"/>
      <family val="2"/>
      <scheme val="minor"/>
    </font>
    <font>
      <sz val="12"/>
      <color theme="1" tint="4.9989318521683403E-2"/>
      <name val="Arial Narrow"/>
      <family val="2"/>
    </font>
    <font>
      <b/>
      <sz val="14"/>
      <color theme="1"/>
      <name val="Arial Narrow"/>
      <family val="2"/>
    </font>
    <font>
      <b/>
      <sz val="10"/>
      <color theme="0"/>
      <name val="Arial Narrow"/>
      <family val="2"/>
    </font>
    <font>
      <b/>
      <sz val="14"/>
      <color theme="0"/>
      <name val="Arial Narrow"/>
      <family val="2"/>
    </font>
    <font>
      <b/>
      <sz val="11"/>
      <color rgb="FF000000"/>
      <name val="Arial Narrow"/>
      <family val="2"/>
    </font>
    <font>
      <sz val="11"/>
      <color rgb="FF000000"/>
      <name val="Arial Narrow"/>
      <family val="2"/>
    </font>
    <font>
      <sz val="11"/>
      <name val="Arial Narrow"/>
      <family val="2"/>
    </font>
    <font>
      <b/>
      <sz val="24"/>
      <color theme="1"/>
      <name val="Arial Narrow"/>
      <family val="2"/>
    </font>
    <font>
      <b/>
      <sz val="14"/>
      <color rgb="FF000000"/>
      <name val="Arial Narrow"/>
      <family val="2"/>
    </font>
    <font>
      <sz val="14"/>
      <name val="Arial Narrow"/>
      <family val="2"/>
    </font>
    <font>
      <sz val="14"/>
      <color rgb="FFFF0000"/>
      <name val="Arial Narrow"/>
      <family val="2"/>
    </font>
    <font>
      <sz val="11"/>
      <color rgb="FFFF0000"/>
      <name val="Arial Narrow"/>
      <family val="2"/>
    </font>
    <font>
      <b/>
      <sz val="16"/>
      <color rgb="FF000000"/>
      <name val="Arial Narrow"/>
      <family val="2"/>
    </font>
    <font>
      <sz val="16"/>
      <color rgb="FF000000"/>
      <name val="Arial Narrow"/>
      <family val="2"/>
    </font>
    <font>
      <b/>
      <sz val="16"/>
      <color theme="1"/>
      <name val="Arial Narrow"/>
      <family val="2"/>
    </font>
    <font>
      <sz val="16"/>
      <name val="Arial Narrow"/>
      <family val="2"/>
    </font>
    <font>
      <sz val="16"/>
      <color rgb="FFFF0000"/>
      <name val="Arial Narrow"/>
      <family val="2"/>
    </font>
    <font>
      <b/>
      <sz val="16"/>
      <name val="Arial Narrow"/>
      <family val="2"/>
    </font>
    <font>
      <sz val="12"/>
      <name val="Arial Narrow"/>
      <family val="2"/>
    </font>
    <font>
      <b/>
      <sz val="14"/>
      <name val="Arial Narrow"/>
      <family val="2"/>
    </font>
    <font>
      <sz val="10"/>
      <color theme="1"/>
      <name val="Arial Narrow"/>
      <family val="2"/>
    </font>
    <font>
      <sz val="18"/>
      <name val="Arial Narrow"/>
      <family val="2"/>
    </font>
    <font>
      <sz val="14"/>
      <color indexed="81"/>
      <name val="Tahoma"/>
      <family val="2"/>
    </font>
    <font>
      <b/>
      <sz val="12"/>
      <color theme="0"/>
      <name val="Arial Narrow"/>
      <family val="2"/>
    </font>
    <font>
      <sz val="10"/>
      <color rgb="FF000000"/>
      <name val="Arial Narrow"/>
      <family val="2"/>
    </font>
    <font>
      <b/>
      <sz val="20"/>
      <color theme="1"/>
      <name val="Arial Narrow"/>
      <family val="2"/>
    </font>
    <font>
      <sz val="20"/>
      <color rgb="FF000000"/>
      <name val="Arial Narrow"/>
      <family val="2"/>
    </font>
    <font>
      <sz val="20"/>
      <color theme="1"/>
      <name val="Arial Narrow"/>
      <family val="2"/>
    </font>
    <font>
      <b/>
      <sz val="20"/>
      <color rgb="FF000000"/>
      <name val="Arial Narrow"/>
      <family val="2"/>
    </font>
    <font>
      <sz val="12"/>
      <color theme="1"/>
      <name val="Calibri"/>
      <family val="2"/>
      <scheme val="minor"/>
    </font>
  </fonts>
  <fills count="11">
    <fill>
      <patternFill patternType="none"/>
    </fill>
    <fill>
      <patternFill patternType="gray125"/>
    </fill>
    <fill>
      <patternFill patternType="solid">
        <fgColor rgb="FF00AFDB"/>
        <bgColor indexed="64"/>
      </patternFill>
    </fill>
    <fill>
      <patternFill patternType="solid">
        <fgColor rgb="FFFFFFFF"/>
        <bgColor indexed="64"/>
      </patternFill>
    </fill>
    <fill>
      <patternFill patternType="solid">
        <fgColor theme="0"/>
        <bgColor indexed="64"/>
      </patternFill>
    </fill>
    <fill>
      <patternFill patternType="solid">
        <fgColor theme="6" tint="0.59999389629810485"/>
        <bgColor indexed="64"/>
      </patternFill>
    </fill>
    <fill>
      <patternFill patternType="solid">
        <fgColor rgb="FFFFFFCC"/>
        <bgColor indexed="64"/>
      </patternFill>
    </fill>
    <fill>
      <patternFill patternType="solid">
        <fgColor rgb="FFFFC00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8" tint="0.59999389629810485"/>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hair">
        <color rgb="FF002060"/>
      </left>
      <right style="hair">
        <color rgb="FF002060"/>
      </right>
      <top/>
      <bottom style="hair">
        <color rgb="FF002060"/>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4" fontId="1" fillId="0" borderId="0"/>
  </cellStyleXfs>
  <cellXfs count="987">
    <xf numFmtId="0" fontId="0" fillId="0" borderId="0" xfId="0"/>
    <xf numFmtId="0" fontId="2" fillId="0" borderId="0" xfId="0" applyFont="1" applyAlignment="1" applyProtection="1">
      <alignment vertical="center"/>
      <protection locked="0"/>
    </xf>
    <xf numFmtId="0" fontId="2" fillId="0" borderId="0" xfId="0" applyFont="1" applyProtection="1">
      <protection locked="0"/>
    </xf>
    <xf numFmtId="0" fontId="3"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6" fillId="0" borderId="0" xfId="0" applyFont="1" applyAlignment="1" applyProtection="1">
      <alignment vertical="center"/>
      <protection locked="0"/>
    </xf>
    <xf numFmtId="0" fontId="7" fillId="2" borderId="1"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6" fillId="0" borderId="0" xfId="0" applyFont="1" applyProtection="1">
      <protection locked="0"/>
    </xf>
    <xf numFmtId="0" fontId="6" fillId="0" borderId="3" xfId="0" applyFont="1" applyBorder="1" applyAlignment="1" applyProtection="1">
      <alignment vertical="center"/>
      <protection locked="0"/>
    </xf>
    <xf numFmtId="0" fontId="7" fillId="2" borderId="4"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9" fillId="0" borderId="0" xfId="0" applyFont="1" applyAlignment="1" applyProtection="1">
      <alignment vertical="center"/>
      <protection locked="0"/>
    </xf>
    <xf numFmtId="164" fontId="10" fillId="0" borderId="3" xfId="4" applyFont="1" applyBorder="1" applyAlignment="1" applyProtection="1">
      <alignment horizontal="center" vertical="center" wrapText="1"/>
    </xf>
    <xf numFmtId="0" fontId="11" fillId="0" borderId="3" xfId="0" applyFont="1" applyBorder="1" applyAlignment="1" applyProtection="1">
      <alignment horizontal="left" vertical="center" wrapText="1"/>
    </xf>
    <xf numFmtId="0" fontId="11" fillId="3" borderId="3" xfId="0" applyFont="1" applyFill="1" applyBorder="1" applyAlignment="1" applyProtection="1">
      <alignment horizontal="left" vertical="center" wrapText="1"/>
    </xf>
    <xf numFmtId="0" fontId="11" fillId="4" borderId="3" xfId="0" applyFont="1" applyFill="1" applyBorder="1" applyAlignment="1" applyProtection="1">
      <alignment vertical="center" wrapText="1"/>
    </xf>
    <xf numFmtId="0" fontId="11" fillId="3" borderId="3" xfId="0" applyFont="1" applyFill="1" applyBorder="1" applyAlignment="1" applyProtection="1">
      <alignment vertical="center" wrapText="1"/>
    </xf>
    <xf numFmtId="0" fontId="12" fillId="3" borderId="3" xfId="0" applyFont="1" applyFill="1" applyBorder="1" applyAlignment="1" applyProtection="1">
      <alignment horizontal="center" vertical="center" wrapText="1"/>
    </xf>
    <xf numFmtId="0" fontId="12" fillId="3" borderId="3" xfId="0" applyFont="1" applyFill="1" applyBorder="1" applyAlignment="1" applyProtection="1">
      <alignment horizontal="left" vertical="center" wrapText="1"/>
    </xf>
    <xf numFmtId="9" fontId="12" fillId="5" borderId="1" xfId="3" applyFont="1" applyFill="1" applyBorder="1" applyAlignment="1" applyProtection="1">
      <alignment horizontal="center" vertical="center" wrapText="1"/>
    </xf>
    <xf numFmtId="0" fontId="12" fillId="6" borderId="3" xfId="0" applyFont="1" applyFill="1" applyBorder="1" applyAlignment="1" applyProtection="1">
      <alignment vertical="center" wrapText="1"/>
    </xf>
    <xf numFmtId="9" fontId="12" fillId="6" borderId="3" xfId="0" applyNumberFormat="1" applyFont="1" applyFill="1" applyBorder="1" applyAlignment="1" applyProtection="1">
      <alignment vertical="center" wrapText="1"/>
    </xf>
    <xf numFmtId="0" fontId="12" fillId="3" borderId="3" xfId="0" applyFont="1" applyFill="1" applyBorder="1" applyAlignment="1" applyProtection="1">
      <alignment wrapText="1"/>
    </xf>
    <xf numFmtId="0" fontId="9" fillId="0" borderId="0" xfId="0" applyFont="1" applyProtection="1">
      <protection locked="0"/>
    </xf>
    <xf numFmtId="0" fontId="12" fillId="3" borderId="3" xfId="0" applyFont="1" applyFill="1" applyBorder="1" applyAlignment="1" applyProtection="1">
      <alignment vertical="center" wrapText="1"/>
    </xf>
    <xf numFmtId="0" fontId="9" fillId="3" borderId="0" xfId="0" applyFont="1" applyFill="1" applyAlignment="1" applyProtection="1">
      <alignment vertical="center"/>
      <protection locked="0"/>
    </xf>
    <xf numFmtId="0" fontId="11" fillId="3" borderId="3" xfId="0" applyFont="1" applyFill="1" applyBorder="1" applyAlignment="1" applyProtection="1">
      <alignment horizontal="left" vertical="center" wrapText="1"/>
    </xf>
    <xf numFmtId="0" fontId="13" fillId="0" borderId="3"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1" fillId="0" borderId="3" xfId="0" applyFont="1" applyBorder="1" applyAlignment="1" applyProtection="1">
      <alignment horizontal="left" vertical="center" wrapText="1"/>
    </xf>
    <xf numFmtId="0" fontId="13" fillId="0" borderId="8"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4" borderId="3" xfId="0" applyFont="1" applyFill="1" applyBorder="1" applyAlignment="1" applyProtection="1">
      <alignment horizontal="left" vertical="center" wrapText="1"/>
    </xf>
    <xf numFmtId="0" fontId="12" fillId="4" borderId="3" xfId="0" applyFont="1" applyFill="1" applyBorder="1" applyAlignment="1" applyProtection="1">
      <alignment vertical="top" wrapText="1"/>
    </xf>
    <xf numFmtId="0" fontId="12" fillId="4" borderId="3" xfId="0" applyFont="1" applyFill="1" applyBorder="1" applyAlignment="1" applyProtection="1">
      <alignment vertical="center" wrapText="1"/>
    </xf>
    <xf numFmtId="0" fontId="12" fillId="4" borderId="3" xfId="0" applyFont="1" applyFill="1" applyBorder="1" applyAlignment="1" applyProtection="1">
      <alignment horizontal="center" vertical="center" wrapText="1"/>
    </xf>
    <xf numFmtId="0" fontId="12" fillId="4" borderId="3" xfId="0" applyFont="1" applyFill="1" applyBorder="1" applyAlignment="1" applyProtection="1">
      <alignment horizontal="left" vertical="center" wrapText="1"/>
    </xf>
    <xf numFmtId="0" fontId="11" fillId="0" borderId="12" xfId="0" applyFont="1" applyBorder="1" applyAlignment="1" applyProtection="1">
      <alignment horizontal="center" vertical="center" wrapText="1"/>
    </xf>
    <xf numFmtId="0" fontId="11" fillId="4" borderId="3" xfId="0" applyFont="1" applyFill="1" applyBorder="1" applyAlignment="1" applyProtection="1">
      <alignment horizontal="center" vertical="center" wrapText="1"/>
    </xf>
    <xf numFmtId="1" fontId="12" fillId="5" borderId="1" xfId="3" applyNumberFormat="1"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11" fillId="4" borderId="4" xfId="0" applyFont="1" applyFill="1" applyBorder="1" applyAlignment="1" applyProtection="1">
      <alignment horizontal="center" vertical="center" wrapText="1"/>
    </xf>
    <xf numFmtId="9" fontId="12" fillId="6" borderId="3" xfId="3" applyFont="1" applyFill="1" applyBorder="1" applyAlignment="1" applyProtection="1">
      <alignment vertical="center" wrapText="1"/>
    </xf>
    <xf numFmtId="0" fontId="11" fillId="4" borderId="8" xfId="0" applyFont="1" applyFill="1" applyBorder="1" applyAlignment="1" applyProtection="1">
      <alignment horizontal="center" vertical="center" wrapText="1"/>
    </xf>
    <xf numFmtId="0" fontId="11" fillId="4" borderId="4" xfId="0" applyFont="1" applyFill="1" applyBorder="1" applyAlignment="1" applyProtection="1">
      <alignment vertical="center" wrapText="1"/>
    </xf>
    <xf numFmtId="0" fontId="12" fillId="4" borderId="4" xfId="0" applyFont="1" applyFill="1" applyBorder="1" applyAlignment="1" applyProtection="1">
      <alignment horizontal="center" vertical="center" wrapText="1"/>
    </xf>
    <xf numFmtId="0" fontId="12" fillId="4" borderId="4" xfId="0" applyFont="1" applyFill="1" applyBorder="1" applyAlignment="1" applyProtection="1">
      <alignment horizontal="left" vertical="center" wrapText="1"/>
    </xf>
    <xf numFmtId="1" fontId="12" fillId="5" borderId="9" xfId="3" applyNumberFormat="1" applyFont="1" applyFill="1" applyBorder="1" applyAlignment="1" applyProtection="1">
      <alignment horizontal="center" vertical="center" wrapText="1"/>
    </xf>
    <xf numFmtId="0" fontId="11" fillId="4" borderId="4" xfId="0" applyFont="1" applyFill="1" applyBorder="1" applyAlignment="1" applyProtection="1">
      <alignment horizontal="left" vertical="center" wrapText="1"/>
    </xf>
    <xf numFmtId="0" fontId="11" fillId="3" borderId="4" xfId="0" applyFont="1" applyFill="1" applyBorder="1" applyAlignment="1" applyProtection="1">
      <alignment horizontal="left" vertical="center" wrapText="1"/>
    </xf>
    <xf numFmtId="0" fontId="12" fillId="3" borderId="4" xfId="0" applyFont="1" applyFill="1" applyBorder="1" applyAlignment="1" applyProtection="1">
      <alignment vertical="center" wrapText="1"/>
    </xf>
    <xf numFmtId="0" fontId="9" fillId="0" borderId="3" xfId="0" applyFont="1" applyBorder="1" applyAlignment="1" applyProtection="1">
      <alignment vertical="center"/>
      <protection locked="0"/>
    </xf>
    <xf numFmtId="0" fontId="14" fillId="0" borderId="3" xfId="0" applyFont="1" applyBorder="1" applyAlignment="1" applyProtection="1">
      <alignment vertical="center"/>
      <protection locked="0"/>
    </xf>
    <xf numFmtId="0" fontId="12" fillId="0" borderId="3" xfId="0" applyFont="1" applyBorder="1" applyAlignment="1" applyProtection="1">
      <alignment horizontal="left" vertical="center" wrapText="1"/>
    </xf>
    <xf numFmtId="0" fontId="14" fillId="0" borderId="0" xfId="0" applyFont="1" applyAlignment="1" applyProtection="1">
      <alignment vertical="center"/>
      <protection locked="0"/>
    </xf>
    <xf numFmtId="0" fontId="11" fillId="0" borderId="3" xfId="0" applyFont="1" applyBorder="1" applyAlignment="1" applyProtection="1">
      <alignment horizontal="center" vertical="center" wrapText="1"/>
    </xf>
    <xf numFmtId="10" fontId="12" fillId="5" borderId="1" xfId="3" applyNumberFormat="1" applyFont="1" applyFill="1" applyBorder="1" applyAlignment="1" applyProtection="1">
      <alignment horizontal="center" vertical="center" wrapText="1"/>
    </xf>
    <xf numFmtId="10" fontId="12" fillId="6" borderId="3" xfId="0" applyNumberFormat="1" applyFont="1" applyFill="1" applyBorder="1" applyAlignment="1" applyProtection="1">
      <alignment vertical="center" wrapText="1"/>
    </xf>
    <xf numFmtId="0" fontId="13" fillId="0" borderId="3" xfId="0" applyFont="1" applyBorder="1" applyAlignment="1" applyProtection="1">
      <alignment vertical="center" wrapText="1"/>
    </xf>
    <xf numFmtId="0" fontId="12" fillId="4" borderId="0" xfId="0" applyFont="1" applyFill="1" applyBorder="1" applyAlignment="1" applyProtection="1">
      <alignment horizontal="left" vertical="center" wrapText="1"/>
      <protection locked="0"/>
    </xf>
    <xf numFmtId="0" fontId="12" fillId="4" borderId="0" xfId="0" applyFont="1" applyFill="1" applyBorder="1" applyAlignment="1" applyProtection="1">
      <alignment wrapText="1"/>
      <protection locked="0"/>
    </xf>
    <xf numFmtId="0" fontId="9" fillId="4" borderId="0" xfId="0" applyFont="1" applyFill="1" applyBorder="1" applyProtection="1">
      <protection locked="0"/>
    </xf>
    <xf numFmtId="0" fontId="9" fillId="4" borderId="0" xfId="0" applyFont="1" applyFill="1" applyBorder="1" applyAlignment="1" applyProtection="1">
      <alignment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7" fillId="2" borderId="16" xfId="0" applyFont="1" applyFill="1" applyBorder="1" applyAlignment="1" applyProtection="1">
      <alignment horizontal="center" vertical="center" wrapText="1"/>
    </xf>
    <xf numFmtId="0" fontId="6" fillId="0" borderId="3"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7" fillId="2" borderId="19" xfId="0" applyFont="1" applyFill="1" applyBorder="1" applyAlignment="1" applyProtection="1">
      <alignment horizontal="center" vertical="center" wrapText="1"/>
    </xf>
    <xf numFmtId="0" fontId="7" fillId="2" borderId="20" xfId="0" applyFont="1" applyFill="1" applyBorder="1" applyAlignment="1" applyProtection="1">
      <alignment horizontal="center" vertical="center" wrapText="1"/>
    </xf>
    <xf numFmtId="0" fontId="6" fillId="0" borderId="0" xfId="0" applyFont="1" applyAlignment="1" applyProtection="1">
      <alignment horizontal="center"/>
      <protection locked="0"/>
    </xf>
    <xf numFmtId="0" fontId="6" fillId="0" borderId="0" xfId="0" applyFont="1" applyAlignment="1" applyProtection="1">
      <alignment horizontal="center" vertical="center"/>
      <protection locked="0"/>
    </xf>
    <xf numFmtId="164" fontId="5" fillId="0" borderId="8" xfId="4" applyFont="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2" fillId="0" borderId="12" xfId="0" applyFont="1" applyBorder="1" applyAlignment="1" applyProtection="1">
      <alignment vertical="center" wrapText="1"/>
    </xf>
    <xf numFmtId="0" fontId="2" fillId="0" borderId="12" xfId="0" applyFont="1" applyFill="1" applyBorder="1" applyAlignment="1" applyProtection="1">
      <alignment vertical="center" wrapText="1"/>
    </xf>
    <xf numFmtId="0" fontId="2" fillId="0" borderId="12" xfId="0" applyFont="1" applyBorder="1" applyAlignment="1" applyProtection="1">
      <alignment horizontal="center" vertical="center"/>
    </xf>
    <xf numFmtId="0" fontId="2" fillId="0" borderId="12" xfId="0" applyFont="1" applyFill="1" applyBorder="1" applyAlignment="1" applyProtection="1">
      <alignment horizontal="center" vertical="center" wrapText="1"/>
    </xf>
    <xf numFmtId="0" fontId="2" fillId="5" borderId="22" xfId="0" applyFont="1" applyFill="1" applyBorder="1" applyAlignment="1" applyProtection="1">
      <alignment horizontal="center" vertical="center"/>
    </xf>
    <xf numFmtId="0" fontId="2" fillId="0" borderId="25" xfId="0" applyFont="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2" fillId="0" borderId="3" xfId="0" applyFont="1" applyBorder="1" applyAlignment="1" applyProtection="1">
      <alignment horizontal="center" vertical="center" wrapText="1"/>
    </xf>
    <xf numFmtId="43" fontId="2" fillId="0" borderId="12" xfId="1" applyFont="1" applyBorder="1" applyAlignment="1" applyProtection="1">
      <alignment horizontal="center" vertical="center"/>
    </xf>
    <xf numFmtId="0" fontId="16" fillId="0" borderId="8"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2" xfId="0" applyFont="1" applyBorder="1" applyAlignment="1" applyProtection="1">
      <alignment horizontal="left" vertical="center" wrapText="1"/>
    </xf>
    <xf numFmtId="0" fontId="16" fillId="0" borderId="12" xfId="0" applyFont="1" applyBorder="1" applyAlignment="1" applyProtection="1">
      <alignment horizontal="center" vertical="center" wrapText="1"/>
    </xf>
    <xf numFmtId="0" fontId="16" fillId="0" borderId="3" xfId="0" applyFont="1" applyBorder="1" applyAlignment="1" applyProtection="1">
      <alignment vertical="center" wrapText="1"/>
    </xf>
    <xf numFmtId="43" fontId="2" fillId="0" borderId="3" xfId="1" applyFont="1" applyBorder="1" applyAlignment="1" applyProtection="1">
      <alignment horizontal="center" vertical="center"/>
    </xf>
    <xf numFmtId="0" fontId="16" fillId="0" borderId="4" xfId="0" applyFont="1" applyBorder="1" applyAlignment="1" applyProtection="1">
      <alignment horizontal="left" vertical="center" wrapText="1"/>
    </xf>
    <xf numFmtId="0" fontId="2" fillId="4" borderId="12" xfId="0" applyFont="1" applyFill="1" applyBorder="1" applyAlignment="1" applyProtection="1">
      <alignment vertical="center" wrapText="1"/>
    </xf>
    <xf numFmtId="43" fontId="2" fillId="0" borderId="3" xfId="1" applyFont="1" applyBorder="1" applyAlignment="1" applyProtection="1">
      <alignment horizontal="center" vertical="center" wrapText="1"/>
    </xf>
    <xf numFmtId="0" fontId="2" fillId="4" borderId="12" xfId="0" applyFont="1" applyFill="1" applyBorder="1" applyAlignment="1" applyProtection="1">
      <alignment horizontal="center" vertical="center"/>
    </xf>
    <xf numFmtId="0" fontId="2" fillId="4" borderId="12" xfId="0" applyFont="1" applyFill="1" applyBorder="1" applyAlignment="1" applyProtection="1">
      <alignment horizontal="center" vertical="center" wrapText="1"/>
    </xf>
    <xf numFmtId="0" fontId="2" fillId="4" borderId="25" xfId="0" applyFont="1" applyFill="1" applyBorder="1" applyAlignment="1" applyProtection="1">
      <alignment horizontal="left" vertical="center" wrapText="1"/>
    </xf>
    <xf numFmtId="0" fontId="2" fillId="4" borderId="12" xfId="0" applyFont="1" applyFill="1" applyBorder="1" applyAlignment="1" applyProtection="1">
      <alignment horizontal="left" vertical="center" wrapText="1"/>
    </xf>
    <xf numFmtId="43" fontId="2" fillId="4" borderId="3" xfId="1" applyFont="1" applyFill="1" applyBorder="1" applyAlignment="1" applyProtection="1">
      <alignment horizontal="center" vertical="center"/>
    </xf>
    <xf numFmtId="164" fontId="5" fillId="0" borderId="12" xfId="4" applyFont="1" applyBorder="1" applyAlignment="1" applyProtection="1">
      <alignment horizontal="center" vertical="center" wrapText="1"/>
    </xf>
    <xf numFmtId="0" fontId="16" fillId="4" borderId="3" xfId="0" applyFont="1" applyFill="1" applyBorder="1" applyAlignment="1" applyProtection="1">
      <alignment vertical="center" wrapText="1"/>
    </xf>
    <xf numFmtId="0" fontId="2" fillId="4" borderId="0" xfId="0" applyFont="1" applyFill="1" applyProtection="1">
      <protection locked="0"/>
    </xf>
    <xf numFmtId="0" fontId="2" fillId="4" borderId="0" xfId="0" applyFont="1" applyFill="1" applyAlignment="1" applyProtection="1">
      <alignment vertical="center"/>
      <protection locked="0"/>
    </xf>
    <xf numFmtId="164" fontId="5" fillId="0" borderId="4" xfId="4" applyFont="1" applyBorder="1" applyAlignment="1" applyProtection="1">
      <alignment horizontal="center" vertical="center" wrapText="1"/>
    </xf>
    <xf numFmtId="0" fontId="16" fillId="0" borderId="4" xfId="0" applyFont="1" applyBorder="1" applyAlignment="1" applyProtection="1">
      <alignment vertical="center" wrapText="1"/>
    </xf>
    <xf numFmtId="0" fontId="2" fillId="0" borderId="3" xfId="0" applyFont="1" applyBorder="1" applyAlignment="1" applyProtection="1">
      <alignment vertical="center" wrapText="1"/>
    </xf>
    <xf numFmtId="0" fontId="2" fillId="4" borderId="3" xfId="0" applyFont="1" applyFill="1" applyBorder="1" applyAlignment="1" applyProtection="1">
      <alignment vertical="center" wrapText="1"/>
    </xf>
    <xf numFmtId="0" fontId="2" fillId="4" borderId="3" xfId="0" applyFont="1" applyFill="1" applyBorder="1" applyAlignment="1" applyProtection="1">
      <alignment horizontal="justify" vertical="center" wrapText="1"/>
    </xf>
    <xf numFmtId="0" fontId="2" fillId="4" borderId="3" xfId="0" applyFont="1" applyFill="1" applyBorder="1" applyAlignment="1" applyProtection="1">
      <alignment horizontal="center" vertical="center"/>
    </xf>
    <xf numFmtId="0" fontId="2" fillId="4" borderId="3" xfId="0" applyFont="1" applyFill="1" applyBorder="1" applyAlignment="1" applyProtection="1">
      <alignment horizontal="left" vertical="center" wrapText="1"/>
    </xf>
    <xf numFmtId="0" fontId="2" fillId="4" borderId="3" xfId="0" applyFont="1" applyFill="1" applyBorder="1" applyAlignment="1" applyProtection="1">
      <alignment horizontal="center" vertical="center" wrapText="1"/>
    </xf>
    <xf numFmtId="0" fontId="16" fillId="0" borderId="8" xfId="0" applyFont="1" applyBorder="1" applyAlignment="1" applyProtection="1">
      <alignment vertical="center" wrapText="1"/>
    </xf>
    <xf numFmtId="9" fontId="2" fillId="5" borderId="22" xfId="0" applyNumberFormat="1" applyFont="1" applyFill="1" applyBorder="1" applyAlignment="1" applyProtection="1">
      <alignment horizontal="center" vertical="center"/>
    </xf>
    <xf numFmtId="9" fontId="2" fillId="6" borderId="3" xfId="0" applyNumberFormat="1" applyFont="1" applyFill="1" applyBorder="1" applyAlignment="1" applyProtection="1">
      <alignment horizontal="center" vertical="center"/>
    </xf>
    <xf numFmtId="0" fontId="2" fillId="6" borderId="3" xfId="0" applyFont="1" applyFill="1" applyBorder="1" applyAlignment="1" applyProtection="1">
      <alignment horizontal="center" vertical="center"/>
    </xf>
    <xf numFmtId="0" fontId="2" fillId="0" borderId="3" xfId="0" applyFont="1" applyFill="1" applyBorder="1" applyAlignment="1" applyProtection="1">
      <alignment vertical="center" wrapText="1"/>
    </xf>
    <xf numFmtId="0" fontId="2" fillId="0" borderId="3"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166" fontId="2" fillId="6" borderId="3" xfId="0" applyNumberFormat="1" applyFont="1" applyFill="1" applyBorder="1" applyAlignment="1" applyProtection="1">
      <alignment horizontal="center" vertical="center"/>
    </xf>
    <xf numFmtId="0" fontId="2" fillId="0" borderId="0" xfId="0" applyFont="1" applyAlignment="1" applyProtection="1">
      <alignment horizontal="center" vertical="center" wrapText="1"/>
    </xf>
    <xf numFmtId="0" fontId="16" fillId="0" borderId="12" xfId="0" applyFont="1" applyBorder="1" applyAlignment="1" applyProtection="1">
      <alignment vertical="center" wrapText="1"/>
    </xf>
    <xf numFmtId="0" fontId="2" fillId="4" borderId="2" xfId="0" applyFont="1" applyFill="1" applyBorder="1" applyAlignment="1" applyProtection="1">
      <alignment horizontal="left" vertical="center" wrapText="1"/>
    </xf>
    <xf numFmtId="1" fontId="2" fillId="6" borderId="3" xfId="0" applyNumberFormat="1" applyFont="1" applyFill="1" applyBorder="1" applyAlignment="1" applyProtection="1">
      <alignment horizontal="center" vertical="center" wrapText="1"/>
    </xf>
    <xf numFmtId="43" fontId="2" fillId="4" borderId="3" xfId="1" applyFont="1" applyFill="1" applyBorder="1" applyAlignment="1" applyProtection="1">
      <alignment horizontal="center" vertical="center" wrapText="1"/>
    </xf>
    <xf numFmtId="0" fontId="16" fillId="0" borderId="8" xfId="0" applyFont="1" applyBorder="1" applyAlignment="1" applyProtection="1">
      <alignment horizontal="left" vertical="center" wrapText="1"/>
    </xf>
    <xf numFmtId="0" fontId="2" fillId="6" borderId="3" xfId="0" applyFont="1" applyFill="1" applyBorder="1" applyAlignment="1" applyProtection="1">
      <alignment horizontal="center" vertical="center" wrapText="1"/>
    </xf>
    <xf numFmtId="0" fontId="18" fillId="0" borderId="0" xfId="0" applyFont="1" applyAlignment="1" applyProtection="1">
      <alignment vertical="center"/>
      <protection locked="0"/>
    </xf>
    <xf numFmtId="0" fontId="16" fillId="0" borderId="4" xfId="0" applyFont="1" applyBorder="1" applyAlignment="1" applyProtection="1">
      <alignment horizontal="center" vertical="center" wrapText="1"/>
    </xf>
    <xf numFmtId="9" fontId="2" fillId="5" borderId="22" xfId="0" applyNumberFormat="1" applyFont="1" applyFill="1" applyBorder="1" applyAlignment="1" applyProtection="1">
      <alignment horizontal="center" vertical="center" wrapText="1"/>
    </xf>
    <xf numFmtId="9" fontId="2" fillId="6" borderId="3" xfId="0" applyNumberFormat="1" applyFont="1" applyFill="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19" fillId="0" borderId="8" xfId="0" applyFont="1" applyBorder="1" applyAlignment="1" applyProtection="1">
      <alignment horizontal="center" vertical="center" wrapText="1"/>
    </xf>
    <xf numFmtId="0" fontId="16" fillId="0" borderId="12" xfId="0" applyFont="1" applyBorder="1" applyAlignment="1" applyProtection="1">
      <alignment horizontal="left" vertical="center" wrapText="1"/>
    </xf>
    <xf numFmtId="0" fontId="19" fillId="0" borderId="12" xfId="0" applyFont="1" applyBorder="1" applyAlignment="1" applyProtection="1">
      <alignment horizontal="center" vertical="center" wrapText="1"/>
    </xf>
    <xf numFmtId="9" fontId="2" fillId="5" borderId="22" xfId="3" applyFont="1" applyFill="1" applyBorder="1" applyAlignment="1" applyProtection="1">
      <alignment horizontal="center" vertical="center"/>
    </xf>
    <xf numFmtId="20" fontId="2" fillId="5" borderId="22" xfId="0" applyNumberFormat="1" applyFont="1" applyFill="1" applyBorder="1" applyAlignment="1" applyProtection="1">
      <alignment horizontal="center" vertical="center"/>
    </xf>
    <xf numFmtId="9" fontId="2" fillId="6" borderId="3" xfId="3" applyFont="1" applyFill="1" applyBorder="1" applyAlignment="1" applyProtection="1">
      <alignment horizontal="center" vertical="center" wrapText="1"/>
    </xf>
    <xf numFmtId="0" fontId="19" fillId="0" borderId="3" xfId="0" applyFont="1" applyBorder="1" applyAlignment="1" applyProtection="1">
      <alignment horizontal="center" vertical="center" wrapText="1"/>
    </xf>
    <xf numFmtId="0" fontId="2" fillId="0" borderId="0" xfId="0" applyFont="1" applyFill="1" applyAlignment="1" applyProtection="1">
      <alignment vertical="center"/>
      <protection locked="0"/>
    </xf>
    <xf numFmtId="0" fontId="2" fillId="6" borderId="3" xfId="0" applyNumberFormat="1" applyFont="1" applyFill="1" applyBorder="1" applyAlignment="1" applyProtection="1">
      <alignment horizontal="center" vertical="center" wrapText="1"/>
    </xf>
    <xf numFmtId="0" fontId="16" fillId="0" borderId="3" xfId="0" applyFont="1" applyBorder="1" applyAlignment="1" applyProtection="1">
      <alignment wrapText="1"/>
    </xf>
    <xf numFmtId="9" fontId="2" fillId="6" borderId="3" xfId="3" applyFont="1" applyFill="1" applyBorder="1" applyAlignment="1" applyProtection="1">
      <alignment horizontal="center" vertical="center"/>
    </xf>
    <xf numFmtId="0" fontId="2" fillId="4" borderId="26" xfId="0" applyFont="1" applyFill="1" applyBorder="1" applyAlignment="1" applyProtection="1">
      <alignment horizontal="justify" vertical="center" wrapText="1"/>
    </xf>
    <xf numFmtId="43" fontId="2" fillId="4" borderId="12" xfId="1" applyFont="1" applyFill="1" applyBorder="1" applyAlignment="1" applyProtection="1">
      <alignment horizontal="center" vertical="center"/>
    </xf>
    <xf numFmtId="0" fontId="9" fillId="4" borderId="0" xfId="0" applyFont="1" applyFill="1" applyAlignment="1" applyProtection="1">
      <alignment vertical="center"/>
      <protection locked="0"/>
    </xf>
    <xf numFmtId="0" fontId="18" fillId="4" borderId="0" xfId="0" applyFont="1" applyFill="1" applyAlignment="1" applyProtection="1">
      <alignment vertical="center"/>
      <protection locked="0"/>
    </xf>
    <xf numFmtId="0" fontId="19" fillId="0" borderId="4" xfId="0" applyFont="1" applyBorder="1" applyAlignment="1" applyProtection="1">
      <alignment vertical="center" wrapText="1"/>
    </xf>
    <xf numFmtId="0" fontId="16" fillId="0" borderId="12" xfId="0" applyFont="1" applyBorder="1" applyAlignment="1" applyProtection="1">
      <alignment vertical="center" wrapText="1"/>
    </xf>
    <xf numFmtId="0" fontId="2" fillId="0" borderId="0" xfId="0" applyFont="1" applyAlignment="1" applyProtection="1">
      <alignment horizontal="center" vertical="center"/>
    </xf>
    <xf numFmtId="0" fontId="2" fillId="0" borderId="4" xfId="0" applyFont="1" applyBorder="1" applyAlignment="1" applyProtection="1">
      <alignment vertical="center" wrapText="1"/>
    </xf>
    <xf numFmtId="0" fontId="2" fillId="0" borderId="2" xfId="0" applyFont="1" applyFill="1" applyBorder="1" applyAlignment="1" applyProtection="1">
      <alignment vertical="center" wrapText="1"/>
    </xf>
    <xf numFmtId="0" fontId="2" fillId="0" borderId="2" xfId="0" applyFont="1" applyBorder="1" applyAlignment="1" applyProtection="1">
      <alignment vertical="center" wrapText="1"/>
    </xf>
    <xf numFmtId="0" fontId="2" fillId="4" borderId="2" xfId="0" applyFont="1" applyFill="1" applyBorder="1" applyAlignment="1" applyProtection="1">
      <alignment vertical="center" wrapText="1"/>
    </xf>
    <xf numFmtId="43" fontId="2" fillId="4" borderId="12" xfId="1" applyFont="1" applyFill="1" applyBorder="1" applyAlignment="1" applyProtection="1">
      <alignment horizontal="center" vertical="center" wrapText="1"/>
    </xf>
    <xf numFmtId="0" fontId="9" fillId="0" borderId="0" xfId="0" applyFont="1" applyFill="1" applyAlignment="1" applyProtection="1">
      <alignment vertical="center"/>
      <protection locked="0"/>
    </xf>
    <xf numFmtId="0" fontId="2" fillId="0" borderId="12" xfId="0" applyFont="1" applyFill="1" applyBorder="1" applyAlignment="1" applyProtection="1">
      <alignment horizontal="center" vertical="center"/>
    </xf>
    <xf numFmtId="0" fontId="2" fillId="0" borderId="2"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43" fontId="2" fillId="0" borderId="3" xfId="1" applyFont="1" applyFill="1" applyBorder="1" applyAlignment="1" applyProtection="1">
      <alignment horizontal="center" vertical="center"/>
    </xf>
    <xf numFmtId="0" fontId="2" fillId="7" borderId="0" xfId="0" applyFont="1" applyFill="1" applyAlignment="1" applyProtection="1">
      <alignment vertical="center"/>
      <protection locked="0"/>
    </xf>
    <xf numFmtId="0" fontId="2" fillId="0" borderId="25" xfId="0" applyFont="1" applyFill="1" applyBorder="1" applyAlignment="1" applyProtection="1">
      <alignment horizontal="left" vertical="center" wrapText="1"/>
    </xf>
    <xf numFmtId="0" fontId="18" fillId="0" borderId="4" xfId="0" applyFont="1" applyBorder="1" applyAlignment="1" applyProtection="1">
      <alignment horizontal="center" vertical="center" wrapText="1"/>
    </xf>
    <xf numFmtId="0" fontId="2" fillId="0" borderId="3" xfId="0" applyFont="1" applyBorder="1" applyAlignment="1" applyProtection="1">
      <alignment vertical="center"/>
    </xf>
    <xf numFmtId="0" fontId="18" fillId="0" borderId="8" xfId="0" applyFont="1" applyBorder="1" applyAlignment="1" applyProtection="1">
      <alignment horizontal="center" vertical="center" wrapText="1"/>
    </xf>
    <xf numFmtId="0" fontId="18" fillId="0" borderId="0" xfId="0" applyFont="1" applyProtection="1">
      <protection locked="0"/>
    </xf>
    <xf numFmtId="0" fontId="18" fillId="0" borderId="12" xfId="0" applyFont="1" applyBorder="1" applyAlignment="1" applyProtection="1">
      <alignment horizontal="center" vertical="center" wrapText="1"/>
    </xf>
    <xf numFmtId="0" fontId="18" fillId="0" borderId="4" xfId="0" applyFont="1" applyBorder="1" applyAlignment="1" applyProtection="1">
      <alignment horizontal="left" vertical="center" wrapText="1"/>
    </xf>
    <xf numFmtId="3" fontId="2" fillId="6" borderId="3" xfId="0" applyNumberFormat="1" applyFont="1" applyFill="1" applyBorder="1" applyAlignment="1" applyProtection="1">
      <alignment horizontal="center" vertical="center" wrapText="1"/>
    </xf>
    <xf numFmtId="0" fontId="18" fillId="0" borderId="8" xfId="0" applyFont="1" applyBorder="1" applyAlignment="1" applyProtection="1">
      <alignment horizontal="left" vertical="center" wrapText="1"/>
    </xf>
    <xf numFmtId="0" fontId="18" fillId="0" borderId="12" xfId="0" applyFont="1" applyBorder="1" applyAlignment="1" applyProtection="1">
      <alignment horizontal="left" vertical="center" wrapText="1"/>
    </xf>
    <xf numFmtId="0" fontId="18" fillId="4" borderId="3" xfId="0" applyFont="1" applyFill="1" applyBorder="1" applyAlignment="1" applyProtection="1">
      <alignment horizontal="center" vertical="center" wrapText="1"/>
    </xf>
    <xf numFmtId="0" fontId="18" fillId="4" borderId="3" xfId="0" applyFont="1" applyFill="1" applyBorder="1" applyAlignment="1" applyProtection="1">
      <alignment vertical="center"/>
    </xf>
    <xf numFmtId="0" fontId="2" fillId="4" borderId="3" xfId="0" applyFont="1" applyFill="1" applyBorder="1" applyAlignment="1" applyProtection="1">
      <alignment vertical="center"/>
    </xf>
    <xf numFmtId="0" fontId="2" fillId="0" borderId="0" xfId="0" applyFont="1" applyAlignment="1" applyProtection="1">
      <alignment horizontal="right" vertical="center"/>
      <protection locked="0"/>
    </xf>
    <xf numFmtId="0" fontId="9" fillId="0" borderId="0" xfId="0" applyFont="1" applyAlignment="1" applyProtection="1">
      <alignment vertical="center" wrapText="1"/>
      <protection locked="0"/>
    </xf>
    <xf numFmtId="0" fontId="27" fillId="0" borderId="0" xfId="0" applyFont="1" applyAlignment="1" applyProtection="1">
      <alignment horizontal="left" vertical="center"/>
      <protection locked="0"/>
    </xf>
    <xf numFmtId="0" fontId="28" fillId="0" borderId="0" xfId="0" applyFont="1" applyAlignment="1" applyProtection="1">
      <alignment vertical="center"/>
      <protection locked="0"/>
    </xf>
    <xf numFmtId="0" fontId="28" fillId="0" borderId="0" xfId="0" applyFont="1" applyAlignment="1" applyProtection="1">
      <alignment vertical="center" wrapText="1"/>
      <protection locked="0"/>
    </xf>
    <xf numFmtId="0" fontId="27" fillId="0" borderId="0" xfId="0" applyFont="1" applyBorder="1" applyAlignment="1" applyProtection="1">
      <alignment horizontal="left" vertical="center"/>
      <protection locked="0"/>
    </xf>
    <xf numFmtId="0" fontId="29" fillId="0" borderId="0" xfId="0" applyFont="1" applyAlignment="1" applyProtection="1">
      <alignment vertical="center"/>
      <protection locked="0"/>
    </xf>
    <xf numFmtId="0" fontId="30" fillId="2" borderId="1" xfId="0" applyFont="1" applyFill="1" applyBorder="1" applyAlignment="1" applyProtection="1">
      <alignment horizontal="center" vertical="center" wrapText="1"/>
    </xf>
    <xf numFmtId="0" fontId="30" fillId="2" borderId="2" xfId="0" applyFont="1" applyFill="1" applyBorder="1" applyAlignment="1" applyProtection="1">
      <alignment horizontal="center" vertical="center" wrapText="1"/>
    </xf>
    <xf numFmtId="0" fontId="30" fillId="2" borderId="3" xfId="0" applyFont="1" applyFill="1" applyBorder="1" applyAlignment="1" applyProtection="1">
      <alignment vertical="center" wrapText="1"/>
    </xf>
    <xf numFmtId="0" fontId="30" fillId="2" borderId="4"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xf>
    <xf numFmtId="0" fontId="30" fillId="2" borderId="1" xfId="0" applyFont="1" applyFill="1" applyBorder="1" applyAlignment="1" applyProtection="1">
      <alignment vertical="center" wrapText="1"/>
    </xf>
    <xf numFmtId="0" fontId="30" fillId="2" borderId="2" xfId="0" applyFont="1" applyFill="1" applyBorder="1" applyAlignment="1" applyProtection="1">
      <alignment vertical="center" wrapText="1"/>
    </xf>
    <xf numFmtId="0" fontId="30" fillId="2" borderId="4" xfId="0" applyFont="1" applyFill="1" applyBorder="1" applyAlignment="1" applyProtection="1">
      <alignment vertical="center" wrapText="1"/>
    </xf>
    <xf numFmtId="0" fontId="29" fillId="0" borderId="0" xfId="0" applyFont="1" applyProtection="1">
      <protection locked="0"/>
    </xf>
    <xf numFmtId="0" fontId="29" fillId="0" borderId="3" xfId="0" applyFont="1" applyBorder="1" applyAlignment="1" applyProtection="1">
      <alignment horizontal="center" vertical="center"/>
      <protection locked="0"/>
    </xf>
    <xf numFmtId="0" fontId="30" fillId="2" borderId="17" xfId="0" applyFont="1" applyFill="1" applyBorder="1" applyAlignment="1" applyProtection="1">
      <alignment horizontal="center" vertical="center" wrapText="1"/>
    </xf>
    <xf numFmtId="0" fontId="30" fillId="2" borderId="18" xfId="0" applyFont="1" applyFill="1" applyBorder="1" applyAlignment="1" applyProtection="1">
      <alignment horizontal="center" vertical="center" wrapText="1"/>
    </xf>
    <xf numFmtId="0" fontId="30" fillId="2" borderId="18" xfId="0" applyFont="1" applyFill="1" applyBorder="1" applyAlignment="1" applyProtection="1">
      <alignment horizontal="center" vertical="center"/>
    </xf>
    <xf numFmtId="0" fontId="30" fillId="2" borderId="8" xfId="0" applyFont="1" applyFill="1" applyBorder="1" applyAlignment="1" applyProtection="1">
      <alignment horizontal="center" vertical="center" wrapText="1"/>
    </xf>
    <xf numFmtId="0" fontId="30" fillId="2" borderId="27" xfId="0" applyFont="1" applyFill="1" applyBorder="1" applyAlignment="1" applyProtection="1">
      <alignment horizontal="center" vertical="center" wrapText="1"/>
    </xf>
    <xf numFmtId="0" fontId="30" fillId="2" borderId="28" xfId="0" applyFont="1" applyFill="1" applyBorder="1" applyAlignment="1" applyProtection="1">
      <alignment horizontal="center" vertical="center" wrapText="1"/>
    </xf>
    <xf numFmtId="0" fontId="29" fillId="0" borderId="0" xfId="0" applyFont="1" applyAlignment="1" applyProtection="1">
      <alignment horizontal="center"/>
      <protection locked="0"/>
    </xf>
    <xf numFmtId="0" fontId="29" fillId="0" borderId="0" xfId="0" applyFont="1" applyAlignment="1" applyProtection="1">
      <alignment horizontal="center" vertical="center"/>
      <protection locked="0"/>
    </xf>
    <xf numFmtId="164" fontId="28" fillId="0" borderId="21" xfId="4" applyFont="1" applyBorder="1" applyAlignment="1" applyProtection="1">
      <alignment horizontal="center" vertical="center" wrapText="1"/>
    </xf>
    <xf numFmtId="0" fontId="31" fillId="0" borderId="21" xfId="0" applyFont="1" applyBorder="1" applyAlignment="1" applyProtection="1">
      <alignment horizontal="center" vertical="center" wrapText="1"/>
    </xf>
    <xf numFmtId="0" fontId="9" fillId="0" borderId="21" xfId="0" applyFont="1" applyBorder="1" applyAlignment="1" applyProtection="1">
      <alignment horizontal="center" vertical="center" wrapText="1"/>
    </xf>
    <xf numFmtId="0" fontId="9" fillId="0" borderId="21" xfId="0" applyFont="1" applyBorder="1" applyAlignment="1" applyProtection="1">
      <alignment horizontal="left" vertical="center" wrapText="1"/>
    </xf>
    <xf numFmtId="0" fontId="9" fillId="0" borderId="3" xfId="0" applyFont="1" applyBorder="1" applyAlignment="1" applyProtection="1">
      <alignment vertical="center" wrapText="1"/>
    </xf>
    <xf numFmtId="0" fontId="28" fillId="5" borderId="22" xfId="0" applyFont="1" applyFill="1" applyBorder="1" applyAlignment="1" applyProtection="1">
      <alignment horizontal="center" vertical="center" wrapText="1"/>
    </xf>
    <xf numFmtId="0" fontId="28" fillId="6" borderId="3" xfId="0" applyFont="1" applyFill="1" applyBorder="1" applyAlignment="1" applyProtection="1">
      <alignment vertical="center" wrapText="1"/>
    </xf>
    <xf numFmtId="0" fontId="9" fillId="0" borderId="29" xfId="0" applyFont="1" applyBorder="1" applyAlignment="1" applyProtection="1">
      <alignment horizontal="center" vertical="center" wrapText="1"/>
    </xf>
    <xf numFmtId="0" fontId="28" fillId="0" borderId="3" xfId="0" applyFont="1" applyBorder="1" applyAlignment="1" applyProtection="1">
      <alignment vertical="center" wrapText="1"/>
    </xf>
    <xf numFmtId="164" fontId="28" fillId="0" borderId="8" xfId="4" applyFont="1" applyBorder="1" applyAlignment="1" applyProtection="1">
      <alignment horizontal="center" vertical="center" wrapText="1"/>
    </xf>
    <xf numFmtId="0" fontId="31" fillId="0" borderId="8"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8" xfId="0" applyFont="1" applyBorder="1" applyAlignment="1" applyProtection="1">
      <alignment horizontal="left" vertical="center" wrapText="1"/>
    </xf>
    <xf numFmtId="0" fontId="9" fillId="5" borderId="22" xfId="0" applyFont="1" applyFill="1" applyBorder="1" applyAlignment="1" applyProtection="1">
      <alignment horizontal="center" vertical="center" wrapText="1"/>
    </xf>
    <xf numFmtId="0" fontId="9" fillId="6" borderId="3" xfId="0" applyFont="1" applyFill="1" applyBorder="1" applyAlignment="1" applyProtection="1">
      <alignment vertical="center" wrapText="1"/>
    </xf>
    <xf numFmtId="0" fontId="9" fillId="0" borderId="30" xfId="0"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left" vertical="center" wrapText="1"/>
    </xf>
    <xf numFmtId="0" fontId="9" fillId="0" borderId="25"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9" fillId="0" borderId="4" xfId="0" applyFont="1" applyBorder="1" applyAlignment="1" applyProtection="1">
      <alignment horizontal="left" vertical="center" wrapText="1"/>
    </xf>
    <xf numFmtId="0" fontId="9" fillId="0" borderId="16" xfId="0" applyFont="1" applyBorder="1" applyAlignment="1" applyProtection="1">
      <alignment horizontal="center" vertical="center" wrapText="1"/>
    </xf>
    <xf numFmtId="9" fontId="28" fillId="5" borderId="22" xfId="3" applyFont="1" applyFill="1" applyBorder="1" applyAlignment="1" applyProtection="1">
      <alignment horizontal="center" vertical="center" wrapText="1"/>
    </xf>
    <xf numFmtId="9" fontId="28" fillId="6" borderId="3" xfId="3" applyFont="1" applyFill="1" applyBorder="1" applyAlignment="1" applyProtection="1">
      <alignment vertical="center" wrapText="1"/>
    </xf>
    <xf numFmtId="9" fontId="9" fillId="5" borderId="22" xfId="3" applyFont="1" applyFill="1" applyBorder="1" applyAlignment="1" applyProtection="1">
      <alignment horizontal="center" vertical="center" wrapText="1"/>
    </xf>
    <xf numFmtId="9" fontId="9" fillId="6" borderId="3" xfId="3" applyFont="1" applyFill="1" applyBorder="1" applyAlignment="1" applyProtection="1">
      <alignment vertical="center" wrapText="1"/>
    </xf>
    <xf numFmtId="0" fontId="31" fillId="0" borderId="12" xfId="0" applyFont="1" applyBorder="1" applyAlignment="1" applyProtection="1">
      <alignment horizontal="center" vertical="center" wrapText="1"/>
    </xf>
    <xf numFmtId="0" fontId="31" fillId="0" borderId="4" xfId="0" applyFont="1" applyBorder="1" applyAlignment="1" applyProtection="1">
      <alignment horizontal="center" vertical="center" wrapText="1"/>
    </xf>
    <xf numFmtId="164" fontId="28" fillId="0" borderId="12" xfId="4" applyFont="1" applyBorder="1" applyAlignment="1" applyProtection="1">
      <alignment horizontal="center" vertical="center" wrapText="1"/>
    </xf>
    <xf numFmtId="164" fontId="28" fillId="0" borderId="4" xfId="4" applyFont="1" applyBorder="1" applyAlignment="1" applyProtection="1">
      <alignment horizontal="center" vertical="center" wrapText="1"/>
    </xf>
    <xf numFmtId="0" fontId="28" fillId="0" borderId="8" xfId="0" applyFont="1" applyBorder="1" applyAlignment="1" applyProtection="1">
      <alignment horizontal="center" vertical="center" wrapText="1"/>
    </xf>
    <xf numFmtId="2" fontId="28" fillId="5" borderId="22" xfId="0" applyNumberFormat="1" applyFont="1" applyFill="1" applyBorder="1" applyAlignment="1" applyProtection="1">
      <alignment horizontal="center" vertical="center" wrapText="1"/>
    </xf>
    <xf numFmtId="9" fontId="28" fillId="6" borderId="3" xfId="0" applyNumberFormat="1" applyFont="1" applyFill="1" applyBorder="1" applyAlignment="1" applyProtection="1">
      <alignment vertical="center" wrapText="1"/>
    </xf>
    <xf numFmtId="9" fontId="9" fillId="5" borderId="22" xfId="0" applyNumberFormat="1" applyFont="1" applyFill="1" applyBorder="1" applyAlignment="1" applyProtection="1">
      <alignment horizontal="center" vertical="center" wrapText="1"/>
    </xf>
    <xf numFmtId="10" fontId="9" fillId="6" borderId="3" xfId="3" applyNumberFormat="1" applyFont="1" applyFill="1" applyBorder="1" applyAlignment="1" applyProtection="1">
      <alignment vertical="center" wrapText="1"/>
    </xf>
    <xf numFmtId="0" fontId="31" fillId="0" borderId="16" xfId="0" applyFont="1" applyBorder="1" applyAlignment="1" applyProtection="1">
      <alignment horizontal="center" vertical="center" wrapText="1"/>
    </xf>
    <xf numFmtId="0" fontId="31" fillId="0" borderId="30" xfId="0" applyFont="1" applyBorder="1" applyAlignment="1" applyProtection="1">
      <alignment horizontal="center" vertical="center" wrapText="1"/>
    </xf>
    <xf numFmtId="0" fontId="28" fillId="0" borderId="30" xfId="0" applyFont="1" applyBorder="1" applyAlignment="1" applyProtection="1">
      <alignment horizontal="center" vertical="center" wrapText="1"/>
    </xf>
    <xf numFmtId="0" fontId="9" fillId="4" borderId="4" xfId="0" applyFont="1" applyFill="1" applyBorder="1" applyAlignment="1" applyProtection="1">
      <alignment horizontal="center" vertical="center" wrapText="1"/>
    </xf>
    <xf numFmtId="0" fontId="9" fillId="4" borderId="4" xfId="0" applyFont="1" applyFill="1" applyBorder="1" applyAlignment="1" applyProtection="1">
      <alignment horizontal="left" vertical="center" wrapText="1"/>
    </xf>
    <xf numFmtId="0" fontId="9" fillId="4" borderId="3" xfId="0" applyFont="1" applyFill="1" applyBorder="1" applyAlignment="1" applyProtection="1">
      <alignment vertical="center" wrapText="1"/>
    </xf>
    <xf numFmtId="0" fontId="9" fillId="4" borderId="16" xfId="0" applyFont="1" applyFill="1" applyBorder="1" applyAlignment="1" applyProtection="1">
      <alignment horizontal="center" vertical="center" wrapText="1"/>
    </xf>
    <xf numFmtId="0" fontId="28" fillId="4" borderId="3" xfId="0" applyFont="1" applyFill="1" applyBorder="1" applyAlignment="1" applyProtection="1">
      <alignment vertical="center" wrapText="1"/>
    </xf>
    <xf numFmtId="0" fontId="9" fillId="4" borderId="8" xfId="0" applyFont="1" applyFill="1" applyBorder="1" applyAlignment="1" applyProtection="1">
      <alignment horizontal="center" vertical="center" wrapText="1"/>
    </xf>
    <xf numFmtId="0" fontId="9" fillId="4" borderId="8" xfId="0" applyFont="1" applyFill="1" applyBorder="1" applyAlignment="1" applyProtection="1">
      <alignment horizontal="left" vertical="center" wrapText="1"/>
    </xf>
    <xf numFmtId="0" fontId="9" fillId="4" borderId="30" xfId="0" applyFont="1" applyFill="1" applyBorder="1" applyAlignment="1" applyProtection="1">
      <alignment horizontal="center" vertical="center" wrapText="1"/>
    </xf>
    <xf numFmtId="0" fontId="9" fillId="4" borderId="12" xfId="0" applyFont="1" applyFill="1" applyBorder="1" applyAlignment="1" applyProtection="1">
      <alignment horizontal="center" vertical="center" wrapText="1"/>
    </xf>
    <xf numFmtId="0" fontId="9" fillId="4" borderId="12" xfId="0" applyFont="1" applyFill="1" applyBorder="1" applyAlignment="1" applyProtection="1">
      <alignment horizontal="left" vertical="center" wrapText="1"/>
    </xf>
    <xf numFmtId="0" fontId="9" fillId="4" borderId="25" xfId="0" applyFont="1" applyFill="1" applyBorder="1" applyAlignment="1" applyProtection="1">
      <alignment horizontal="center" vertical="center" wrapText="1"/>
    </xf>
    <xf numFmtId="0" fontId="0" fillId="0" borderId="0" xfId="0" applyProtection="1">
      <protection locked="0"/>
    </xf>
    <xf numFmtId="0" fontId="3"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164" fontId="28" fillId="0" borderId="8" xfId="4" applyFont="1" applyBorder="1" applyAlignment="1" applyProtection="1">
      <alignment horizontal="left" vertical="center" wrapText="1"/>
    </xf>
    <xf numFmtId="0" fontId="33" fillId="0" borderId="3" xfId="0" applyFont="1" applyBorder="1" applyAlignment="1" applyProtection="1">
      <alignment horizontal="left" vertical="center" wrapText="1"/>
    </xf>
    <xf numFmtId="0" fontId="33" fillId="0" borderId="12" xfId="0" applyFont="1" applyBorder="1" applyAlignment="1" applyProtection="1">
      <alignment vertical="center" wrapText="1"/>
    </xf>
    <xf numFmtId="0" fontId="9" fillId="4" borderId="12" xfId="0" applyFont="1" applyFill="1" applyBorder="1" applyAlignment="1" applyProtection="1">
      <alignment vertical="center" wrapText="1"/>
    </xf>
    <xf numFmtId="0" fontId="9" fillId="0" borderId="12" xfId="0" applyFont="1" applyBorder="1" applyAlignment="1" applyProtection="1">
      <alignment vertical="center"/>
    </xf>
    <xf numFmtId="0" fontId="9" fillId="0" borderId="12" xfId="0" applyFont="1" applyBorder="1" applyAlignment="1" applyProtection="1">
      <alignment vertical="center" wrapText="1"/>
    </xf>
    <xf numFmtId="0" fontId="9" fillId="0" borderId="12" xfId="0" applyFont="1" applyBorder="1" applyAlignment="1" applyProtection="1">
      <alignment horizontal="center" vertical="center"/>
    </xf>
    <xf numFmtId="0" fontId="9" fillId="0" borderId="12" xfId="0" applyFont="1" applyBorder="1" applyAlignment="1" applyProtection="1">
      <alignment horizontal="left" vertical="center" wrapText="1"/>
    </xf>
    <xf numFmtId="0" fontId="9" fillId="0" borderId="25" xfId="0" applyFont="1" applyBorder="1" applyAlignment="1" applyProtection="1">
      <alignment vertical="center" wrapText="1"/>
    </xf>
    <xf numFmtId="0" fontId="34" fillId="0" borderId="3" xfId="0" applyFont="1" applyBorder="1" applyAlignment="1" applyProtection="1">
      <alignment wrapText="1"/>
    </xf>
    <xf numFmtId="0" fontId="9" fillId="0" borderId="3" xfId="0" applyFont="1" applyBorder="1" applyAlignment="1" applyProtection="1">
      <alignment wrapText="1"/>
    </xf>
    <xf numFmtId="0" fontId="33" fillId="0" borderId="4" xfId="0" applyFont="1" applyBorder="1" applyAlignment="1" applyProtection="1">
      <alignment horizontal="center" vertical="center" wrapText="1"/>
    </xf>
    <xf numFmtId="0" fontId="33" fillId="0" borderId="3" xfId="0" applyFont="1" applyBorder="1" applyAlignment="1" applyProtection="1">
      <alignment vertical="center" wrapText="1"/>
    </xf>
    <xf numFmtId="0" fontId="9" fillId="0" borderId="3" xfId="0" applyFont="1" applyBorder="1" applyAlignment="1" applyProtection="1">
      <alignment vertical="center"/>
    </xf>
    <xf numFmtId="0" fontId="9" fillId="0" borderId="3" xfId="0" applyFont="1" applyBorder="1" applyAlignment="1" applyProtection="1">
      <alignment horizontal="left" vertical="center" wrapText="1"/>
    </xf>
    <xf numFmtId="0" fontId="9" fillId="0" borderId="12" xfId="0" applyFont="1" applyBorder="1" applyAlignment="1" applyProtection="1">
      <alignment horizontal="center" vertical="center" wrapText="1"/>
    </xf>
    <xf numFmtId="9" fontId="9" fillId="6" borderId="3" xfId="0" applyNumberFormat="1" applyFont="1" applyFill="1" applyBorder="1" applyAlignment="1" applyProtection="1">
      <alignment horizontal="center" vertical="center"/>
    </xf>
    <xf numFmtId="0" fontId="9" fillId="0" borderId="2" xfId="0" applyFont="1" applyBorder="1" applyAlignment="1" applyProtection="1">
      <alignment vertical="center" wrapText="1"/>
    </xf>
    <xf numFmtId="0" fontId="33" fillId="0" borderId="12" xfId="0" applyFont="1" applyBorder="1" applyAlignment="1" applyProtection="1">
      <alignment horizontal="center" vertical="center" wrapText="1"/>
    </xf>
    <xf numFmtId="0" fontId="9" fillId="6" borderId="3" xfId="0" applyFont="1" applyFill="1" applyBorder="1" applyAlignment="1" applyProtection="1">
      <alignment horizontal="center" vertical="center"/>
    </xf>
    <xf numFmtId="0" fontId="9" fillId="4" borderId="3" xfId="0" applyFont="1" applyFill="1" applyBorder="1" applyAlignment="1" applyProtection="1">
      <alignment horizontal="left" vertical="center" wrapText="1"/>
    </xf>
    <xf numFmtId="0" fontId="33" fillId="0" borderId="8" xfId="0" applyFont="1" applyBorder="1" applyAlignment="1" applyProtection="1">
      <alignment horizontal="center" vertical="center" wrapText="1"/>
    </xf>
    <xf numFmtId="0" fontId="9" fillId="4" borderId="12" xfId="0" applyFont="1" applyFill="1" applyBorder="1" applyAlignment="1" applyProtection="1">
      <alignment horizontal="left" vertical="center" wrapText="1"/>
    </xf>
    <xf numFmtId="0" fontId="9" fillId="4" borderId="4" xfId="0" applyFont="1" applyFill="1" applyBorder="1" applyAlignment="1" applyProtection="1">
      <alignment horizontal="left" vertical="center" wrapText="1"/>
    </xf>
    <xf numFmtId="0" fontId="35" fillId="4" borderId="3" xfId="0" applyFont="1" applyFill="1" applyBorder="1" applyAlignment="1" applyProtection="1">
      <alignment vertical="center" wrapText="1"/>
    </xf>
    <xf numFmtId="0" fontId="35" fillId="4" borderId="4" xfId="0" applyFont="1" applyFill="1" applyBorder="1" applyAlignment="1" applyProtection="1">
      <alignment horizontal="left" vertical="center" wrapText="1"/>
    </xf>
    <xf numFmtId="0" fontId="33" fillId="0" borderId="4" xfId="0" applyFont="1" applyBorder="1" applyAlignment="1" applyProtection="1">
      <alignment horizontal="left" vertical="center" wrapText="1"/>
    </xf>
    <xf numFmtId="0" fontId="9" fillId="0" borderId="3" xfId="0" applyFont="1" applyBorder="1" applyAlignment="1" applyProtection="1">
      <alignment horizontal="left" vertical="center"/>
    </xf>
    <xf numFmtId="0" fontId="33" fillId="0" borderId="12" xfId="0" applyFont="1" applyBorder="1" applyAlignment="1" applyProtection="1">
      <alignment horizontal="left" vertical="center" wrapText="1"/>
    </xf>
    <xf numFmtId="0" fontId="2" fillId="0" borderId="3" xfId="0" applyFont="1" applyFill="1" applyBorder="1" applyAlignment="1" applyProtection="1">
      <alignment vertical="center"/>
    </xf>
    <xf numFmtId="0" fontId="9" fillId="8" borderId="22" xfId="0" applyFont="1" applyFill="1" applyBorder="1" applyAlignment="1" applyProtection="1">
      <alignment horizontal="center" vertical="center"/>
    </xf>
    <xf numFmtId="9" fontId="9" fillId="8" borderId="22" xfId="0" applyNumberFormat="1" applyFont="1" applyFill="1" applyBorder="1" applyAlignment="1" applyProtection="1">
      <alignment horizontal="center" vertical="center"/>
    </xf>
    <xf numFmtId="0" fontId="5" fillId="0" borderId="0" xfId="0" applyFont="1" applyAlignment="1" applyProtection="1">
      <alignment horizontal="left" vertical="center"/>
      <protection locked="0"/>
    </xf>
    <xf numFmtId="0" fontId="18" fillId="0" borderId="0" xfId="0" applyFont="1" applyAlignment="1" applyProtection="1">
      <alignment horizontal="center" vertical="center"/>
      <protection locked="0"/>
    </xf>
    <xf numFmtId="0" fontId="0" fillId="0" borderId="0" xfId="0" applyAlignment="1" applyProtection="1">
      <alignment wrapText="1"/>
      <protection locked="0"/>
    </xf>
    <xf numFmtId="0" fontId="36" fillId="0" borderId="0" xfId="0" applyFont="1" applyAlignment="1" applyProtection="1">
      <alignment horizontal="left" vertical="center"/>
      <protection locked="0"/>
    </xf>
    <xf numFmtId="0" fontId="8" fillId="2" borderId="1"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17"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xf>
    <xf numFmtId="0" fontId="8" fillId="2" borderId="20" xfId="0" applyFont="1" applyFill="1" applyBorder="1" applyAlignment="1" applyProtection="1">
      <alignment horizontal="center" vertical="center" wrapText="1"/>
    </xf>
    <xf numFmtId="164" fontId="20" fillId="0" borderId="21" xfId="4" applyFont="1" applyBorder="1" applyAlignment="1" applyProtection="1">
      <alignment horizontal="center" vertical="center" wrapText="1"/>
    </xf>
    <xf numFmtId="0" fontId="39" fillId="0" borderId="21" xfId="0" applyFont="1" applyBorder="1" applyAlignment="1" applyProtection="1">
      <alignment horizontal="center" vertical="center" wrapText="1"/>
    </xf>
    <xf numFmtId="0" fontId="40" fillId="0" borderId="12" xfId="0" applyFont="1" applyBorder="1" applyAlignment="1" applyProtection="1">
      <alignment horizontal="left" vertical="center" wrapText="1"/>
    </xf>
    <xf numFmtId="0" fontId="2" fillId="4" borderId="2" xfId="0" applyFont="1" applyFill="1" applyBorder="1" applyAlignment="1" applyProtection="1">
      <alignment horizontal="center" vertical="center" wrapText="1"/>
    </xf>
    <xf numFmtId="0" fontId="2" fillId="0" borderId="12" xfId="0" applyFont="1" applyBorder="1" applyAlignment="1" applyProtection="1">
      <alignment wrapText="1"/>
    </xf>
    <xf numFmtId="164" fontId="20" fillId="0" borderId="8" xfId="4" applyFont="1" applyBorder="1" applyAlignment="1" applyProtection="1">
      <alignment horizontal="center" vertical="center" wrapText="1"/>
    </xf>
    <xf numFmtId="0" fontId="39" fillId="0" borderId="8" xfId="0" applyFont="1" applyBorder="1" applyAlignment="1" applyProtection="1">
      <alignment horizontal="center" vertical="center" wrapText="1"/>
    </xf>
    <xf numFmtId="0" fontId="2" fillId="0" borderId="4" xfId="0" applyFont="1" applyBorder="1" applyAlignment="1" applyProtection="1">
      <alignment horizontal="left" vertical="center" wrapText="1"/>
    </xf>
    <xf numFmtId="10" fontId="2" fillId="6" borderId="3" xfId="0" applyNumberFormat="1" applyFont="1" applyFill="1" applyBorder="1" applyAlignment="1" applyProtection="1">
      <alignment horizontal="center" vertical="center" wrapText="1"/>
    </xf>
    <xf numFmtId="0" fontId="39" fillId="0" borderId="12" xfId="0" applyFont="1" applyBorder="1" applyAlignment="1" applyProtection="1">
      <alignment horizontal="center" vertical="center" wrapText="1"/>
    </xf>
    <xf numFmtId="0" fontId="2" fillId="0" borderId="3" xfId="0" applyFont="1" applyBorder="1" applyAlignment="1" applyProtection="1">
      <alignment wrapText="1"/>
    </xf>
    <xf numFmtId="0" fontId="39" fillId="0" borderId="3" xfId="0" applyFont="1" applyBorder="1" applyAlignment="1" applyProtection="1">
      <alignment horizontal="center" vertical="center" wrapText="1"/>
    </xf>
    <xf numFmtId="0" fontId="2" fillId="0" borderId="25" xfId="0" applyFont="1" applyBorder="1" applyAlignment="1" applyProtection="1">
      <alignment horizontal="center" vertical="center" wrapText="1"/>
    </xf>
    <xf numFmtId="0" fontId="39" fillId="0" borderId="4" xfId="0" applyFont="1" applyBorder="1" applyAlignment="1" applyProtection="1">
      <alignment horizontal="center" vertical="center" wrapText="1"/>
    </xf>
    <xf numFmtId="0" fontId="2" fillId="0" borderId="0" xfId="0" applyFont="1" applyAlignment="1" applyProtection="1">
      <alignment vertical="center" wrapText="1"/>
    </xf>
    <xf numFmtId="0" fontId="2" fillId="0" borderId="2" xfId="0" applyFont="1" applyBorder="1" applyAlignment="1" applyProtection="1">
      <alignment horizontal="center" vertical="center" wrapText="1"/>
    </xf>
    <xf numFmtId="0" fontId="39" fillId="0" borderId="12" xfId="0" applyFont="1" applyBorder="1" applyAlignment="1" applyProtection="1">
      <alignment horizontal="center" vertical="center" wrapText="1"/>
    </xf>
    <xf numFmtId="0" fontId="20" fillId="0" borderId="4" xfId="0" applyFont="1" applyBorder="1" applyAlignment="1" applyProtection="1">
      <alignment horizontal="center" vertical="center" wrapText="1"/>
    </xf>
    <xf numFmtId="0" fontId="20" fillId="0" borderId="12" xfId="0" applyFont="1" applyBorder="1" applyAlignment="1" applyProtection="1">
      <alignment horizontal="center" vertical="center" wrapText="1"/>
    </xf>
    <xf numFmtId="0" fontId="0" fillId="0" borderId="0" xfId="0" applyFont="1" applyAlignment="1" applyProtection="1">
      <alignment vertical="center" wrapText="1"/>
    </xf>
    <xf numFmtId="0" fontId="39" fillId="0" borderId="4" xfId="0" applyFont="1" applyBorder="1" applyAlignment="1" applyProtection="1">
      <alignment horizontal="center" vertical="center" wrapText="1"/>
    </xf>
    <xf numFmtId="0" fontId="2" fillId="0" borderId="4"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4" borderId="8" xfId="0" applyFont="1" applyFill="1" applyBorder="1" applyAlignment="1" applyProtection="1">
      <alignment vertical="center" wrapText="1"/>
    </xf>
    <xf numFmtId="0" fontId="2" fillId="0" borderId="0" xfId="0" applyFont="1" applyAlignment="1" applyProtection="1">
      <alignment horizontal="left" vertical="center" wrapText="1"/>
    </xf>
    <xf numFmtId="0" fontId="2" fillId="0" borderId="1" xfId="0" applyFont="1" applyBorder="1" applyAlignment="1" applyProtection="1">
      <alignment vertical="center" wrapText="1"/>
    </xf>
    <xf numFmtId="1" fontId="9" fillId="6" borderId="3" xfId="0" applyNumberFormat="1" applyFont="1" applyFill="1" applyBorder="1" applyAlignment="1" applyProtection="1">
      <alignment horizontal="center" vertical="center"/>
    </xf>
    <xf numFmtId="9" fontId="9" fillId="6" borderId="3" xfId="3" applyFont="1" applyFill="1" applyBorder="1" applyAlignment="1" applyProtection="1">
      <alignment horizontal="center" vertical="center"/>
    </xf>
    <xf numFmtId="0" fontId="9" fillId="0" borderId="2" xfId="0" applyFont="1" applyBorder="1" applyAlignment="1" applyProtection="1">
      <alignment horizontal="center" vertical="center" wrapText="1"/>
    </xf>
    <xf numFmtId="164" fontId="20" fillId="0" borderId="12" xfId="4" applyFont="1" applyBorder="1" applyAlignment="1" applyProtection="1">
      <alignment horizontal="center" vertical="center" wrapText="1"/>
    </xf>
    <xf numFmtId="0" fontId="39" fillId="4" borderId="4" xfId="0" applyFont="1" applyFill="1" applyBorder="1" applyAlignment="1" applyProtection="1">
      <alignment horizontal="center" vertical="center" wrapText="1"/>
    </xf>
    <xf numFmtId="0" fontId="2" fillId="6" borderId="3" xfId="0" applyFont="1" applyFill="1" applyBorder="1" applyAlignment="1" applyProtection="1">
      <alignment vertical="center"/>
    </xf>
    <xf numFmtId="0" fontId="2" fillId="4" borderId="25" xfId="0" applyFont="1" applyFill="1" applyBorder="1" applyAlignment="1" applyProtection="1">
      <alignment horizontal="center" vertical="center" wrapText="1"/>
    </xf>
    <xf numFmtId="0" fontId="0" fillId="4" borderId="0" xfId="0" applyFill="1" applyProtection="1">
      <protection locked="0"/>
    </xf>
    <xf numFmtId="0" fontId="39" fillId="4" borderId="8" xfId="0" applyFont="1" applyFill="1" applyBorder="1" applyAlignment="1" applyProtection="1">
      <alignment horizontal="center" vertical="center" wrapText="1"/>
    </xf>
    <xf numFmtId="0" fontId="18" fillId="0" borderId="0" xfId="0" applyFont="1" applyAlignment="1" applyProtection="1">
      <alignment horizontal="center"/>
      <protection locked="0"/>
    </xf>
    <xf numFmtId="0" fontId="42" fillId="0" borderId="0" xfId="0" applyFont="1" applyAlignment="1" applyProtection="1">
      <alignment horizontal="left" vertical="center"/>
      <protection locked="0"/>
    </xf>
    <xf numFmtId="0" fontId="36" fillId="0" borderId="0" xfId="0" applyFont="1" applyAlignment="1" applyProtection="1">
      <alignment vertical="center"/>
      <protection locked="0"/>
    </xf>
    <xf numFmtId="0" fontId="36" fillId="0" borderId="0" xfId="0" applyFont="1" applyAlignment="1" applyProtection="1">
      <alignment horizontal="center" vertical="center"/>
      <protection locked="0"/>
    </xf>
    <xf numFmtId="0" fontId="42" fillId="0" borderId="0" xfId="0" applyFont="1" applyBorder="1" applyAlignment="1" applyProtection="1">
      <alignment horizontal="left" vertical="center"/>
      <protection locked="0"/>
    </xf>
    <xf numFmtId="0" fontId="36" fillId="0" borderId="0" xfId="0" applyFont="1" applyBorder="1" applyAlignment="1" applyProtection="1">
      <alignment vertical="center"/>
      <protection locked="0"/>
    </xf>
    <xf numFmtId="0" fontId="38" fillId="2" borderId="3" xfId="0" applyFont="1" applyFill="1" applyBorder="1" applyAlignment="1" applyProtection="1">
      <alignment horizontal="center" vertical="center" wrapText="1"/>
    </xf>
    <xf numFmtId="0" fontId="38" fillId="2" borderId="1"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38" fillId="2" borderId="2" xfId="0" applyFont="1" applyFill="1" applyBorder="1" applyAlignment="1" applyProtection="1">
      <alignment horizontal="center" vertical="center" wrapText="1"/>
    </xf>
    <xf numFmtId="0" fontId="18" fillId="0" borderId="3" xfId="0" applyFont="1" applyBorder="1" applyAlignment="1" applyProtection="1">
      <alignment vertical="center"/>
      <protection locked="0"/>
    </xf>
    <xf numFmtId="0" fontId="38" fillId="2" borderId="3"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43" fillId="0" borderId="3" xfId="0" applyFont="1" applyBorder="1" applyAlignment="1" applyProtection="1">
      <alignment horizontal="center" vertical="center" wrapText="1"/>
    </xf>
    <xf numFmtId="0" fontId="16" fillId="0" borderId="3" xfId="0" applyFont="1" applyBorder="1" applyAlignment="1" applyProtection="1">
      <alignment horizontal="center" vertical="center" wrapText="1"/>
    </xf>
    <xf numFmtId="0" fontId="18" fillId="0" borderId="3" xfId="0" applyFont="1" applyBorder="1" applyAlignment="1" applyProtection="1">
      <alignment horizontal="center" vertical="center"/>
    </xf>
    <xf numFmtId="0" fontId="18" fillId="0" borderId="3" xfId="0" applyFont="1" applyBorder="1" applyAlignment="1" applyProtection="1">
      <alignment vertical="center" wrapText="1"/>
    </xf>
    <xf numFmtId="9" fontId="18" fillId="5" borderId="1" xfId="0" applyNumberFormat="1" applyFont="1" applyFill="1" applyBorder="1" applyAlignment="1" applyProtection="1">
      <alignment horizontal="center" vertical="center"/>
    </xf>
    <xf numFmtId="9" fontId="18" fillId="6" borderId="3" xfId="3" applyFont="1" applyFill="1" applyBorder="1" applyAlignment="1" applyProtection="1">
      <alignment vertical="center" wrapText="1"/>
    </xf>
    <xf numFmtId="0" fontId="18" fillId="0" borderId="2" xfId="0" applyFont="1" applyBorder="1" applyAlignment="1" applyProtection="1">
      <alignment vertical="center" wrapText="1"/>
    </xf>
    <xf numFmtId="0" fontId="18" fillId="0" borderId="3" xfId="0" applyFont="1" applyBorder="1" applyAlignment="1" applyProtection="1">
      <alignment horizontal="left" vertical="center" wrapText="1"/>
    </xf>
    <xf numFmtId="0" fontId="18" fillId="0" borderId="3" xfId="0" applyFont="1" applyBorder="1" applyAlignment="1" applyProtection="1">
      <alignment vertical="center"/>
    </xf>
    <xf numFmtId="0" fontId="16" fillId="4" borderId="3" xfId="0" applyFont="1" applyFill="1" applyBorder="1" applyAlignment="1" applyProtection="1">
      <alignment horizontal="left" vertical="center" wrapText="1"/>
    </xf>
    <xf numFmtId="0" fontId="16" fillId="0" borderId="3" xfId="0" applyFont="1" applyBorder="1" applyAlignment="1" applyProtection="1">
      <alignment horizontal="left" vertical="center" wrapText="1"/>
    </xf>
    <xf numFmtId="0" fontId="18" fillId="5" borderId="1" xfId="0" applyFont="1" applyFill="1" applyBorder="1" applyAlignment="1" applyProtection="1">
      <alignment horizontal="center" vertical="center" wrapText="1"/>
    </xf>
    <xf numFmtId="0" fontId="18" fillId="6" borderId="3" xfId="0" applyFont="1" applyFill="1" applyBorder="1" applyAlignment="1" applyProtection="1">
      <alignment vertical="center" wrapText="1"/>
    </xf>
    <xf numFmtId="0" fontId="16" fillId="0" borderId="3" xfId="0" applyFont="1" applyBorder="1" applyAlignment="1" applyProtection="1">
      <alignment horizontal="left" vertical="center" wrapText="1"/>
    </xf>
    <xf numFmtId="0" fontId="16" fillId="4" borderId="3" xfId="0" applyFont="1" applyFill="1" applyBorder="1" applyAlignment="1" applyProtection="1">
      <alignment horizontal="left" vertical="center" wrapText="1"/>
    </xf>
    <xf numFmtId="0" fontId="16" fillId="0" borderId="3" xfId="0" applyFont="1" applyFill="1" applyBorder="1" applyAlignment="1" applyProtection="1">
      <alignment horizontal="left" vertical="center" wrapText="1"/>
    </xf>
    <xf numFmtId="0" fontId="18" fillId="0" borderId="3" xfId="0" applyFont="1" applyFill="1" applyBorder="1" applyAlignment="1" applyProtection="1">
      <alignment horizontal="center" vertical="center" wrapText="1"/>
    </xf>
    <xf numFmtId="0" fontId="18" fillId="6" borderId="3" xfId="0" applyFont="1" applyFill="1" applyBorder="1" applyAlignment="1" applyProtection="1">
      <alignment horizontal="center" vertical="center" wrapText="1"/>
    </xf>
    <xf numFmtId="0" fontId="18" fillId="0" borderId="2" xfId="0" applyFont="1" applyFill="1" applyBorder="1" applyAlignment="1" applyProtection="1">
      <alignment horizontal="center" vertical="center" wrapText="1"/>
    </xf>
    <xf numFmtId="0" fontId="18" fillId="0" borderId="3" xfId="0" applyFont="1" applyFill="1" applyBorder="1" applyAlignment="1" applyProtection="1">
      <alignment horizontal="left" vertical="center" wrapText="1"/>
    </xf>
    <xf numFmtId="0" fontId="18" fillId="0" borderId="3" xfId="0" applyFont="1" applyBorder="1" applyAlignment="1" applyProtection="1">
      <alignment horizontal="center" vertical="center" wrapText="1"/>
    </xf>
    <xf numFmtId="0" fontId="18" fillId="0" borderId="0" xfId="0" applyFont="1" applyAlignment="1" applyProtection="1">
      <alignment horizontal="left" vertical="center" wrapText="1"/>
      <protection locked="0"/>
    </xf>
    <xf numFmtId="0" fontId="2" fillId="0" borderId="3" xfId="0" applyFont="1" applyFill="1" applyBorder="1" applyAlignment="1" applyProtection="1">
      <alignment horizontal="center" vertical="center" wrapText="1"/>
    </xf>
    <xf numFmtId="0" fontId="18" fillId="4" borderId="3" xfId="0" applyFont="1" applyFill="1" applyBorder="1" applyAlignment="1" applyProtection="1">
      <alignment horizontal="center" vertical="center"/>
    </xf>
    <xf numFmtId="0" fontId="18" fillId="4" borderId="3" xfId="0" applyFont="1" applyFill="1" applyBorder="1" applyAlignment="1" applyProtection="1">
      <alignment horizontal="justify" vertical="center" wrapText="1"/>
    </xf>
    <xf numFmtId="0" fontId="18" fillId="4" borderId="3" xfId="0" applyFont="1" applyFill="1" applyBorder="1" applyAlignment="1" applyProtection="1">
      <alignment horizontal="justify" vertical="center"/>
    </xf>
    <xf numFmtId="0" fontId="18" fillId="4" borderId="2" xfId="0" applyFont="1" applyFill="1" applyBorder="1" applyAlignment="1" applyProtection="1">
      <alignment horizontal="justify" vertical="center" wrapText="1"/>
    </xf>
    <xf numFmtId="0" fontId="18" fillId="0" borderId="3" xfId="0" applyFont="1" applyFill="1" applyBorder="1" applyAlignment="1" applyProtection="1">
      <alignment horizontal="center" vertical="center"/>
    </xf>
    <xf numFmtId="0" fontId="18" fillId="0" borderId="3" xfId="0" applyFont="1" applyFill="1" applyBorder="1" applyAlignment="1" applyProtection="1">
      <alignment horizontal="justify" vertical="center" wrapText="1"/>
    </xf>
    <xf numFmtId="0" fontId="44" fillId="0" borderId="3" xfId="0" applyFont="1" applyFill="1" applyBorder="1" applyAlignment="1" applyProtection="1">
      <alignment horizontal="justify" vertical="center" wrapText="1"/>
    </xf>
    <xf numFmtId="0" fontId="18" fillId="0" borderId="3" xfId="0" applyFont="1" applyFill="1" applyBorder="1" applyAlignment="1" applyProtection="1">
      <alignment horizontal="justify" vertical="center"/>
    </xf>
    <xf numFmtId="0" fontId="18" fillId="6" borderId="3" xfId="3" applyNumberFormat="1" applyFont="1" applyFill="1" applyBorder="1" applyAlignment="1" applyProtection="1">
      <alignment vertical="center" wrapText="1"/>
    </xf>
    <xf numFmtId="0" fontId="44" fillId="0" borderId="2" xfId="0" applyFont="1" applyFill="1" applyBorder="1" applyAlignment="1" applyProtection="1">
      <alignment horizontal="justify" vertical="center" wrapText="1"/>
    </xf>
    <xf numFmtId="0" fontId="18" fillId="0" borderId="3" xfId="0" applyFont="1" applyFill="1" applyBorder="1" applyAlignment="1" applyProtection="1">
      <alignment vertical="center"/>
    </xf>
    <xf numFmtId="0" fontId="16" fillId="0" borderId="3" xfId="0" applyFont="1" applyFill="1" applyBorder="1" applyAlignment="1" applyProtection="1">
      <alignment horizontal="justify" vertical="center"/>
    </xf>
    <xf numFmtId="0" fontId="16" fillId="4" borderId="3" xfId="0" applyFont="1" applyFill="1" applyBorder="1" applyAlignment="1" applyProtection="1">
      <alignment horizontal="justify" vertical="center"/>
    </xf>
    <xf numFmtId="0" fontId="18" fillId="6" borderId="3" xfId="0" applyFont="1" applyFill="1" applyBorder="1" applyAlignment="1" applyProtection="1">
      <alignment horizontal="center" vertical="center"/>
    </xf>
    <xf numFmtId="0" fontId="18" fillId="4" borderId="3" xfId="0" applyFont="1" applyFill="1" applyBorder="1" applyAlignment="1" applyProtection="1">
      <alignment vertical="center" wrapText="1"/>
    </xf>
    <xf numFmtId="0" fontId="18" fillId="0" borderId="3" xfId="0" applyFont="1" applyFill="1" applyBorder="1" applyAlignment="1" applyProtection="1">
      <alignment vertical="center" wrapText="1"/>
    </xf>
    <xf numFmtId="0" fontId="18" fillId="0" borderId="2" xfId="0" applyFont="1" applyBorder="1" applyAlignment="1" applyProtection="1">
      <alignment vertical="center"/>
    </xf>
    <xf numFmtId="0" fontId="18" fillId="4" borderId="2" xfId="0" applyFont="1" applyFill="1" applyBorder="1" applyAlignment="1" applyProtection="1">
      <alignment vertical="center"/>
    </xf>
    <xf numFmtId="0" fontId="16" fillId="0" borderId="3" xfId="0" applyFont="1" applyBorder="1" applyAlignment="1" applyProtection="1">
      <alignment horizontal="center" vertical="center" wrapText="1"/>
    </xf>
    <xf numFmtId="0" fontId="16" fillId="0" borderId="2" xfId="0" applyFont="1" applyBorder="1" applyAlignment="1" applyProtection="1">
      <alignment horizontal="left" vertical="center" wrapText="1"/>
    </xf>
    <xf numFmtId="0" fontId="16" fillId="0" borderId="3" xfId="0" applyFont="1" applyFill="1" applyBorder="1" applyAlignment="1" applyProtection="1">
      <alignment vertical="center" wrapText="1"/>
    </xf>
    <xf numFmtId="9" fontId="18" fillId="6" borderId="3" xfId="0" applyNumberFormat="1" applyFont="1" applyFill="1" applyBorder="1" applyAlignment="1" applyProtection="1">
      <alignment horizontal="center" vertical="center"/>
    </xf>
    <xf numFmtId="0" fontId="18" fillId="4" borderId="3" xfId="0" applyFont="1" applyFill="1" applyBorder="1" applyAlignment="1" applyProtection="1">
      <alignment horizontal="left" vertical="center" wrapText="1"/>
    </xf>
    <xf numFmtId="2" fontId="18" fillId="6" borderId="3" xfId="0" applyNumberFormat="1" applyFont="1" applyFill="1" applyBorder="1" applyAlignment="1" applyProtection="1">
      <alignment horizontal="center" vertical="center"/>
    </xf>
    <xf numFmtId="0" fontId="43" fillId="4" borderId="3" xfId="0" applyFont="1" applyFill="1" applyBorder="1" applyAlignment="1" applyProtection="1">
      <alignment horizontal="center" vertical="center" wrapText="1"/>
    </xf>
    <xf numFmtId="0" fontId="16" fillId="4" borderId="3" xfId="0" applyFont="1" applyFill="1" applyBorder="1" applyAlignment="1" applyProtection="1">
      <alignment horizontal="center" vertical="center" wrapText="1"/>
    </xf>
    <xf numFmtId="0" fontId="18" fillId="4" borderId="3" xfId="0" applyFont="1" applyFill="1" applyBorder="1" applyAlignment="1" applyProtection="1">
      <alignment horizontal="left" vertical="center" wrapText="1"/>
    </xf>
    <xf numFmtId="0" fontId="16" fillId="4" borderId="3" xfId="0" applyFont="1" applyFill="1" applyBorder="1" applyAlignment="1" applyProtection="1">
      <alignment horizontal="center" vertical="center" wrapText="1"/>
    </xf>
    <xf numFmtId="0" fontId="16" fillId="0" borderId="3" xfId="0" applyFont="1" applyFill="1" applyBorder="1" applyAlignment="1" applyProtection="1">
      <alignment horizontal="justify" vertical="center" wrapText="1"/>
    </xf>
    <xf numFmtId="0" fontId="18" fillId="6" borderId="3" xfId="0" applyFont="1" applyFill="1" applyBorder="1" applyAlignment="1" applyProtection="1">
      <alignment vertical="center"/>
    </xf>
    <xf numFmtId="0" fontId="18" fillId="0" borderId="2" xfId="0" applyFont="1" applyBorder="1" applyAlignment="1" applyProtection="1">
      <alignment horizontal="center" vertical="center" wrapText="1"/>
    </xf>
    <xf numFmtId="0" fontId="18" fillId="4" borderId="2" xfId="0" applyFont="1" applyFill="1" applyBorder="1" applyAlignment="1" applyProtection="1">
      <alignment horizontal="center" vertical="center" wrapText="1"/>
    </xf>
    <xf numFmtId="0" fontId="18" fillId="0" borderId="2" xfId="0" applyFont="1" applyBorder="1" applyAlignment="1" applyProtection="1">
      <alignment horizontal="center" vertical="center"/>
    </xf>
    <xf numFmtId="0" fontId="2" fillId="0" borderId="0" xfId="0" applyFont="1" applyAlignment="1" applyProtection="1">
      <alignment wrapText="1"/>
      <protection locked="0"/>
    </xf>
    <xf numFmtId="0" fontId="7" fillId="2" borderId="3"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6" fillId="0" borderId="1" xfId="0" applyFont="1" applyBorder="1" applyAlignment="1" applyProtection="1">
      <alignment vertical="center"/>
      <protection locked="0"/>
    </xf>
    <xf numFmtId="0" fontId="7" fillId="2" borderId="10" xfId="0" applyFont="1" applyFill="1" applyBorder="1" applyAlignment="1" applyProtection="1">
      <alignment horizontal="center" vertical="center" wrapText="1"/>
      <protection locked="0"/>
    </xf>
    <xf numFmtId="0" fontId="47" fillId="0" borderId="3" xfId="0" applyFont="1" applyBorder="1" applyAlignment="1" applyProtection="1">
      <alignment horizontal="center" vertical="center" wrapText="1"/>
    </xf>
    <xf numFmtId="0" fontId="47" fillId="4" borderId="3" xfId="0" applyFont="1" applyFill="1" applyBorder="1" applyAlignment="1" applyProtection="1">
      <alignment horizontal="left" vertical="center" wrapText="1"/>
    </xf>
    <xf numFmtId="0" fontId="48" fillId="4" borderId="3" xfId="0" applyFont="1" applyFill="1" applyBorder="1" applyAlignment="1" applyProtection="1">
      <alignment horizontal="left" vertical="center" wrapText="1"/>
    </xf>
    <xf numFmtId="0" fontId="48" fillId="4" borderId="3" xfId="0" applyFont="1" applyFill="1" applyBorder="1" applyAlignment="1" applyProtection="1">
      <alignment horizontal="center" vertical="center" wrapText="1"/>
    </xf>
    <xf numFmtId="0" fontId="29" fillId="4" borderId="3" xfId="0" applyFont="1" applyFill="1" applyBorder="1" applyAlignment="1" applyProtection="1">
      <alignment vertical="center" wrapText="1"/>
    </xf>
    <xf numFmtId="0" fontId="29" fillId="4" borderId="3" xfId="0" applyFont="1" applyFill="1" applyBorder="1" applyAlignment="1" applyProtection="1">
      <alignment horizontal="left" vertical="center" wrapText="1"/>
    </xf>
    <xf numFmtId="0" fontId="29" fillId="4" borderId="3" xfId="0" applyFont="1" applyFill="1" applyBorder="1" applyAlignment="1" applyProtection="1">
      <alignment horizontal="center" vertical="center" wrapText="1"/>
    </xf>
    <xf numFmtId="9" fontId="29" fillId="5" borderId="1" xfId="3" applyFont="1" applyFill="1" applyBorder="1" applyAlignment="1" applyProtection="1">
      <alignment horizontal="center" vertical="center" wrapText="1"/>
    </xf>
    <xf numFmtId="9" fontId="29" fillId="6" borderId="23" xfId="0" applyNumberFormat="1" applyFont="1" applyFill="1" applyBorder="1" applyAlignment="1" applyProtection="1">
      <alignment horizontal="center" vertical="center" wrapText="1"/>
    </xf>
    <xf numFmtId="9" fontId="29" fillId="6" borderId="12" xfId="0" applyNumberFormat="1"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29" fillId="6" borderId="24" xfId="0" applyFont="1" applyFill="1" applyBorder="1" applyAlignment="1" applyProtection="1">
      <alignment horizontal="center" vertical="center" wrapText="1"/>
    </xf>
    <xf numFmtId="0" fontId="29" fillId="4" borderId="2" xfId="0" applyFont="1" applyFill="1" applyBorder="1" applyAlignment="1" applyProtection="1">
      <alignment horizontal="left" vertical="center" wrapText="1"/>
      <protection locked="0"/>
    </xf>
    <xf numFmtId="0" fontId="29" fillId="4" borderId="3" xfId="0" applyFont="1" applyFill="1" applyBorder="1" applyAlignment="1" applyProtection="1">
      <alignment horizontal="center" vertical="center" wrapText="1"/>
      <protection locked="0"/>
    </xf>
    <xf numFmtId="0" fontId="29" fillId="4" borderId="3" xfId="0" applyFont="1" applyFill="1" applyBorder="1" applyAlignment="1" applyProtection="1">
      <alignment horizontal="left" vertical="center" wrapText="1"/>
      <protection locked="0"/>
    </xf>
    <xf numFmtId="43" fontId="29" fillId="4" borderId="3" xfId="1" applyFont="1" applyFill="1" applyBorder="1" applyAlignment="1" applyProtection="1">
      <alignment vertical="center" wrapText="1"/>
      <protection locked="0"/>
    </xf>
    <xf numFmtId="0" fontId="9" fillId="4" borderId="3" xfId="0" applyFont="1" applyFill="1" applyBorder="1" applyAlignment="1" applyProtection="1">
      <alignment vertical="center"/>
      <protection locked="0"/>
    </xf>
    <xf numFmtId="0" fontId="47" fillId="4" borderId="3" xfId="0" applyFont="1" applyFill="1" applyBorder="1" applyAlignment="1" applyProtection="1">
      <alignment horizontal="left" vertical="center" wrapText="1"/>
    </xf>
    <xf numFmtId="0" fontId="48" fillId="4" borderId="3" xfId="0" applyFont="1" applyFill="1" applyBorder="1" applyAlignment="1" applyProtection="1">
      <alignment horizontal="left" vertical="center" wrapText="1"/>
    </xf>
    <xf numFmtId="0" fontId="29" fillId="5" borderId="1" xfId="3" applyNumberFormat="1" applyFont="1" applyFill="1" applyBorder="1" applyAlignment="1" applyProtection="1">
      <alignment horizontal="center" vertical="center" wrapText="1"/>
    </xf>
    <xf numFmtId="0" fontId="29" fillId="6" borderId="10"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0" fontId="29" fillId="6" borderId="11" xfId="0" applyFont="1" applyFill="1" applyBorder="1" applyAlignment="1" applyProtection="1">
      <alignment horizontal="center" vertical="center" wrapText="1"/>
    </xf>
    <xf numFmtId="0" fontId="47" fillId="0" borderId="3" xfId="0" applyFont="1" applyBorder="1" applyAlignment="1" applyProtection="1">
      <alignment horizontal="left" vertical="center" wrapText="1"/>
    </xf>
    <xf numFmtId="0" fontId="48" fillId="0" borderId="3"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29" fillId="0" borderId="3" xfId="0" applyFont="1" applyBorder="1" applyAlignment="1" applyProtection="1">
      <alignment horizontal="center" vertical="center" wrapText="1"/>
    </xf>
    <xf numFmtId="0" fontId="29" fillId="0" borderId="3" xfId="0" applyFont="1" applyBorder="1" applyAlignment="1" applyProtection="1">
      <alignment vertical="center" wrapText="1"/>
    </xf>
    <xf numFmtId="9" fontId="29" fillId="6" borderId="3" xfId="3" applyFont="1" applyFill="1" applyBorder="1" applyAlignment="1" applyProtection="1">
      <alignment horizontal="center" vertical="center" wrapText="1"/>
    </xf>
    <xf numFmtId="9" fontId="29" fillId="6" borderId="11" xfId="3" applyFont="1" applyFill="1" applyBorder="1" applyAlignment="1" applyProtection="1">
      <alignment horizontal="center" vertical="center" wrapText="1"/>
    </xf>
    <xf numFmtId="0" fontId="29" fillId="0" borderId="2" xfId="0" applyFont="1" applyBorder="1" applyAlignment="1" applyProtection="1">
      <alignment horizontal="left" vertical="center" wrapText="1"/>
      <protection locked="0"/>
    </xf>
    <xf numFmtId="0" fontId="29" fillId="0" borderId="3" xfId="0" applyFont="1" applyBorder="1" applyAlignment="1" applyProtection="1">
      <alignment horizontal="center" vertical="center" wrapText="1"/>
      <protection locked="0"/>
    </xf>
    <xf numFmtId="0" fontId="29" fillId="0" borderId="3" xfId="0" applyFont="1" applyBorder="1" applyAlignment="1" applyProtection="1">
      <alignment horizontal="left" vertical="center" wrapText="1"/>
      <protection locked="0"/>
    </xf>
    <xf numFmtId="43" fontId="29" fillId="0" borderId="3" xfId="1" applyFont="1" applyBorder="1" applyAlignment="1" applyProtection="1">
      <alignment vertical="center" wrapText="1"/>
      <protection locked="0"/>
    </xf>
    <xf numFmtId="0" fontId="9" fillId="0" borderId="3" xfId="0" applyFont="1" applyBorder="1" applyAlignment="1" applyProtection="1">
      <alignment vertical="center" wrapText="1"/>
      <protection locked="0"/>
    </xf>
    <xf numFmtId="0" fontId="48" fillId="0" borderId="3"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50" fillId="4" borderId="3" xfId="0" applyFont="1" applyFill="1" applyBorder="1" applyAlignment="1" applyProtection="1">
      <alignment horizontal="left" vertical="center" wrapText="1"/>
    </xf>
    <xf numFmtId="0" fontId="48" fillId="0" borderId="3" xfId="0" applyFont="1" applyBorder="1" applyAlignment="1" applyProtection="1">
      <alignment horizontal="center" vertical="center" wrapText="1"/>
    </xf>
    <xf numFmtId="9" fontId="29" fillId="5" borderId="1" xfId="0" applyNumberFormat="1" applyFont="1" applyFill="1" applyBorder="1" applyAlignment="1" applyProtection="1">
      <alignment horizontal="center" vertical="center" wrapText="1"/>
    </xf>
    <xf numFmtId="9" fontId="29" fillId="6" borderId="10" xfId="0" applyNumberFormat="1" applyFont="1" applyFill="1" applyBorder="1" applyAlignment="1" applyProtection="1">
      <alignment horizontal="center" vertical="center" wrapText="1"/>
    </xf>
    <xf numFmtId="9" fontId="29" fillId="6" borderId="3" xfId="0" applyNumberFormat="1" applyFont="1" applyFill="1" applyBorder="1" applyAlignment="1" applyProtection="1">
      <alignment horizontal="center" vertical="center" wrapText="1"/>
    </xf>
    <xf numFmtId="9" fontId="29" fillId="6" borderId="11" xfId="0" applyNumberFormat="1" applyFont="1" applyFill="1" applyBorder="1" applyAlignment="1" applyProtection="1">
      <alignment horizontal="center" vertical="center" wrapText="1"/>
    </xf>
    <xf numFmtId="0" fontId="50" fillId="4" borderId="2" xfId="0" applyFont="1" applyFill="1" applyBorder="1" applyAlignment="1" applyProtection="1">
      <alignment horizontal="left" vertical="center" wrapText="1"/>
      <protection locked="0"/>
    </xf>
    <xf numFmtId="0" fontId="50" fillId="4" borderId="3" xfId="0" applyFont="1" applyFill="1" applyBorder="1" applyAlignment="1" applyProtection="1">
      <alignment horizontal="center" vertical="center" wrapText="1"/>
      <protection locked="0"/>
    </xf>
    <xf numFmtId="0" fontId="49" fillId="0" borderId="3" xfId="0" applyFont="1" applyBorder="1" applyAlignment="1" applyProtection="1">
      <alignment horizontal="left" vertical="center" wrapText="1"/>
    </xf>
    <xf numFmtId="0" fontId="50" fillId="4" borderId="3" xfId="0" applyNumberFormat="1" applyFont="1" applyFill="1" applyBorder="1" applyAlignment="1" applyProtection="1">
      <alignment horizontal="left" vertical="center" wrapText="1"/>
    </xf>
    <xf numFmtId="0" fontId="50" fillId="4" borderId="2" xfId="0" applyNumberFormat="1" applyFont="1" applyFill="1" applyBorder="1" applyAlignment="1" applyProtection="1">
      <alignment horizontal="left" vertical="center" wrapText="1"/>
      <protection locked="0"/>
    </xf>
    <xf numFmtId="0" fontId="29" fillId="4" borderId="3" xfId="0" applyNumberFormat="1" applyFont="1" applyFill="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50" fillId="6" borderId="3"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wrapText="1"/>
    </xf>
    <xf numFmtId="9" fontId="50" fillId="6" borderId="3" xfId="0" applyNumberFormat="1" applyFont="1" applyFill="1" applyBorder="1" applyAlignment="1" applyProtection="1">
      <alignment horizontal="center" vertical="center" wrapText="1"/>
    </xf>
    <xf numFmtId="0" fontId="50" fillId="6" borderId="11" xfId="0" applyFont="1" applyFill="1" applyBorder="1" applyAlignment="1" applyProtection="1">
      <alignment horizontal="center" vertical="center" wrapText="1"/>
    </xf>
    <xf numFmtId="0" fontId="29" fillId="6" borderId="3" xfId="3" applyNumberFormat="1" applyFont="1" applyFill="1" applyBorder="1" applyAlignment="1" applyProtection="1">
      <alignment horizontal="center" vertical="center" wrapText="1"/>
    </xf>
    <xf numFmtId="0" fontId="29" fillId="0" borderId="3" xfId="0" applyFont="1" applyFill="1" applyBorder="1" applyAlignment="1" applyProtection="1">
      <alignment horizontal="left" vertical="center" wrapText="1"/>
    </xf>
    <xf numFmtId="43" fontId="29" fillId="0" borderId="3" xfId="1" applyFont="1" applyFill="1" applyBorder="1" applyAlignment="1" applyProtection="1">
      <alignment vertical="center" wrapText="1"/>
      <protection locked="0"/>
    </xf>
    <xf numFmtId="0" fontId="29" fillId="0" borderId="3" xfId="0" applyFont="1" applyFill="1" applyBorder="1" applyAlignment="1" applyProtection="1">
      <alignment horizontal="left" vertical="center" wrapText="1"/>
    </xf>
    <xf numFmtId="0" fontId="29" fillId="0" borderId="2" xfId="0" applyFont="1" applyFill="1" applyBorder="1" applyAlignment="1" applyProtection="1">
      <alignment horizontal="left" vertical="center" wrapText="1"/>
      <protection locked="0"/>
    </xf>
    <xf numFmtId="0" fontId="29" fillId="0" borderId="3" xfId="0" applyFont="1" applyFill="1" applyBorder="1" applyAlignment="1" applyProtection="1">
      <alignment horizontal="center" vertical="center" wrapText="1"/>
      <protection locked="0"/>
    </xf>
    <xf numFmtId="0" fontId="48" fillId="0" borderId="3" xfId="0" applyFont="1" applyFill="1" applyBorder="1" applyAlignment="1" applyProtection="1">
      <alignment horizontal="left" vertical="center" wrapText="1"/>
    </xf>
    <xf numFmtId="0" fontId="29" fillId="0" borderId="3" xfId="0" applyFont="1" applyFill="1" applyBorder="1" applyAlignment="1" applyProtection="1">
      <alignment horizontal="center" vertical="center" wrapText="1"/>
    </xf>
    <xf numFmtId="0" fontId="29" fillId="0" borderId="3" xfId="0" applyFont="1" applyFill="1" applyBorder="1" applyAlignment="1" applyProtection="1">
      <alignment vertical="center" wrapText="1"/>
    </xf>
    <xf numFmtId="0" fontId="29" fillId="0" borderId="3" xfId="0" applyFont="1" applyFill="1" applyBorder="1" applyAlignment="1" applyProtection="1">
      <alignment horizontal="left" vertical="center" wrapText="1"/>
      <protection locked="0"/>
    </xf>
    <xf numFmtId="43" fontId="50" fillId="0" borderId="3" xfId="1" applyFont="1" applyFill="1" applyBorder="1" applyAlignment="1" applyProtection="1">
      <alignment vertical="center" wrapText="1"/>
      <protection locked="0"/>
    </xf>
    <xf numFmtId="0" fontId="47" fillId="0" borderId="3" xfId="0" applyFont="1" applyFill="1" applyBorder="1" applyAlignment="1" applyProtection="1">
      <alignment horizontal="left" vertical="center" wrapText="1"/>
    </xf>
    <xf numFmtId="0" fontId="29" fillId="0" borderId="3" xfId="0" applyFont="1" applyBorder="1" applyAlignment="1" applyProtection="1">
      <alignment horizontal="center" vertical="center" wrapText="1"/>
    </xf>
    <xf numFmtId="9" fontId="29" fillId="6" borderId="10" xfId="3" applyFont="1" applyFill="1" applyBorder="1" applyAlignment="1" applyProtection="1">
      <alignment horizontal="center" vertical="center" wrapText="1"/>
    </xf>
    <xf numFmtId="43" fontId="29" fillId="5" borderId="1" xfId="1" applyFont="1" applyFill="1" applyBorder="1" applyAlignment="1" applyProtection="1">
      <alignment horizontal="center" vertical="center" wrapText="1"/>
    </xf>
    <xf numFmtId="0" fontId="29" fillId="4" borderId="2" xfId="0" applyNumberFormat="1" applyFont="1" applyFill="1" applyBorder="1" applyAlignment="1" applyProtection="1">
      <alignment horizontal="left" vertical="center" wrapText="1"/>
      <protection locked="0"/>
    </xf>
    <xf numFmtId="0" fontId="29" fillId="5" borderId="1" xfId="0" applyFont="1" applyFill="1" applyBorder="1" applyAlignment="1" applyProtection="1">
      <alignment horizontal="center" vertical="center" wrapText="1"/>
    </xf>
    <xf numFmtId="0" fontId="29" fillId="4" borderId="3" xfId="0" applyFont="1" applyFill="1" applyBorder="1" applyAlignment="1" applyProtection="1">
      <alignment horizontal="center" vertical="center"/>
    </xf>
    <xf numFmtId="0" fontId="29" fillId="4" borderId="3" xfId="0" applyFont="1" applyFill="1" applyBorder="1" applyAlignment="1" applyProtection="1">
      <alignment vertical="center"/>
      <protection locked="0"/>
    </xf>
    <xf numFmtId="0" fontId="29" fillId="5" borderId="1" xfId="0" applyNumberFormat="1" applyFont="1" applyFill="1" applyBorder="1" applyAlignment="1" applyProtection="1">
      <alignment horizontal="center" vertical="center"/>
    </xf>
    <xf numFmtId="0" fontId="29" fillId="6" borderId="10" xfId="0" applyFont="1" applyFill="1" applyBorder="1" applyAlignment="1" applyProtection="1">
      <alignment vertical="center"/>
    </xf>
    <xf numFmtId="0" fontId="29" fillId="6" borderId="3" xfId="0" applyFont="1" applyFill="1" applyBorder="1" applyAlignment="1" applyProtection="1">
      <alignment vertical="center"/>
    </xf>
    <xf numFmtId="9" fontId="29" fillId="6" borderId="3" xfId="0" applyNumberFormat="1" applyFont="1" applyFill="1" applyBorder="1" applyAlignment="1" applyProtection="1">
      <alignment horizontal="center" vertical="center"/>
    </xf>
    <xf numFmtId="0" fontId="29" fillId="6" borderId="11" xfId="0" applyFont="1" applyFill="1" applyBorder="1" applyAlignment="1" applyProtection="1">
      <alignment vertical="center"/>
    </xf>
    <xf numFmtId="9" fontId="29" fillId="5" borderId="1" xfId="0" applyNumberFormat="1" applyFont="1" applyFill="1" applyBorder="1" applyAlignment="1" applyProtection="1">
      <alignment horizontal="center" vertical="center"/>
    </xf>
    <xf numFmtId="0" fontId="29" fillId="4" borderId="3" xfId="0" applyFont="1" applyFill="1" applyBorder="1" applyAlignment="1" applyProtection="1">
      <alignment horizontal="left" vertical="center" wrapText="1"/>
    </xf>
    <xf numFmtId="0" fontId="49" fillId="4" borderId="3" xfId="0" applyFont="1" applyFill="1" applyBorder="1" applyAlignment="1" applyProtection="1">
      <alignment horizontal="left" vertical="center" wrapText="1"/>
    </xf>
    <xf numFmtId="0" fontId="49" fillId="0" borderId="3" xfId="0" applyFont="1" applyBorder="1" applyAlignment="1" applyProtection="1">
      <alignment horizontal="left" vertical="center" wrapText="1"/>
    </xf>
    <xf numFmtId="9" fontId="29" fillId="6" borderId="13" xfId="0" applyNumberFormat="1" applyFont="1" applyFill="1" applyBorder="1" applyAlignment="1" applyProtection="1">
      <alignment horizontal="center" vertical="center" wrapText="1"/>
    </xf>
    <xf numFmtId="9" fontId="29" fillId="6" borderId="14" xfId="0" applyNumberFormat="1" applyFont="1" applyFill="1" applyBorder="1" applyAlignment="1" applyProtection="1">
      <alignment horizontal="center" vertical="center" wrapText="1"/>
    </xf>
    <xf numFmtId="9" fontId="29" fillId="6" borderId="15" xfId="0" applyNumberFormat="1" applyFont="1" applyFill="1" applyBorder="1" applyAlignment="1" applyProtection="1">
      <alignment horizontal="center" vertical="center" wrapText="1"/>
    </xf>
    <xf numFmtId="0" fontId="18" fillId="0" borderId="3" xfId="0" applyFont="1" applyBorder="1" applyAlignment="1" applyProtection="1">
      <alignment horizontal="center" vertical="center"/>
      <protection locked="0"/>
    </xf>
    <xf numFmtId="0" fontId="2" fillId="0" borderId="0" xfId="0" applyFont="1" applyAlignment="1" applyProtection="1">
      <protection locked="0"/>
    </xf>
    <xf numFmtId="0" fontId="3" fillId="0" borderId="0" xfId="0" applyFont="1" applyAlignment="1" applyProtection="1">
      <alignment horizontal="right" vertical="center"/>
      <protection locked="0"/>
    </xf>
    <xf numFmtId="0" fontId="27" fillId="0" borderId="0" xfId="0" applyFont="1" applyAlignment="1" applyProtection="1">
      <alignment horizontal="left"/>
      <protection locked="0"/>
    </xf>
    <xf numFmtId="0" fontId="6" fillId="0" borderId="4" xfId="0" applyFont="1" applyBorder="1" applyAlignment="1" applyProtection="1">
      <alignment vertical="center"/>
      <protection locked="0"/>
    </xf>
    <xf numFmtId="0" fontId="38" fillId="2" borderId="3" xfId="0" applyFont="1" applyFill="1" applyBorder="1" applyAlignment="1" applyProtection="1">
      <alignment horizontal="center" vertical="center" wrapText="1"/>
      <protection locked="0"/>
    </xf>
    <xf numFmtId="0" fontId="2" fillId="0" borderId="3" xfId="0" applyFont="1" applyBorder="1" applyAlignment="1" applyProtection="1">
      <alignment vertical="center"/>
      <protection locked="0"/>
    </xf>
    <xf numFmtId="0" fontId="16" fillId="4" borderId="12" xfId="0" applyFont="1" applyFill="1" applyBorder="1" applyAlignment="1" applyProtection="1">
      <alignment horizontal="center" vertical="center" wrapText="1"/>
    </xf>
    <xf numFmtId="0" fontId="44" fillId="0" borderId="3"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44" fillId="4" borderId="3" xfId="0" applyFont="1" applyFill="1" applyBorder="1" applyAlignment="1" applyProtection="1">
      <alignment horizontal="center" vertical="center" wrapText="1"/>
    </xf>
    <xf numFmtId="0" fontId="38" fillId="4" borderId="3" xfId="0" applyFont="1" applyFill="1" applyBorder="1" applyAlignment="1" applyProtection="1">
      <alignment horizontal="center" vertical="center" wrapText="1"/>
    </xf>
    <xf numFmtId="0" fontId="18" fillId="4" borderId="12" xfId="0" applyFont="1" applyFill="1" applyBorder="1" applyAlignment="1" applyProtection="1">
      <alignment horizontal="center" vertical="center" wrapText="1"/>
    </xf>
    <xf numFmtId="9" fontId="18" fillId="6" borderId="3" xfId="0" applyNumberFormat="1" applyFont="1" applyFill="1" applyBorder="1" applyAlignment="1" applyProtection="1">
      <alignment horizontal="center" vertical="center" wrapText="1"/>
    </xf>
    <xf numFmtId="0" fontId="18" fillId="0" borderId="25" xfId="0" applyFont="1" applyBorder="1" applyAlignment="1" applyProtection="1">
      <alignment horizontal="center" vertical="center" wrapText="1"/>
    </xf>
    <xf numFmtId="0" fontId="18" fillId="4" borderId="4" xfId="0" applyFont="1" applyFill="1" applyBorder="1" applyAlignment="1" applyProtection="1">
      <alignment horizontal="center" vertical="center" wrapText="1"/>
    </xf>
    <xf numFmtId="0" fontId="18" fillId="0" borderId="32" xfId="0" applyFont="1" applyBorder="1" applyAlignment="1" applyProtection="1">
      <alignment horizontal="center" vertical="center" wrapText="1"/>
    </xf>
    <xf numFmtId="0" fontId="18" fillId="4" borderId="8" xfId="0" applyFont="1" applyFill="1" applyBorder="1" applyAlignment="1" applyProtection="1">
      <alignment horizontal="center" vertical="center" wrapText="1"/>
    </xf>
    <xf numFmtId="0" fontId="18" fillId="0" borderId="31" xfId="0" applyFont="1" applyBorder="1" applyAlignment="1" applyProtection="1">
      <alignment horizontal="center" vertical="center" wrapText="1"/>
    </xf>
    <xf numFmtId="0" fontId="18" fillId="4" borderId="12" xfId="0" applyFont="1" applyFill="1" applyBorder="1" applyAlignment="1" applyProtection="1">
      <alignment horizontal="center" vertical="center" wrapText="1"/>
    </xf>
    <xf numFmtId="0" fontId="18" fillId="0" borderId="33"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4" borderId="4" xfId="0" applyFont="1" applyFill="1" applyBorder="1" applyAlignment="1" applyProtection="1">
      <alignment horizontal="center" vertical="center" wrapText="1"/>
    </xf>
    <xf numFmtId="0" fontId="18" fillId="0" borderId="1" xfId="0" applyFont="1" applyBorder="1" applyAlignment="1" applyProtection="1">
      <alignment horizontal="center" vertical="center" wrapText="1"/>
    </xf>
    <xf numFmtId="0" fontId="18" fillId="4" borderId="31" xfId="0" applyFont="1" applyFill="1" applyBorder="1" applyAlignment="1" applyProtection="1">
      <alignment horizontal="center" vertical="center" wrapText="1"/>
    </xf>
    <xf numFmtId="0" fontId="18" fillId="4" borderId="25" xfId="0" applyFont="1" applyFill="1" applyBorder="1" applyAlignment="1" applyProtection="1">
      <alignment horizontal="center" vertical="center" wrapText="1"/>
    </xf>
    <xf numFmtId="0" fontId="18" fillId="4" borderId="32" xfId="0" applyFont="1" applyFill="1" applyBorder="1" applyAlignment="1" applyProtection="1">
      <alignment horizontal="center" vertical="center" wrapText="1"/>
    </xf>
    <xf numFmtId="0" fontId="18" fillId="4" borderId="0" xfId="0" applyFont="1" applyFill="1" applyBorder="1" applyAlignment="1" applyProtection="1">
      <alignment horizontal="center" vertical="center" wrapText="1"/>
    </xf>
    <xf numFmtId="0" fontId="18" fillId="4" borderId="1" xfId="0" applyFont="1" applyFill="1" applyBorder="1" applyAlignment="1" applyProtection="1">
      <alignment horizontal="center" vertical="center" wrapText="1"/>
    </xf>
    <xf numFmtId="0" fontId="18" fillId="4" borderId="8" xfId="0" applyFont="1" applyFill="1" applyBorder="1" applyAlignment="1" applyProtection="1">
      <alignment horizontal="center" vertical="center" wrapText="1"/>
    </xf>
    <xf numFmtId="0" fontId="18" fillId="4" borderId="33" xfId="0" applyFont="1" applyFill="1" applyBorder="1" applyAlignment="1" applyProtection="1">
      <alignment horizontal="center" vertical="center" wrapText="1"/>
    </xf>
    <xf numFmtId="0" fontId="18" fillId="4" borderId="34" xfId="0" applyFont="1" applyFill="1" applyBorder="1" applyAlignment="1" applyProtection="1">
      <alignment horizontal="center" vertical="center" wrapText="1"/>
    </xf>
    <xf numFmtId="0" fontId="18" fillId="4" borderId="9" xfId="0" applyFont="1" applyFill="1" applyBorder="1" applyAlignment="1" applyProtection="1">
      <alignment horizontal="center" vertical="center" wrapText="1"/>
    </xf>
    <xf numFmtId="0" fontId="54" fillId="4" borderId="3" xfId="0" applyFont="1" applyFill="1" applyBorder="1" applyAlignment="1" applyProtection="1">
      <alignment horizontal="center" vertical="center" wrapText="1"/>
    </xf>
    <xf numFmtId="0" fontId="18" fillId="4" borderId="4" xfId="0" applyFont="1" applyFill="1" applyBorder="1" applyAlignment="1" applyProtection="1">
      <alignment horizontal="left" vertical="center" wrapText="1"/>
    </xf>
    <xf numFmtId="0" fontId="18" fillId="0" borderId="3" xfId="0" applyFont="1" applyBorder="1" applyAlignment="1" applyProtection="1">
      <alignment horizontal="center" vertical="center" wrapText="1"/>
    </xf>
    <xf numFmtId="3" fontId="55" fillId="6" borderId="3" xfId="0" applyNumberFormat="1" applyFont="1" applyFill="1" applyBorder="1" applyAlignment="1" applyProtection="1">
      <alignment horizontal="center" vertical="center" wrapText="1"/>
    </xf>
    <xf numFmtId="3" fontId="55" fillId="6" borderId="3" xfId="1" applyNumberFormat="1" applyFont="1" applyFill="1" applyBorder="1" applyAlignment="1" applyProtection="1">
      <alignment horizontal="center" vertical="center" wrapText="1"/>
    </xf>
    <xf numFmtId="0" fontId="54" fillId="4" borderId="4" xfId="0" applyFont="1" applyFill="1" applyBorder="1" applyAlignment="1" applyProtection="1">
      <alignment horizontal="center" vertical="center" wrapText="1"/>
    </xf>
    <xf numFmtId="0" fontId="18" fillId="4" borderId="12" xfId="0" applyFont="1" applyFill="1" applyBorder="1" applyAlignment="1" applyProtection="1">
      <alignment horizontal="left" vertical="center" wrapText="1"/>
    </xf>
    <xf numFmtId="0" fontId="54" fillId="4" borderId="8" xfId="0" applyFont="1" applyFill="1" applyBorder="1" applyAlignment="1" applyProtection="1">
      <alignment horizontal="center" vertical="center" wrapText="1"/>
    </xf>
    <xf numFmtId="0" fontId="44" fillId="4" borderId="3" xfId="0" applyFont="1" applyFill="1" applyBorder="1" applyAlignment="1" applyProtection="1">
      <alignment horizontal="left" vertical="center" wrapText="1"/>
    </xf>
    <xf numFmtId="0" fontId="44" fillId="6" borderId="3" xfId="0" applyFont="1" applyFill="1" applyBorder="1" applyAlignment="1" applyProtection="1">
      <alignment horizontal="center" vertical="center" wrapText="1"/>
    </xf>
    <xf numFmtId="168" fontId="18" fillId="4" borderId="3" xfId="0" applyNumberFormat="1" applyFont="1" applyFill="1" applyBorder="1" applyAlignment="1" applyProtection="1">
      <alignment horizontal="center" vertical="center" wrapText="1"/>
    </xf>
    <xf numFmtId="0" fontId="54" fillId="4" borderId="12" xfId="0" applyFont="1" applyFill="1" applyBorder="1" applyAlignment="1" applyProtection="1">
      <alignment horizontal="center" vertical="center" wrapText="1"/>
    </xf>
    <xf numFmtId="0" fontId="44" fillId="4" borderId="12" xfId="0" applyFont="1" applyFill="1" applyBorder="1" applyAlignment="1" applyProtection="1">
      <alignment horizontal="left" vertical="center" wrapText="1"/>
    </xf>
    <xf numFmtId="0" fontId="44" fillId="0" borderId="12" xfId="0" applyFont="1" applyBorder="1" applyAlignment="1" applyProtection="1">
      <alignment horizontal="center" vertical="center" wrapText="1"/>
    </xf>
    <xf numFmtId="0" fontId="44" fillId="4" borderId="12" xfId="0" applyFont="1" applyFill="1" applyBorder="1" applyAlignment="1" applyProtection="1">
      <alignment horizontal="center" vertical="center" wrapText="1"/>
    </xf>
    <xf numFmtId="0" fontId="44" fillId="4" borderId="4" xfId="0" applyFont="1" applyFill="1" applyBorder="1" applyAlignment="1" applyProtection="1">
      <alignment horizontal="left" vertical="center" wrapText="1"/>
    </xf>
    <xf numFmtId="0" fontId="44" fillId="0" borderId="4" xfId="0" applyFont="1" applyBorder="1" applyAlignment="1" applyProtection="1">
      <alignment horizontal="center" vertical="center" wrapText="1"/>
    </xf>
    <xf numFmtId="0" fontId="44" fillId="4" borderId="4" xfId="0" applyFont="1" applyFill="1" applyBorder="1" applyAlignment="1" applyProtection="1">
      <alignment horizontal="center" vertical="center" wrapText="1"/>
    </xf>
    <xf numFmtId="0" fontId="56" fillId="9" borderId="4" xfId="0" applyFont="1" applyFill="1" applyBorder="1" applyAlignment="1" applyProtection="1">
      <alignment horizontal="center" vertical="center" wrapText="1"/>
    </xf>
    <xf numFmtId="0" fontId="44" fillId="4" borderId="8" xfId="0" applyFont="1" applyFill="1" applyBorder="1" applyAlignment="1" applyProtection="1">
      <alignment horizontal="left" vertical="center" wrapText="1"/>
    </xf>
    <xf numFmtId="9" fontId="44" fillId="6" borderId="3" xfId="3" applyFont="1" applyFill="1" applyBorder="1" applyAlignment="1" applyProtection="1">
      <alignment horizontal="center" vertical="center" wrapText="1"/>
    </xf>
    <xf numFmtId="0" fontId="56" fillId="9" borderId="8" xfId="0" applyFont="1" applyFill="1" applyBorder="1" applyAlignment="1" applyProtection="1">
      <alignment horizontal="center" vertical="center" wrapText="1"/>
    </xf>
    <xf numFmtId="0" fontId="54" fillId="4" borderId="8" xfId="0" applyFont="1" applyFill="1" applyBorder="1" applyAlignment="1" applyProtection="1">
      <alignment vertical="center" wrapText="1"/>
    </xf>
    <xf numFmtId="0" fontId="44" fillId="0" borderId="3" xfId="0" applyFont="1" applyFill="1" applyBorder="1" applyAlignment="1" applyProtection="1">
      <alignment horizontal="center" vertical="center" wrapText="1"/>
    </xf>
    <xf numFmtId="0" fontId="44" fillId="0" borderId="3" xfId="0" applyFont="1" applyBorder="1" applyAlignment="1" applyProtection="1">
      <alignment horizontal="left" vertical="center" wrapText="1"/>
    </xf>
    <xf numFmtId="0" fontId="54" fillId="4" borderId="12" xfId="0" applyFont="1" applyFill="1" applyBorder="1" applyAlignment="1" applyProtection="1">
      <alignment vertical="center" wrapText="1"/>
    </xf>
    <xf numFmtId="0" fontId="44" fillId="0" borderId="3" xfId="0" applyFont="1" applyBorder="1" applyAlignment="1" applyProtection="1">
      <alignment vertical="center" wrapText="1"/>
    </xf>
    <xf numFmtId="0" fontId="44" fillId="4" borderId="3" xfId="0" applyFont="1" applyFill="1" applyBorder="1" applyAlignment="1" applyProtection="1">
      <alignment vertical="center" wrapText="1"/>
    </xf>
    <xf numFmtId="0" fontId="54" fillId="4" borderId="3" xfId="0" applyFont="1" applyFill="1" applyBorder="1" applyAlignment="1" applyProtection="1">
      <alignment horizontal="left" vertical="center" wrapText="1"/>
    </xf>
    <xf numFmtId="0" fontId="54" fillId="4" borderId="3" xfId="0" applyFont="1" applyFill="1" applyBorder="1" applyAlignment="1" applyProtection="1">
      <alignment horizontal="center" vertical="center" wrapText="1"/>
    </xf>
    <xf numFmtId="0" fontId="44" fillId="4" borderId="4" xfId="0" applyFont="1" applyFill="1" applyBorder="1" applyAlignment="1" applyProtection="1">
      <alignment vertical="center" wrapText="1"/>
    </xf>
    <xf numFmtId="0" fontId="54" fillId="4" borderId="4" xfId="0" applyFont="1" applyFill="1" applyBorder="1" applyAlignment="1" applyProtection="1">
      <alignment horizontal="center" vertical="center" wrapText="1"/>
    </xf>
    <xf numFmtId="0" fontId="44" fillId="4" borderId="4" xfId="0" applyFont="1" applyFill="1" applyBorder="1" applyAlignment="1" applyProtection="1">
      <alignment horizontal="left" vertical="center" wrapText="1"/>
    </xf>
    <xf numFmtId="0" fontId="44" fillId="6" borderId="3" xfId="3" applyNumberFormat="1" applyFont="1" applyFill="1" applyBorder="1" applyAlignment="1" applyProtection="1">
      <alignment horizontal="center" vertical="center" wrapText="1"/>
    </xf>
    <xf numFmtId="0" fontId="19" fillId="4" borderId="8" xfId="0" applyFont="1" applyFill="1" applyBorder="1" applyAlignment="1" applyProtection="1">
      <alignment horizontal="center" vertical="center" wrapText="1"/>
    </xf>
    <xf numFmtId="0" fontId="16" fillId="4" borderId="8" xfId="0" applyFont="1" applyFill="1" applyBorder="1" applyAlignment="1" applyProtection="1">
      <alignment horizontal="center" vertical="center" wrapText="1"/>
    </xf>
    <xf numFmtId="0" fontId="54" fillId="4" borderId="8" xfId="0" applyFont="1" applyFill="1" applyBorder="1" applyAlignment="1" applyProtection="1">
      <alignment horizontal="center" vertical="center" wrapText="1"/>
    </xf>
    <xf numFmtId="0" fontId="54" fillId="4" borderId="12" xfId="0" applyFont="1" applyFill="1" applyBorder="1" applyAlignment="1" applyProtection="1">
      <alignment horizontal="center" vertical="center" wrapText="1"/>
    </xf>
    <xf numFmtId="0" fontId="44" fillId="4" borderId="12" xfId="0" applyFont="1" applyFill="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9" fillId="0" borderId="0" xfId="0" applyFont="1" applyBorder="1" applyAlignment="1" applyProtection="1">
      <alignment horizontal="center" vertical="center" wrapText="1"/>
    </xf>
    <xf numFmtId="0" fontId="45" fillId="6" borderId="3" xfId="0" applyFont="1" applyFill="1" applyBorder="1" applyAlignment="1" applyProtection="1">
      <alignment horizontal="center" vertical="center" wrapText="1"/>
    </xf>
    <xf numFmtId="0" fontId="18" fillId="4" borderId="3" xfId="0" applyFont="1" applyFill="1" applyBorder="1" applyAlignment="1" applyProtection="1">
      <alignment horizontal="center" vertical="center" wrapText="1"/>
    </xf>
    <xf numFmtId="0" fontId="18" fillId="4" borderId="12" xfId="0" applyFont="1" applyFill="1" applyBorder="1" applyAlignment="1" applyProtection="1">
      <alignment vertical="center" wrapText="1"/>
    </xf>
    <xf numFmtId="4" fontId="18" fillId="4" borderId="3" xfId="0" applyNumberFormat="1" applyFont="1" applyFill="1" applyBorder="1" applyAlignment="1" applyProtection="1">
      <alignment horizontal="center" vertical="center" wrapText="1"/>
    </xf>
    <xf numFmtId="0" fontId="19" fillId="0" borderId="32" xfId="0" applyFont="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9" fontId="18" fillId="5" borderId="22" xfId="0" applyNumberFormat="1" applyFont="1" applyFill="1" applyBorder="1" applyAlignment="1" applyProtection="1">
      <alignment horizontal="center" vertical="center"/>
    </xf>
    <xf numFmtId="0" fontId="18" fillId="5" borderId="3" xfId="0" applyFont="1" applyFill="1" applyBorder="1" applyAlignment="1" applyProtection="1">
      <alignment horizontal="center" vertical="center" wrapText="1"/>
    </xf>
    <xf numFmtId="0" fontId="18" fillId="0" borderId="0" xfId="0" applyFont="1" applyAlignment="1" applyProtection="1">
      <alignment vertical="center" wrapText="1"/>
      <protection locked="0"/>
    </xf>
    <xf numFmtId="0" fontId="18" fillId="4" borderId="8" xfId="0" applyFont="1" applyFill="1" applyBorder="1" applyAlignment="1" applyProtection="1">
      <alignment vertical="center" wrapText="1"/>
    </xf>
    <xf numFmtId="9" fontId="18" fillId="5" borderId="3" xfId="3" applyFont="1" applyFill="1" applyBorder="1" applyAlignment="1" applyProtection="1">
      <alignment horizontal="center" vertical="center" wrapText="1"/>
    </xf>
    <xf numFmtId="9" fontId="45" fillId="6" borderId="3" xfId="0" applyNumberFormat="1" applyFont="1" applyFill="1" applyBorder="1" applyAlignment="1" applyProtection="1">
      <alignment horizontal="center" vertical="center" wrapText="1"/>
    </xf>
    <xf numFmtId="9" fontId="18" fillId="5" borderId="3" xfId="0" applyNumberFormat="1" applyFont="1" applyFill="1" applyBorder="1" applyAlignment="1" applyProtection="1">
      <alignment horizontal="center" vertical="center"/>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protection locked="0"/>
    </xf>
    <xf numFmtId="0" fontId="4" fillId="0" borderId="0" xfId="0" applyFont="1" applyAlignment="1" applyProtection="1">
      <alignment horizontal="left" vertical="center"/>
      <protection locked="0"/>
    </xf>
    <xf numFmtId="165" fontId="4" fillId="0" borderId="0" xfId="1" applyNumberFormat="1" applyFont="1" applyAlignment="1" applyProtection="1">
      <alignmen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left" vertical="center" wrapText="1"/>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165" fontId="2" fillId="0" borderId="0" xfId="1" applyNumberFormat="1" applyFont="1" applyAlignment="1" applyProtection="1">
      <alignment vertical="center"/>
      <protection locked="0"/>
    </xf>
    <xf numFmtId="165" fontId="2" fillId="0" borderId="0" xfId="0" applyNumberFormat="1" applyFont="1" applyAlignment="1" applyProtection="1">
      <alignment vertical="center"/>
      <protection locked="0"/>
    </xf>
    <xf numFmtId="0" fontId="38" fillId="2" borderId="4" xfId="0" applyFont="1" applyFill="1" applyBorder="1" applyAlignment="1" applyProtection="1">
      <alignment horizontal="center" vertical="center" wrapText="1"/>
    </xf>
    <xf numFmtId="0" fontId="38" fillId="2" borderId="17" xfId="0" applyFont="1" applyFill="1" applyBorder="1" applyAlignment="1" applyProtection="1">
      <alignment horizontal="center" vertical="center" wrapText="1"/>
    </xf>
    <xf numFmtId="0" fontId="38" fillId="2" borderId="17" xfId="0" applyFont="1" applyFill="1" applyBorder="1" applyAlignment="1" applyProtection="1">
      <alignment horizontal="center" vertical="center" wrapText="1"/>
    </xf>
    <xf numFmtId="0" fontId="38" fillId="2" borderId="18" xfId="0" applyFont="1" applyFill="1" applyBorder="1" applyAlignment="1" applyProtection="1">
      <alignment horizontal="center" vertical="center" wrapText="1"/>
    </xf>
    <xf numFmtId="0" fontId="38" fillId="2" borderId="27"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38" fillId="2" borderId="28" xfId="0" applyFont="1" applyFill="1" applyBorder="1" applyAlignment="1" applyProtection="1">
      <alignment horizontal="center" vertical="center" wrapText="1"/>
    </xf>
    <xf numFmtId="0" fontId="36" fillId="0" borderId="12" xfId="0" applyFont="1" applyBorder="1" applyAlignment="1" applyProtection="1">
      <alignment horizontal="center" vertical="center" wrapText="1"/>
    </xf>
    <xf numFmtId="0" fontId="18" fillId="0" borderId="12" xfId="0" applyFont="1" applyFill="1" applyBorder="1" applyAlignment="1" applyProtection="1">
      <alignment vertical="center" wrapText="1"/>
    </xf>
    <xf numFmtId="0" fontId="18" fillId="0" borderId="12" xfId="0" applyFont="1" applyBorder="1" applyAlignment="1" applyProtection="1">
      <alignment vertical="center" wrapText="1"/>
    </xf>
    <xf numFmtId="0" fontId="18" fillId="0" borderId="12" xfId="0" applyFont="1" applyBorder="1" applyAlignment="1" applyProtection="1">
      <alignment vertical="center"/>
    </xf>
    <xf numFmtId="0" fontId="18" fillId="0" borderId="12" xfId="0" applyFont="1" applyBorder="1" applyAlignment="1" applyProtection="1">
      <alignment horizontal="center" vertical="center"/>
    </xf>
    <xf numFmtId="0" fontId="18" fillId="0" borderId="12" xfId="0" applyFont="1" applyBorder="1" applyAlignment="1" applyProtection="1">
      <alignment horizontal="left" vertical="center" wrapText="1"/>
    </xf>
    <xf numFmtId="0" fontId="18" fillId="0" borderId="25" xfId="0" applyFont="1" applyBorder="1" applyAlignment="1" applyProtection="1">
      <alignment horizontal="left" vertical="center"/>
    </xf>
    <xf numFmtId="0" fontId="18" fillId="0" borderId="12" xfId="0" applyFont="1" applyBorder="1" applyAlignment="1" applyProtection="1">
      <alignment horizontal="left" vertical="center"/>
    </xf>
    <xf numFmtId="0" fontId="36" fillId="0" borderId="8" xfId="0" applyFont="1" applyBorder="1" applyAlignment="1" applyProtection="1">
      <alignment horizontal="center" vertical="center" wrapText="1"/>
    </xf>
    <xf numFmtId="0" fontId="18" fillId="0" borderId="4" xfId="0" applyFont="1" applyFill="1" applyBorder="1" applyAlignment="1" applyProtection="1">
      <alignment horizontal="left" vertical="center" wrapText="1"/>
    </xf>
    <xf numFmtId="0" fontId="18" fillId="0" borderId="4" xfId="0" applyFont="1" applyBorder="1" applyAlignment="1" applyProtection="1">
      <alignment vertical="center" wrapText="1"/>
    </xf>
    <xf numFmtId="0" fontId="18" fillId="0" borderId="4" xfId="0" applyFont="1" applyBorder="1" applyAlignment="1" applyProtection="1">
      <alignment vertical="center" wrapText="1"/>
    </xf>
    <xf numFmtId="9" fontId="18" fillId="0" borderId="3" xfId="0" applyNumberFormat="1" applyFont="1" applyBorder="1" applyAlignment="1" applyProtection="1">
      <alignment vertical="center" wrapText="1"/>
    </xf>
    <xf numFmtId="0" fontId="18" fillId="5" borderId="22" xfId="0" applyFont="1" applyFill="1" applyBorder="1" applyAlignment="1" applyProtection="1">
      <alignment horizontal="center" vertical="center"/>
    </xf>
    <xf numFmtId="0" fontId="18" fillId="0" borderId="8" xfId="0" applyFont="1" applyFill="1" applyBorder="1" applyAlignment="1" applyProtection="1">
      <alignment horizontal="left" vertical="center" wrapText="1"/>
    </xf>
    <xf numFmtId="0" fontId="18" fillId="0" borderId="8" xfId="0" applyFont="1" applyBorder="1" applyAlignment="1" applyProtection="1">
      <alignment vertical="center" wrapText="1"/>
    </xf>
    <xf numFmtId="0" fontId="18" fillId="0" borderId="12" xfId="0" applyFont="1" applyFill="1" applyBorder="1" applyAlignment="1" applyProtection="1">
      <alignment horizontal="left" vertical="center" wrapText="1"/>
    </xf>
    <xf numFmtId="0" fontId="18" fillId="0" borderId="12" xfId="0" applyFont="1" applyBorder="1" applyAlignment="1" applyProtection="1">
      <alignment vertical="center" wrapText="1"/>
    </xf>
    <xf numFmtId="4" fontId="18" fillId="0" borderId="3" xfId="0" applyNumberFormat="1" applyFont="1" applyBorder="1" applyAlignment="1" applyProtection="1">
      <alignment horizontal="center" vertical="center"/>
    </xf>
    <xf numFmtId="0" fontId="18" fillId="0" borderId="8" xfId="0" applyFont="1" applyBorder="1" applyAlignment="1" applyProtection="1">
      <alignment vertical="center"/>
    </xf>
    <xf numFmtId="0" fontId="18" fillId="0" borderId="3" xfId="0" applyFont="1" applyBorder="1" applyAlignment="1" applyProtection="1">
      <alignment horizontal="left" vertical="center"/>
    </xf>
    <xf numFmtId="0" fontId="18" fillId="0" borderId="2" xfId="0" applyFont="1" applyBorder="1" applyAlignment="1" applyProtection="1">
      <alignment horizontal="left" vertical="center" wrapText="1"/>
    </xf>
    <xf numFmtId="3" fontId="18" fillId="0" borderId="3" xfId="0" applyNumberFormat="1" applyFont="1" applyBorder="1" applyAlignment="1" applyProtection="1">
      <alignment horizontal="center"/>
    </xf>
    <xf numFmtId="0" fontId="18" fillId="4" borderId="4" xfId="0" applyFont="1" applyFill="1" applyBorder="1" applyAlignment="1" applyProtection="1">
      <alignment horizontal="left" vertical="center" wrapText="1"/>
    </xf>
    <xf numFmtId="0" fontId="18" fillId="4" borderId="12" xfId="0" applyFont="1" applyFill="1" applyBorder="1" applyAlignment="1" applyProtection="1">
      <alignment horizontal="center" vertical="center"/>
    </xf>
    <xf numFmtId="9" fontId="18" fillId="6" borderId="3" xfId="3" applyFont="1" applyFill="1" applyBorder="1" applyAlignment="1" applyProtection="1">
      <alignment horizontal="center" vertical="center" wrapText="1"/>
    </xf>
    <xf numFmtId="0" fontId="18" fillId="4" borderId="2" xfId="0" applyFont="1" applyFill="1" applyBorder="1" applyAlignment="1" applyProtection="1">
      <alignment horizontal="left" vertical="center" wrapText="1"/>
    </xf>
    <xf numFmtId="0" fontId="18" fillId="4" borderId="8" xfId="0" applyFont="1" applyFill="1" applyBorder="1" applyAlignment="1" applyProtection="1">
      <alignment horizontal="left" vertical="center" wrapText="1"/>
    </xf>
    <xf numFmtId="0" fontId="18" fillId="4" borderId="12" xfId="0" applyFont="1" applyFill="1" applyBorder="1" applyAlignment="1" applyProtection="1">
      <alignment horizontal="left" vertical="center"/>
    </xf>
    <xf numFmtId="0" fontId="18" fillId="4" borderId="12" xfId="0" applyFont="1" applyFill="1" applyBorder="1" applyAlignment="1" applyProtection="1">
      <alignment horizontal="left" vertical="center" wrapText="1"/>
    </xf>
    <xf numFmtId="0" fontId="18" fillId="0" borderId="3" xfId="0" applyFont="1" applyBorder="1" applyAlignment="1" applyProtection="1">
      <alignment horizontal="center"/>
    </xf>
    <xf numFmtId="0" fontId="18" fillId="0" borderId="2" xfId="0" applyFont="1" applyFill="1" applyBorder="1" applyAlignment="1" applyProtection="1">
      <alignment horizontal="left" vertical="center" wrapText="1"/>
    </xf>
    <xf numFmtId="0" fontId="18" fillId="5" borderId="1" xfId="0" applyFont="1" applyFill="1" applyBorder="1" applyAlignment="1" applyProtection="1">
      <alignment horizontal="center" vertical="center"/>
    </xf>
    <xf numFmtId="0" fontId="18" fillId="0" borderId="12" xfId="0" applyFont="1" applyFill="1" applyBorder="1" applyAlignment="1" applyProtection="1">
      <alignment horizontal="left" vertical="center" wrapText="1"/>
    </xf>
    <xf numFmtId="0" fontId="18" fillId="0" borderId="25" xfId="0" applyFont="1" applyBorder="1" applyAlignment="1" applyProtection="1">
      <alignment horizontal="left" vertical="center" wrapText="1"/>
    </xf>
    <xf numFmtId="0" fontId="36" fillId="0" borderId="4" xfId="0" applyFont="1" applyBorder="1" applyAlignment="1" applyProtection="1">
      <alignment horizontal="center" vertical="center" wrapText="1"/>
    </xf>
    <xf numFmtId="1" fontId="18" fillId="6" borderId="3" xfId="0" applyNumberFormat="1" applyFont="1" applyFill="1" applyBorder="1" applyAlignment="1" applyProtection="1">
      <alignment horizontal="center" vertical="center" wrapText="1"/>
    </xf>
    <xf numFmtId="0" fontId="18" fillId="0" borderId="8" xfId="0" applyFont="1" applyBorder="1" applyAlignment="1" applyProtection="1">
      <alignment horizontal="left" vertical="center" wrapText="1"/>
    </xf>
    <xf numFmtId="0" fontId="18" fillId="0" borderId="4" xfId="0" applyFont="1" applyBorder="1" applyAlignment="1" applyProtection="1">
      <alignment horizontal="center" vertical="center"/>
    </xf>
    <xf numFmtId="9" fontId="18" fillId="6" borderId="3" xfId="0" applyNumberFormat="1" applyFont="1" applyFill="1" applyBorder="1" applyAlignment="1" applyProtection="1">
      <alignment vertical="center"/>
    </xf>
    <xf numFmtId="0" fontId="18" fillId="0" borderId="8" xfId="0" applyFont="1" applyBorder="1" applyAlignment="1" applyProtection="1">
      <alignment horizontal="center" vertical="center"/>
    </xf>
    <xf numFmtId="0" fontId="18" fillId="0" borderId="8" xfId="0" applyFont="1" applyBorder="1" applyAlignment="1" applyProtection="1">
      <alignment vertical="center" wrapText="1"/>
    </xf>
    <xf numFmtId="0" fontId="18" fillId="0" borderId="12" xfId="0" applyFont="1" applyBorder="1" applyAlignment="1" applyProtection="1">
      <alignment horizontal="center" vertical="center"/>
    </xf>
    <xf numFmtId="0" fontId="18" fillId="0" borderId="4" xfId="0" applyFont="1" applyFill="1" applyBorder="1" applyAlignment="1" applyProtection="1">
      <alignment horizontal="left" vertical="center" wrapText="1"/>
    </xf>
    <xf numFmtId="0" fontId="18" fillId="0" borderId="4" xfId="0" applyFont="1" applyBorder="1" applyAlignment="1" applyProtection="1">
      <alignment horizontal="left" vertical="center" wrapText="1"/>
    </xf>
    <xf numFmtId="9" fontId="18" fillId="0" borderId="3" xfId="0" applyNumberFormat="1" applyFont="1" applyBorder="1" applyAlignment="1" applyProtection="1">
      <alignment vertical="center"/>
    </xf>
    <xf numFmtId="0" fontId="18" fillId="0" borderId="4" xfId="0" applyFont="1" applyBorder="1" applyAlignment="1" applyProtection="1">
      <alignment horizontal="center" vertical="center"/>
    </xf>
    <xf numFmtId="1" fontId="18" fillId="5" borderId="22" xfId="0" applyNumberFormat="1" applyFont="1" applyFill="1" applyBorder="1" applyAlignment="1" applyProtection="1">
      <alignment horizontal="center" vertical="center"/>
    </xf>
    <xf numFmtId="1" fontId="18" fillId="6" borderId="3" xfId="0" applyNumberFormat="1" applyFont="1" applyFill="1" applyBorder="1" applyAlignment="1" applyProtection="1">
      <alignment vertical="center"/>
    </xf>
    <xf numFmtId="0" fontId="18" fillId="0" borderId="4" xfId="0" applyFont="1" applyBorder="1" applyAlignment="1" applyProtection="1">
      <alignment horizontal="left" vertical="center"/>
    </xf>
    <xf numFmtId="0" fontId="18" fillId="4" borderId="4" xfId="0" applyFont="1" applyFill="1" applyBorder="1" applyAlignment="1" applyProtection="1">
      <alignment vertical="center" wrapText="1"/>
    </xf>
    <xf numFmtId="9" fontId="18" fillId="4" borderId="3" xfId="0" applyNumberFormat="1" applyFont="1" applyFill="1" applyBorder="1" applyAlignment="1" applyProtection="1">
      <alignment vertical="center" wrapText="1"/>
    </xf>
    <xf numFmtId="0" fontId="18" fillId="4" borderId="2" xfId="0" applyFont="1" applyFill="1" applyBorder="1" applyAlignment="1" applyProtection="1">
      <alignment vertical="center" wrapText="1"/>
    </xf>
    <xf numFmtId="0" fontId="18" fillId="4" borderId="4" xfId="0" applyFont="1" applyFill="1" applyBorder="1" applyAlignment="1" applyProtection="1">
      <alignment vertical="center"/>
    </xf>
    <xf numFmtId="0" fontId="18" fillId="9" borderId="12" xfId="0" applyFont="1" applyFill="1" applyBorder="1" applyAlignment="1" applyProtection="1">
      <alignment vertical="center" wrapText="1"/>
    </xf>
    <xf numFmtId="0" fontId="18" fillId="0" borderId="4" xfId="0" applyFont="1" applyBorder="1" applyAlignment="1" applyProtection="1">
      <alignment vertical="center"/>
    </xf>
    <xf numFmtId="0" fontId="18" fillId="0" borderId="3" xfId="0" applyFont="1" applyBorder="1" applyAlignment="1" applyProtection="1">
      <alignment horizontal="center" vertical="center"/>
    </xf>
    <xf numFmtId="1" fontId="18" fillId="6" borderId="3" xfId="0" applyNumberFormat="1" applyFont="1" applyFill="1" applyBorder="1" applyAlignment="1" applyProtection="1">
      <alignment horizontal="center" vertical="center"/>
    </xf>
    <xf numFmtId="9" fontId="18" fillId="5" borderId="22" xfId="3" applyFont="1" applyFill="1" applyBorder="1" applyAlignment="1" applyProtection="1">
      <alignment horizontal="center" vertical="center"/>
    </xf>
    <xf numFmtId="0" fontId="18" fillId="0" borderId="3" xfId="0" applyFont="1" applyBorder="1" applyAlignment="1" applyProtection="1">
      <alignment horizontal="left" vertical="center" wrapText="1" shrinkToFit="1"/>
    </xf>
    <xf numFmtId="4" fontId="18" fillId="0" borderId="8" xfId="0" applyNumberFormat="1" applyFont="1" applyBorder="1" applyAlignment="1" applyProtection="1">
      <alignment horizontal="center" vertical="center"/>
    </xf>
    <xf numFmtId="0" fontId="18" fillId="0" borderId="34" xfId="0" applyFont="1" applyBorder="1" applyAlignment="1" applyProtection="1">
      <alignment horizontal="center" vertical="center" wrapText="1"/>
    </xf>
    <xf numFmtId="0" fontId="18" fillId="4" borderId="30" xfId="0" applyFont="1" applyFill="1" applyBorder="1" applyAlignment="1" applyProtection="1">
      <alignment vertical="center" wrapText="1"/>
    </xf>
    <xf numFmtId="0" fontId="36" fillId="0" borderId="3" xfId="0" applyFont="1" applyBorder="1" applyAlignment="1" applyProtection="1">
      <alignment horizontal="center" vertical="center" wrapText="1"/>
    </xf>
    <xf numFmtId="0" fontId="36" fillId="4" borderId="8" xfId="0" applyFont="1" applyFill="1" applyBorder="1" applyAlignment="1" applyProtection="1">
      <alignment horizontal="center" vertical="center" wrapText="1"/>
    </xf>
    <xf numFmtId="9" fontId="18" fillId="6" borderId="3" xfId="3" applyFont="1" applyFill="1" applyBorder="1" applyAlignment="1" applyProtection="1">
      <alignment vertical="center"/>
    </xf>
    <xf numFmtId="0" fontId="7" fillId="2" borderId="17" xfId="0" applyFont="1" applyFill="1" applyBorder="1" applyAlignment="1" applyProtection="1">
      <alignment horizontal="center" vertical="center" wrapText="1"/>
    </xf>
    <xf numFmtId="0" fontId="7" fillId="2" borderId="27" xfId="0" applyFont="1" applyFill="1" applyBorder="1" applyAlignment="1" applyProtection="1">
      <alignment horizontal="center" vertical="center" wrapText="1"/>
    </xf>
    <xf numFmtId="0" fontId="7" fillId="2" borderId="28" xfId="0" applyFont="1" applyFill="1" applyBorder="1" applyAlignment="1" applyProtection="1">
      <alignment horizontal="center" vertical="center" wrapText="1"/>
    </xf>
    <xf numFmtId="164" fontId="36" fillId="0" borderId="8" xfId="4" applyFont="1" applyFill="1" applyBorder="1" applyAlignment="1" applyProtection="1">
      <alignment vertical="center" wrapText="1"/>
    </xf>
    <xf numFmtId="0" fontId="16" fillId="0" borderId="4" xfId="0" applyFont="1" applyFill="1" applyBorder="1" applyAlignment="1" applyProtection="1">
      <alignment vertical="center" wrapText="1"/>
    </xf>
    <xf numFmtId="0" fontId="16" fillId="4" borderId="3" xfId="0" applyFont="1" applyFill="1" applyBorder="1" applyAlignment="1" applyProtection="1">
      <alignment vertical="center" wrapText="1"/>
    </xf>
    <xf numFmtId="0" fontId="16" fillId="0" borderId="3" xfId="0" applyFont="1" applyFill="1" applyBorder="1" applyAlignment="1" applyProtection="1">
      <alignment horizontal="center" vertical="center" wrapText="1"/>
    </xf>
    <xf numFmtId="3" fontId="18" fillId="5" borderId="1" xfId="0" applyNumberFormat="1" applyFont="1" applyFill="1" applyBorder="1" applyAlignment="1" applyProtection="1">
      <alignment horizontal="center" vertical="center"/>
    </xf>
    <xf numFmtId="3" fontId="18" fillId="6" borderId="3" xfId="0" applyNumberFormat="1" applyFont="1" applyFill="1" applyBorder="1" applyAlignment="1" applyProtection="1">
      <alignment vertical="center"/>
    </xf>
    <xf numFmtId="0" fontId="18" fillId="0" borderId="16" xfId="0" applyFont="1" applyFill="1" applyBorder="1" applyAlignment="1" applyProtection="1">
      <alignment vertical="center" wrapText="1"/>
    </xf>
    <xf numFmtId="0" fontId="18" fillId="0" borderId="4" xfId="0" applyFont="1" applyFill="1" applyBorder="1" applyAlignment="1" applyProtection="1">
      <alignment vertical="center" wrapText="1"/>
    </xf>
    <xf numFmtId="0" fontId="18" fillId="0" borderId="12" xfId="0" applyFont="1" applyFill="1" applyBorder="1" applyAlignment="1" applyProtection="1">
      <alignment vertical="center"/>
    </xf>
    <xf numFmtId="0" fontId="16" fillId="0" borderId="8" xfId="0" applyFont="1" applyFill="1" applyBorder="1" applyAlignment="1" applyProtection="1">
      <alignment vertical="center" wrapText="1"/>
    </xf>
    <xf numFmtId="0" fontId="16" fillId="4" borderId="4" xfId="0" applyFont="1" applyFill="1" applyBorder="1" applyAlignment="1" applyProtection="1">
      <alignment vertical="center" wrapText="1"/>
    </xf>
    <xf numFmtId="0" fontId="16" fillId="4" borderId="12" xfId="0" applyFont="1" applyFill="1" applyBorder="1" applyAlignment="1" applyProtection="1">
      <alignment vertical="center" wrapText="1"/>
    </xf>
    <xf numFmtId="0" fontId="16" fillId="4" borderId="8" xfId="0" applyFont="1" applyFill="1" applyBorder="1" applyAlignment="1" applyProtection="1">
      <alignment vertical="center" wrapText="1"/>
    </xf>
    <xf numFmtId="0" fontId="16" fillId="0" borderId="12" xfId="0" applyFont="1" applyFill="1" applyBorder="1" applyAlignment="1" applyProtection="1">
      <alignment vertical="center" wrapText="1"/>
    </xf>
    <xf numFmtId="164" fontId="36" fillId="0" borderId="12" xfId="4" applyFont="1" applyFill="1" applyBorder="1" applyAlignment="1" applyProtection="1">
      <alignment vertical="center" wrapText="1"/>
    </xf>
    <xf numFmtId="0" fontId="18" fillId="0" borderId="2" xfId="0" applyFont="1" applyFill="1" applyBorder="1" applyAlignment="1" applyProtection="1">
      <alignment vertical="center" wrapText="1"/>
    </xf>
    <xf numFmtId="164" fontId="36" fillId="0" borderId="8" xfId="4" applyFont="1" applyFill="1" applyBorder="1" applyAlignment="1" applyProtection="1">
      <alignment vertical="center" wrapText="1"/>
    </xf>
    <xf numFmtId="0" fontId="18" fillId="4" borderId="4" xfId="0" applyFont="1" applyFill="1" applyBorder="1" applyAlignment="1" applyProtection="1">
      <alignment vertical="center"/>
    </xf>
    <xf numFmtId="0" fontId="18" fillId="0" borderId="4" xfId="0" applyFont="1" applyFill="1" applyBorder="1" applyAlignment="1" applyProtection="1">
      <alignment vertical="center" wrapText="1"/>
    </xf>
    <xf numFmtId="0" fontId="16" fillId="0" borderId="12" xfId="0" applyFont="1" applyFill="1" applyBorder="1" applyAlignment="1" applyProtection="1">
      <alignment horizontal="center" vertical="center" wrapText="1"/>
    </xf>
    <xf numFmtId="0" fontId="16" fillId="0" borderId="12" xfId="0" applyFont="1" applyFill="1" applyBorder="1" applyAlignment="1" applyProtection="1">
      <alignment vertical="center" wrapText="1"/>
    </xf>
    <xf numFmtId="164" fontId="36" fillId="0" borderId="4" xfId="4" applyFont="1" applyFill="1" applyBorder="1" applyAlignment="1" applyProtection="1">
      <alignment vertical="center" wrapText="1"/>
    </xf>
    <xf numFmtId="0" fontId="18" fillId="4" borderId="12" xfId="0" applyFont="1" applyFill="1" applyBorder="1" applyAlignment="1" applyProtection="1">
      <alignment vertical="center"/>
    </xf>
    <xf numFmtId="0" fontId="18" fillId="0" borderId="12" xfId="0" applyFont="1" applyFill="1" applyBorder="1" applyAlignment="1" applyProtection="1">
      <alignment vertical="center" wrapText="1"/>
    </xf>
    <xf numFmtId="0" fontId="18" fillId="0" borderId="12" xfId="0" applyFont="1" applyFill="1" applyBorder="1" applyAlignment="1" applyProtection="1">
      <alignment horizontal="center" vertical="center"/>
    </xf>
    <xf numFmtId="0" fontId="43" fillId="0" borderId="4" xfId="0" applyFont="1" applyFill="1" applyBorder="1" applyAlignment="1" applyProtection="1">
      <alignment vertical="center" wrapText="1"/>
    </xf>
    <xf numFmtId="0" fontId="44" fillId="0" borderId="4" xfId="0" applyFont="1" applyFill="1" applyBorder="1" applyAlignment="1" applyProtection="1">
      <alignment vertical="center" wrapText="1"/>
    </xf>
    <xf numFmtId="0" fontId="18" fillId="4" borderId="4" xfId="0" applyFont="1" applyFill="1" applyBorder="1" applyAlignment="1" applyProtection="1">
      <alignment vertical="center" wrapText="1"/>
    </xf>
    <xf numFmtId="43" fontId="18" fillId="5" borderId="22" xfId="1" applyFont="1" applyFill="1" applyBorder="1" applyAlignment="1" applyProtection="1">
      <alignment horizontal="center" vertical="center"/>
    </xf>
    <xf numFmtId="0" fontId="43" fillId="0" borderId="8" xfId="0" applyFont="1" applyFill="1" applyBorder="1" applyAlignment="1" applyProtection="1">
      <alignment vertical="center" wrapText="1"/>
    </xf>
    <xf numFmtId="0" fontId="44" fillId="0" borderId="8" xfId="0" applyFont="1" applyFill="1" applyBorder="1" applyAlignment="1" applyProtection="1">
      <alignment vertical="center" wrapText="1"/>
    </xf>
    <xf numFmtId="0" fontId="44" fillId="0" borderId="12" xfId="0" applyFont="1" applyFill="1" applyBorder="1" applyAlignment="1" applyProtection="1">
      <alignment vertical="center" wrapText="1"/>
    </xf>
    <xf numFmtId="1" fontId="16" fillId="4" borderId="3" xfId="0" applyNumberFormat="1" applyFont="1" applyFill="1" applyBorder="1" applyAlignment="1" applyProtection="1">
      <alignment vertical="center" wrapText="1"/>
    </xf>
    <xf numFmtId="0" fontId="43" fillId="0" borderId="12" xfId="0" applyFont="1" applyFill="1" applyBorder="1" applyAlignment="1" applyProtection="1">
      <alignment vertical="center" wrapText="1"/>
    </xf>
    <xf numFmtId="0" fontId="18" fillId="4" borderId="3" xfId="0" applyFont="1" applyFill="1" applyBorder="1" applyAlignment="1" applyProtection="1">
      <alignment vertical="center" wrapText="1"/>
    </xf>
    <xf numFmtId="0" fontId="18" fillId="0" borderId="8" xfId="0" applyFont="1" applyFill="1" applyBorder="1" applyAlignment="1" applyProtection="1">
      <alignment vertical="center" wrapText="1"/>
    </xf>
    <xf numFmtId="0" fontId="45" fillId="4" borderId="3" xfId="0" applyFont="1" applyFill="1" applyBorder="1" applyAlignment="1" applyProtection="1">
      <alignment vertical="center" wrapText="1"/>
    </xf>
    <xf numFmtId="3" fontId="44" fillId="6" borderId="3" xfId="0" applyNumberFormat="1" applyFont="1" applyFill="1" applyBorder="1" applyAlignment="1" applyProtection="1">
      <alignment vertical="center" wrapText="1"/>
    </xf>
    <xf numFmtId="3" fontId="18" fillId="6" borderId="3" xfId="0" applyNumberFormat="1" applyFont="1" applyFill="1" applyBorder="1" applyAlignment="1" applyProtection="1">
      <alignment vertical="center" wrapText="1"/>
    </xf>
    <xf numFmtId="0" fontId="16" fillId="0" borderId="3" xfId="0" applyFont="1" applyFill="1" applyBorder="1" applyAlignment="1" applyProtection="1">
      <alignment vertical="center" wrapText="1"/>
    </xf>
    <xf numFmtId="0" fontId="18" fillId="0" borderId="3" xfId="0" applyFont="1" applyFill="1" applyBorder="1" applyAlignment="1" applyProtection="1">
      <alignment vertical="center" wrapText="1"/>
    </xf>
    <xf numFmtId="0" fontId="16" fillId="4" borderId="12" xfId="0" applyFont="1" applyFill="1" applyBorder="1" applyAlignment="1" applyProtection="1">
      <alignment vertical="center" wrapText="1"/>
    </xf>
    <xf numFmtId="0" fontId="18" fillId="4" borderId="25" xfId="0" applyFont="1" applyFill="1" applyBorder="1" applyAlignment="1" applyProtection="1">
      <alignment vertical="center" wrapText="1"/>
    </xf>
    <xf numFmtId="0" fontId="18" fillId="4" borderId="12" xfId="0" applyFont="1" applyFill="1" applyBorder="1" applyAlignment="1" applyProtection="1">
      <alignment vertical="center"/>
    </xf>
    <xf numFmtId="0" fontId="2" fillId="10" borderId="0" xfId="0" applyFont="1" applyFill="1" applyAlignment="1" applyProtection="1">
      <alignment vertical="center"/>
      <protection locked="0"/>
    </xf>
    <xf numFmtId="9" fontId="18" fillId="5" borderId="1" xfId="3" applyFont="1" applyFill="1" applyBorder="1" applyAlignment="1" applyProtection="1">
      <alignment horizontal="center" vertical="center"/>
    </xf>
    <xf numFmtId="0" fontId="43" fillId="0" borderId="4" xfId="0" applyFont="1" applyFill="1" applyBorder="1" applyAlignment="1" applyProtection="1">
      <alignment vertical="center" wrapText="1"/>
    </xf>
    <xf numFmtId="0" fontId="16" fillId="4" borderId="4" xfId="0" applyFont="1" applyFill="1" applyBorder="1" applyAlignment="1" applyProtection="1">
      <alignment vertical="center" wrapText="1"/>
    </xf>
    <xf numFmtId="0" fontId="43" fillId="0" borderId="3" xfId="0" applyFont="1" applyFill="1" applyBorder="1" applyAlignment="1" applyProtection="1">
      <alignment vertical="center" wrapText="1"/>
    </xf>
    <xf numFmtId="0" fontId="36" fillId="0" borderId="0" xfId="0" applyFont="1" applyAlignment="1" applyProtection="1">
      <alignment horizontal="left" vertical="center"/>
      <protection locked="0"/>
    </xf>
    <xf numFmtId="0" fontId="30" fillId="2" borderId="3" xfId="0" applyFont="1" applyFill="1" applyBorder="1" applyAlignment="1" applyProtection="1">
      <alignment horizontal="center" vertical="center" wrapText="1"/>
    </xf>
    <xf numFmtId="0" fontId="58" fillId="2" borderId="3" xfId="0" applyFont="1" applyFill="1" applyBorder="1" applyAlignment="1" applyProtection="1">
      <alignment horizontal="center" vertical="center" wrapText="1"/>
    </xf>
    <xf numFmtId="0" fontId="58" fillId="2" borderId="1" xfId="0" applyFont="1" applyFill="1" applyBorder="1" applyAlignment="1" applyProtection="1">
      <alignment horizontal="center" vertical="center" wrapText="1"/>
    </xf>
    <xf numFmtId="0" fontId="58" fillId="2" borderId="2" xfId="0" applyFont="1" applyFill="1" applyBorder="1" applyAlignment="1" applyProtection="1">
      <alignment horizontal="center" vertical="center" wrapText="1"/>
    </xf>
    <xf numFmtId="0" fontId="9" fillId="0" borderId="0" xfId="0" applyFont="1" applyAlignment="1" applyProtection="1">
      <alignment horizontal="center" vertical="center"/>
      <protection locked="0"/>
    </xf>
    <xf numFmtId="0" fontId="58" fillId="2" borderId="3" xfId="0" applyFont="1" applyFill="1" applyBorder="1" applyAlignment="1" applyProtection="1">
      <alignment horizontal="center" vertical="center" wrapText="1"/>
    </xf>
    <xf numFmtId="0" fontId="58" fillId="2" borderId="17" xfId="0" applyFont="1" applyFill="1" applyBorder="1" applyAlignment="1" applyProtection="1">
      <alignment horizontal="center" vertical="center" wrapText="1"/>
    </xf>
    <xf numFmtId="0" fontId="9" fillId="0" borderId="34" xfId="0" applyFont="1" applyBorder="1" applyAlignment="1" applyProtection="1">
      <alignment vertical="center"/>
      <protection locked="0"/>
    </xf>
    <xf numFmtId="164" fontId="49" fillId="0" borderId="8" xfId="4" applyFont="1" applyBorder="1" applyAlignment="1" applyProtection="1">
      <alignment horizontal="center" vertical="center" wrapText="1"/>
    </xf>
    <xf numFmtId="0" fontId="40" fillId="0" borderId="8" xfId="0" applyFont="1" applyBorder="1" applyAlignment="1" applyProtection="1">
      <alignment horizontal="center" vertical="center" wrapText="1"/>
    </xf>
    <xf numFmtId="0" fontId="2" fillId="0" borderId="12" xfId="0" applyFont="1" applyFill="1" applyBorder="1" applyAlignment="1" applyProtection="1">
      <alignment horizontal="left" vertical="center"/>
    </xf>
    <xf numFmtId="0" fontId="2" fillId="0" borderId="12" xfId="0" applyFont="1" applyBorder="1" applyAlignment="1" applyProtection="1">
      <alignment horizontal="left" vertical="center"/>
    </xf>
    <xf numFmtId="0" fontId="46" fillId="0" borderId="0" xfId="0" applyFont="1" applyAlignment="1" applyProtection="1">
      <protection locked="0"/>
    </xf>
    <xf numFmtId="0" fontId="2" fillId="0" borderId="3" xfId="0" applyFont="1" applyFill="1" applyBorder="1" applyAlignment="1" applyProtection="1">
      <alignment horizontal="center" vertical="center"/>
    </xf>
    <xf numFmtId="0" fontId="2" fillId="0" borderId="3" xfId="0" applyFont="1" applyFill="1" applyBorder="1" applyAlignment="1" applyProtection="1">
      <alignment horizontal="left" vertical="center"/>
    </xf>
    <xf numFmtId="0" fontId="2" fillId="0" borderId="3" xfId="0" applyFont="1" applyBorder="1" applyAlignment="1" applyProtection="1">
      <alignment horizontal="left" vertical="center"/>
    </xf>
    <xf numFmtId="37" fontId="2" fillId="5" borderId="1" xfId="1" applyNumberFormat="1" applyFont="1" applyFill="1" applyBorder="1" applyAlignment="1" applyProtection="1">
      <alignment horizontal="center" vertical="center"/>
    </xf>
    <xf numFmtId="37" fontId="2" fillId="6" borderId="3" xfId="1" applyNumberFormat="1" applyFont="1" applyFill="1" applyBorder="1" applyAlignment="1" applyProtection="1">
      <alignment horizontal="center" vertical="center" wrapText="1"/>
    </xf>
    <xf numFmtId="0" fontId="2" fillId="0" borderId="3" xfId="0" applyFont="1" applyBorder="1" applyAlignment="1" applyProtection="1"/>
    <xf numFmtId="0" fontId="40" fillId="0" borderId="4" xfId="0" applyFont="1" applyBorder="1" applyAlignment="1" applyProtection="1">
      <alignment horizontal="center" vertical="center" wrapText="1"/>
    </xf>
    <xf numFmtId="0" fontId="2" fillId="4" borderId="3" xfId="0" applyFont="1" applyFill="1" applyBorder="1" applyAlignment="1" applyProtection="1">
      <alignment horizontal="left" vertical="center"/>
    </xf>
    <xf numFmtId="9" fontId="2" fillId="6" borderId="3" xfId="3" applyNumberFormat="1" applyFont="1" applyFill="1" applyBorder="1" applyAlignment="1" applyProtection="1">
      <alignment horizontal="center" vertical="center"/>
    </xf>
    <xf numFmtId="0" fontId="2" fillId="4" borderId="3" xfId="0" applyFont="1" applyFill="1" applyBorder="1" applyAlignment="1" applyProtection="1">
      <alignment wrapText="1"/>
    </xf>
    <xf numFmtId="0" fontId="46" fillId="6" borderId="3" xfId="0" applyFont="1" applyFill="1" applyBorder="1" applyAlignment="1" applyProtection="1">
      <alignment horizontal="center" vertical="center"/>
    </xf>
    <xf numFmtId="10" fontId="2" fillId="5" borderId="22" xfId="0" applyNumberFormat="1" applyFont="1" applyFill="1" applyBorder="1" applyAlignment="1" applyProtection="1">
      <alignment horizontal="center" vertical="center"/>
    </xf>
    <xf numFmtId="10" fontId="2" fillId="6" borderId="3" xfId="3" applyNumberFormat="1" applyFont="1" applyFill="1" applyBorder="1" applyAlignment="1" applyProtection="1">
      <alignment horizontal="center" vertical="center" wrapText="1"/>
    </xf>
    <xf numFmtId="169" fontId="46" fillId="0" borderId="0" xfId="0" applyNumberFormat="1" applyFont="1" applyAlignment="1" applyProtection="1">
      <protection locked="0"/>
    </xf>
    <xf numFmtId="9" fontId="2" fillId="6" borderId="3" xfId="3" applyNumberFormat="1" applyFont="1" applyFill="1" applyBorder="1" applyAlignment="1" applyProtection="1">
      <alignment horizontal="center" vertical="center" wrapText="1"/>
    </xf>
    <xf numFmtId="0" fontId="40" fillId="0" borderId="3" xfId="0" applyFont="1" applyBorder="1" applyAlignment="1" applyProtection="1">
      <alignment horizontal="center" vertical="center" wrapText="1"/>
    </xf>
    <xf numFmtId="9" fontId="2" fillId="5" borderId="1" xfId="0" applyNumberFormat="1" applyFont="1" applyFill="1" applyBorder="1" applyAlignment="1" applyProtection="1">
      <alignment horizontal="center" vertical="center"/>
    </xf>
    <xf numFmtId="0" fontId="2" fillId="0" borderId="3" xfId="0" applyFont="1" applyFill="1" applyBorder="1" applyAlignment="1" applyProtection="1">
      <alignment horizontal="left" vertical="center" wrapText="1"/>
    </xf>
    <xf numFmtId="9" fontId="46" fillId="6" borderId="3" xfId="3" applyFont="1" applyFill="1" applyBorder="1" applyAlignment="1" applyProtection="1">
      <alignment horizontal="center" vertical="center"/>
    </xf>
    <xf numFmtId="0" fontId="40" fillId="0" borderId="12" xfId="0" applyFont="1" applyBorder="1" applyAlignment="1" applyProtection="1">
      <alignment horizontal="center" vertical="center" wrapText="1"/>
    </xf>
    <xf numFmtId="10" fontId="2" fillId="5" borderId="1" xfId="0" applyNumberFormat="1" applyFont="1" applyFill="1" applyBorder="1" applyAlignment="1" applyProtection="1">
      <alignment horizontal="center" vertical="center"/>
    </xf>
    <xf numFmtId="167" fontId="2" fillId="6" borderId="3" xfId="3" applyNumberFormat="1" applyFont="1" applyFill="1" applyBorder="1" applyAlignment="1" applyProtection="1">
      <alignment horizontal="center" vertical="center" wrapText="1"/>
    </xf>
    <xf numFmtId="0" fontId="2" fillId="0" borderId="3" xfId="0" applyFont="1" applyFill="1" applyBorder="1" applyAlignment="1" applyProtection="1">
      <alignment wrapText="1"/>
    </xf>
    <xf numFmtId="0" fontId="9" fillId="0" borderId="3" xfId="0" applyFont="1" applyFill="1" applyBorder="1" applyAlignment="1" applyProtection="1">
      <alignment horizontal="left" vertical="center" wrapText="1"/>
    </xf>
    <xf numFmtId="0" fontId="9" fillId="0" borderId="3" xfId="0" applyFont="1" applyFill="1" applyBorder="1" applyAlignment="1" applyProtection="1">
      <alignment horizontal="left" vertical="center" wrapText="1"/>
    </xf>
    <xf numFmtId="0" fontId="9" fillId="0" borderId="3" xfId="0" applyFont="1" applyFill="1" applyBorder="1" applyAlignment="1" applyProtection="1">
      <alignment horizontal="center" vertical="center"/>
    </xf>
    <xf numFmtId="0" fontId="9" fillId="0" borderId="3" xfId="0" applyFont="1" applyFill="1" applyBorder="1" applyAlignment="1" applyProtection="1">
      <alignment horizontal="left" vertical="center"/>
    </xf>
    <xf numFmtId="0" fontId="2" fillId="0" borderId="3" xfId="0" applyFont="1" applyFill="1" applyBorder="1" applyAlignment="1" applyProtection="1">
      <alignment horizontal="left" vertical="top" wrapText="1"/>
    </xf>
    <xf numFmtId="0" fontId="0" fillId="0" borderId="3" xfId="0" applyBorder="1" applyAlignment="1" applyProtection="1"/>
    <xf numFmtId="9" fontId="46" fillId="6" borderId="3" xfId="0" applyNumberFormat="1" applyFont="1" applyFill="1" applyBorder="1" applyAlignment="1" applyProtection="1">
      <alignment horizontal="center" vertical="center"/>
    </xf>
    <xf numFmtId="0" fontId="2" fillId="0" borderId="0" xfId="0" applyFont="1" applyBorder="1" applyAlignment="1" applyProtection="1">
      <alignment vertical="center" wrapText="1"/>
      <protection locked="0"/>
    </xf>
    <xf numFmtId="164" fontId="49" fillId="4" borderId="8" xfId="4" applyFont="1" applyFill="1" applyBorder="1" applyAlignment="1" applyProtection="1">
      <alignment horizontal="center" vertical="center" wrapText="1"/>
    </xf>
    <xf numFmtId="0" fontId="40" fillId="4" borderId="8" xfId="0" applyFont="1" applyFill="1" applyBorder="1" applyAlignment="1" applyProtection="1">
      <alignment horizontal="center" vertical="center" wrapText="1"/>
    </xf>
    <xf numFmtId="0" fontId="59" fillId="4" borderId="3" xfId="0" applyFont="1" applyFill="1" applyBorder="1" applyAlignment="1" applyProtection="1">
      <alignment horizontal="center" vertical="center"/>
    </xf>
    <xf numFmtId="0" fontId="2" fillId="4" borderId="0" xfId="0" applyFont="1" applyFill="1" applyBorder="1" applyAlignment="1" applyProtection="1">
      <alignment vertical="center" wrapText="1"/>
      <protection locked="0"/>
    </xf>
    <xf numFmtId="0" fontId="2" fillId="4" borderId="12" xfId="0" applyFont="1" applyFill="1" applyBorder="1" applyAlignment="1" applyProtection="1">
      <alignment horizontal="left" vertical="center"/>
    </xf>
    <xf numFmtId="0" fontId="40" fillId="4" borderId="4" xfId="0" applyFont="1" applyFill="1" applyBorder="1" applyAlignment="1" applyProtection="1">
      <alignment horizontal="center" vertical="center" wrapText="1"/>
    </xf>
    <xf numFmtId="0" fontId="2" fillId="0" borderId="0" xfId="0" applyFont="1" applyBorder="1" applyAlignment="1" applyProtection="1">
      <alignment vertical="center"/>
      <protection locked="0"/>
    </xf>
    <xf numFmtId="0" fontId="40" fillId="4" borderId="12" xfId="0" applyFont="1" applyFill="1" applyBorder="1" applyAlignment="1" applyProtection="1">
      <alignment horizontal="center" vertical="center" wrapText="1"/>
    </xf>
    <xf numFmtId="9" fontId="2" fillId="5" borderId="1" xfId="3" applyFont="1" applyFill="1" applyBorder="1" applyAlignment="1" applyProtection="1">
      <alignment horizontal="center" vertical="center"/>
    </xf>
    <xf numFmtId="165" fontId="46" fillId="0" borderId="0" xfId="1" applyNumberFormat="1" applyFont="1" applyAlignment="1" applyProtection="1">
      <alignment horizontal="center" vertical="center"/>
      <protection locked="0"/>
    </xf>
    <xf numFmtId="167" fontId="2" fillId="0" borderId="0" xfId="3" applyNumberFormat="1" applyFont="1" applyAlignment="1" applyProtection="1">
      <alignment horizontal="center" vertical="center"/>
      <protection locked="0"/>
    </xf>
    <xf numFmtId="170" fontId="2" fillId="0" borderId="0" xfId="0" applyNumberFormat="1" applyFont="1" applyAlignment="1" applyProtection="1">
      <alignment horizontal="center" vertical="center"/>
      <protection locked="0"/>
    </xf>
    <xf numFmtId="164" fontId="60" fillId="0" borderId="21" xfId="4" applyFont="1" applyBorder="1" applyAlignment="1" applyProtection="1">
      <alignment horizontal="center" vertical="center" wrapText="1"/>
    </xf>
    <xf numFmtId="0" fontId="61" fillId="0" borderId="12" xfId="0" applyFont="1" applyBorder="1" applyAlignment="1" applyProtection="1">
      <alignment horizontal="center" vertical="center" wrapText="1"/>
    </xf>
    <xf numFmtId="0" fontId="62" fillId="0" borderId="12" xfId="0" applyFont="1" applyBorder="1" applyAlignment="1" applyProtection="1">
      <alignment horizontal="center" vertical="center" wrapText="1"/>
    </xf>
    <xf numFmtId="0" fontId="62" fillId="0" borderId="12" xfId="0" applyFont="1" applyFill="1" applyBorder="1" applyAlignment="1" applyProtection="1">
      <alignment horizontal="center" vertical="center" wrapText="1"/>
    </xf>
    <xf numFmtId="0" fontId="62" fillId="0" borderId="3" xfId="0" applyFont="1" applyBorder="1" applyAlignment="1" applyProtection="1">
      <alignment horizontal="center" vertical="center" wrapText="1"/>
    </xf>
    <xf numFmtId="164" fontId="60" fillId="0" borderId="12" xfId="4" applyFont="1" applyBorder="1" applyAlignment="1" applyProtection="1">
      <alignment horizontal="center" vertical="center" wrapText="1"/>
    </xf>
    <xf numFmtId="0" fontId="61" fillId="0" borderId="3" xfId="0"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0" fontId="63" fillId="0" borderId="12" xfId="0" applyFont="1" applyBorder="1" applyAlignment="1" applyProtection="1">
      <alignment horizontal="center" vertical="center" wrapText="1"/>
    </xf>
    <xf numFmtId="0" fontId="61" fillId="0" borderId="12"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61" fillId="0" borderId="8" xfId="0" applyFont="1" applyBorder="1" applyAlignment="1" applyProtection="1">
      <alignment horizontal="center" vertical="center" wrapText="1"/>
    </xf>
    <xf numFmtId="0" fontId="61" fillId="4" borderId="3" xfId="0" applyFont="1" applyFill="1" applyBorder="1" applyAlignment="1" applyProtection="1">
      <alignment horizontal="center" vertical="center" wrapText="1"/>
    </xf>
    <xf numFmtId="0" fontId="62" fillId="4" borderId="12" xfId="0" applyFont="1" applyFill="1" applyBorder="1" applyAlignment="1" applyProtection="1">
      <alignment horizontal="center" vertical="center" wrapText="1"/>
    </xf>
    <xf numFmtId="0" fontId="62" fillId="4" borderId="3" xfId="0" applyFont="1" applyFill="1" applyBorder="1" applyAlignment="1" applyProtection="1">
      <alignment horizontal="center" vertical="center" wrapText="1"/>
    </xf>
    <xf numFmtId="0" fontId="62" fillId="6" borderId="3" xfId="0" applyFont="1" applyFill="1" applyBorder="1" applyAlignment="1" applyProtection="1">
      <alignment horizontal="center" vertical="center" wrapText="1"/>
    </xf>
    <xf numFmtId="9" fontId="62" fillId="6" borderId="3" xfId="0" applyNumberFormat="1" applyFont="1" applyFill="1" applyBorder="1" applyAlignment="1" applyProtection="1">
      <alignment horizontal="center" vertical="center" wrapText="1"/>
    </xf>
    <xf numFmtId="0" fontId="63" fillId="0" borderId="3" xfId="0" applyFont="1" applyBorder="1" applyAlignment="1" applyProtection="1">
      <alignment horizontal="center" vertical="center" wrapText="1"/>
    </xf>
    <xf numFmtId="0" fontId="29" fillId="0" borderId="0" xfId="0" applyFont="1" applyAlignment="1" applyProtection="1">
      <alignment horizontal="right" vertical="center"/>
      <protection locked="0"/>
    </xf>
    <xf numFmtId="0" fontId="49" fillId="0" borderId="0" xfId="0" applyFont="1" applyAlignment="1" applyProtection="1">
      <alignment horizontal="left" vertical="center"/>
      <protection locked="0"/>
    </xf>
    <xf numFmtId="0" fontId="49" fillId="0" borderId="0" xfId="0" applyFont="1" applyBorder="1" applyAlignment="1" applyProtection="1">
      <alignment horizontal="left" vertical="center"/>
      <protection locked="0"/>
    </xf>
    <xf numFmtId="0" fontId="8" fillId="2" borderId="3"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33" fillId="0" borderId="8" xfId="0" applyFont="1" applyBorder="1" applyAlignment="1" applyProtection="1">
      <alignment horizontal="left" vertical="center" wrapText="1"/>
    </xf>
    <xf numFmtId="0" fontId="33" fillId="4" borderId="8" xfId="0" applyFont="1" applyFill="1" applyBorder="1" applyAlignment="1" applyProtection="1">
      <alignment horizontal="left" vertical="center" wrapText="1"/>
    </xf>
    <xf numFmtId="0" fontId="9" fillId="0" borderId="12" xfId="0" applyFont="1" applyFill="1" applyBorder="1" applyAlignment="1" applyProtection="1">
      <alignment vertical="center" wrapText="1"/>
    </xf>
    <xf numFmtId="0" fontId="9" fillId="0" borderId="3" xfId="0" applyFont="1" applyBorder="1" applyAlignment="1" applyProtection="1">
      <alignment horizontal="center" vertical="center"/>
    </xf>
    <xf numFmtId="0" fontId="33" fillId="0" borderId="12" xfId="0" applyFont="1" applyBorder="1" applyAlignment="1" applyProtection="1">
      <alignment horizontal="left" vertical="center" wrapText="1"/>
    </xf>
    <xf numFmtId="0" fontId="9" fillId="0" borderId="12" xfId="0" applyFont="1" applyBorder="1" applyAlignment="1" applyProtection="1">
      <alignment wrapText="1"/>
    </xf>
    <xf numFmtId="0" fontId="33" fillId="4" borderId="12" xfId="0" applyFont="1" applyFill="1" applyBorder="1" applyAlignment="1" applyProtection="1">
      <alignment horizontal="left" vertical="center" wrapText="1"/>
    </xf>
    <xf numFmtId="0" fontId="33" fillId="4" borderId="3" xfId="0" applyFont="1" applyFill="1" applyBorder="1" applyAlignment="1" applyProtection="1">
      <alignment horizontal="left" vertical="center" wrapText="1"/>
    </xf>
    <xf numFmtId="0" fontId="33" fillId="4" borderId="3" xfId="0" applyFont="1" applyFill="1" applyBorder="1" applyAlignment="1" applyProtection="1">
      <alignment vertical="center" wrapText="1"/>
    </xf>
    <xf numFmtId="9" fontId="9" fillId="4" borderId="3" xfId="3" applyFont="1" applyFill="1" applyBorder="1" applyAlignment="1" applyProtection="1">
      <alignment horizontal="left" vertical="center" wrapText="1"/>
    </xf>
    <xf numFmtId="0" fontId="9" fillId="0" borderId="3" xfId="0" applyFont="1" applyFill="1" applyBorder="1" applyAlignment="1" applyProtection="1">
      <alignment vertical="center" wrapText="1"/>
    </xf>
    <xf numFmtId="0" fontId="9" fillId="0" borderId="0" xfId="0" applyFont="1" applyAlignment="1" applyProtection="1">
      <alignment horizontal="left" vertical="top" wrapText="1"/>
      <protection locked="0"/>
    </xf>
    <xf numFmtId="0" fontId="33" fillId="0" borderId="3" xfId="0" applyFont="1" applyBorder="1" applyAlignment="1" applyProtection="1">
      <alignment horizontal="left" vertical="top" wrapText="1"/>
    </xf>
    <xf numFmtId="9" fontId="9" fillId="0" borderId="3" xfId="3" applyFont="1" applyFill="1" applyBorder="1" applyAlignment="1" applyProtection="1">
      <alignment horizontal="left" vertical="center" wrapText="1"/>
    </xf>
    <xf numFmtId="0" fontId="9" fillId="0" borderId="3" xfId="0" applyFont="1" applyBorder="1" applyAlignment="1" applyProtection="1">
      <alignment horizontal="left" vertical="top" wrapText="1"/>
    </xf>
    <xf numFmtId="0" fontId="33" fillId="0" borderId="3" xfId="0" applyFont="1" applyBorder="1" applyAlignment="1" applyProtection="1">
      <alignment horizontal="center" vertical="center" wrapText="1"/>
    </xf>
    <xf numFmtId="9" fontId="33" fillId="6" borderId="3" xfId="0" applyNumberFormat="1" applyFont="1" applyFill="1" applyBorder="1" applyAlignment="1" applyProtection="1">
      <alignment horizontal="center" vertical="center"/>
    </xf>
    <xf numFmtId="0" fontId="31" fillId="0" borderId="3" xfId="0" applyFont="1" applyBorder="1" applyAlignment="1" applyProtection="1">
      <alignment horizontal="center" vertical="center" wrapText="1"/>
    </xf>
    <xf numFmtId="0" fontId="33" fillId="0" borderId="3" xfId="0" applyFont="1" applyBorder="1" applyAlignment="1" applyProtection="1">
      <alignment horizontal="left" vertical="center" wrapText="1"/>
    </xf>
    <xf numFmtId="0" fontId="9" fillId="0" borderId="3" xfId="0" applyFont="1" applyBorder="1" applyAlignment="1" applyProtection="1">
      <alignment horizontal="center" vertical="center" wrapText="1"/>
    </xf>
    <xf numFmtId="1" fontId="9" fillId="6" borderId="3" xfId="3" applyNumberFormat="1" applyFont="1" applyFill="1" applyBorder="1" applyAlignment="1" applyProtection="1">
      <alignment horizontal="center" vertical="center" wrapText="1"/>
    </xf>
    <xf numFmtId="0" fontId="14" fillId="0" borderId="3" xfId="0" applyFont="1" applyBorder="1" applyAlignment="1" applyProtection="1">
      <alignment vertical="center" wrapText="1"/>
    </xf>
    <xf numFmtId="9" fontId="9" fillId="6" borderId="3" xfId="3" applyFont="1" applyFill="1" applyBorder="1" applyAlignment="1" applyProtection="1">
      <alignment horizontal="center" vertical="center" wrapText="1"/>
    </xf>
    <xf numFmtId="0" fontId="31" fillId="0" borderId="0" xfId="0" applyFont="1" applyBorder="1" applyAlignment="1" applyProtection="1">
      <alignment horizontal="center" vertical="center" wrapText="1"/>
    </xf>
    <xf numFmtId="0" fontId="33" fillId="0" borderId="0" xfId="0" applyFont="1" applyBorder="1" applyAlignment="1" applyProtection="1">
      <alignment horizontal="left" vertical="center" wrapText="1"/>
    </xf>
    <xf numFmtId="0" fontId="33" fillId="0" borderId="0" xfId="0" applyFont="1" applyBorder="1" applyAlignment="1" applyProtection="1">
      <alignment vertical="center" wrapText="1"/>
    </xf>
    <xf numFmtId="0" fontId="9" fillId="4" borderId="0" xfId="0" applyFont="1" applyFill="1" applyBorder="1" applyAlignment="1" applyProtection="1">
      <alignment vertical="center" wrapText="1"/>
    </xf>
    <xf numFmtId="0" fontId="9" fillId="0" borderId="0" xfId="0" applyFont="1" applyBorder="1" applyAlignment="1" applyProtection="1">
      <alignment horizontal="center" vertical="center"/>
    </xf>
    <xf numFmtId="0" fontId="9" fillId="0" borderId="0" xfId="0" applyFont="1" applyBorder="1" applyAlignment="1" applyProtection="1">
      <alignment vertical="center" wrapText="1"/>
    </xf>
    <xf numFmtId="0" fontId="9" fillId="0" borderId="0" xfId="0" applyFont="1" applyBorder="1" applyAlignment="1" applyProtection="1">
      <alignment horizontal="center" vertical="center" wrapText="1"/>
    </xf>
    <xf numFmtId="0" fontId="9" fillId="4" borderId="0" xfId="0" applyNumberFormat="1" applyFont="1" applyFill="1" applyBorder="1" applyAlignment="1" applyProtection="1">
      <alignment horizontal="center" vertical="center" wrapText="1"/>
    </xf>
    <xf numFmtId="1" fontId="9" fillId="4" borderId="0" xfId="3" applyNumberFormat="1" applyFont="1" applyFill="1" applyBorder="1" applyAlignment="1" applyProtection="1">
      <alignment horizontal="center" vertical="center" wrapText="1"/>
    </xf>
    <xf numFmtId="0" fontId="9" fillId="0" borderId="0" xfId="0" applyFont="1" applyBorder="1" applyAlignment="1" applyProtection="1">
      <alignment horizontal="left" vertical="center" wrapText="1"/>
    </xf>
    <xf numFmtId="0" fontId="9" fillId="0" borderId="0" xfId="0" applyFont="1" applyAlignment="1" applyProtection="1">
      <alignment wrapText="1"/>
      <protection locked="0"/>
    </xf>
    <xf numFmtId="0" fontId="60" fillId="0" borderId="0" xfId="0" applyFont="1" applyAlignment="1" applyProtection="1">
      <alignment horizontal="left" vertical="center" wrapText="1"/>
      <protection locked="0"/>
    </xf>
    <xf numFmtId="0" fontId="58" fillId="2" borderId="4" xfId="0" applyFont="1" applyFill="1" applyBorder="1" applyAlignment="1" applyProtection="1">
      <alignment horizontal="center" vertical="center" wrapText="1"/>
    </xf>
    <xf numFmtId="0" fontId="58" fillId="2" borderId="17" xfId="0" applyFont="1" applyFill="1" applyBorder="1" applyAlignment="1" applyProtection="1">
      <alignment horizontal="center" vertical="center" wrapText="1"/>
    </xf>
    <xf numFmtId="0" fontId="58" fillId="2" borderId="18" xfId="0" applyFont="1" applyFill="1" applyBorder="1" applyAlignment="1" applyProtection="1">
      <alignment horizontal="center" vertical="center" wrapText="1"/>
    </xf>
    <xf numFmtId="164" fontId="20" fillId="4" borderId="8" xfId="4" applyFont="1" applyFill="1" applyBorder="1" applyAlignment="1" applyProtection="1">
      <alignment horizontal="left" vertical="center" wrapText="1"/>
    </xf>
    <xf numFmtId="0" fontId="2" fillId="4" borderId="12" xfId="0" applyFont="1" applyFill="1" applyBorder="1" applyAlignment="1" applyProtection="1">
      <alignment horizontal="left" vertical="top" wrapText="1"/>
    </xf>
    <xf numFmtId="0" fontId="41" fillId="0" borderId="12" xfId="0" applyFont="1" applyBorder="1" applyAlignment="1" applyProtection="1">
      <alignment horizontal="center" vertical="center" wrapText="1"/>
    </xf>
    <xf numFmtId="44" fontId="2" fillId="0" borderId="12" xfId="2" applyFont="1" applyBorder="1" applyAlignment="1" applyProtection="1">
      <alignment horizontal="center" wrapText="1"/>
    </xf>
    <xf numFmtId="164" fontId="20" fillId="4" borderId="4" xfId="4" applyFont="1" applyFill="1" applyBorder="1" applyAlignment="1" applyProtection="1">
      <alignment horizontal="left" vertical="center" wrapText="1"/>
    </xf>
    <xf numFmtId="0" fontId="9" fillId="4" borderId="0" xfId="0" applyFont="1" applyFill="1" applyAlignment="1" applyProtection="1">
      <alignment vertical="center" wrapText="1"/>
      <protection locked="0"/>
    </xf>
    <xf numFmtId="164" fontId="20" fillId="4" borderId="8" xfId="4" applyFont="1" applyFill="1" applyBorder="1" applyAlignment="1" applyProtection="1">
      <alignment horizontal="left" vertical="center" wrapText="1"/>
    </xf>
    <xf numFmtId="0" fontId="41" fillId="4" borderId="12" xfId="0" applyFont="1" applyFill="1" applyBorder="1" applyAlignment="1" applyProtection="1">
      <alignment horizontal="center" vertical="center" wrapText="1"/>
    </xf>
    <xf numFmtId="44" fontId="2" fillId="4" borderId="12" xfId="2" applyFont="1" applyFill="1" applyBorder="1" applyAlignment="1" applyProtection="1">
      <alignment horizontal="center" wrapText="1"/>
    </xf>
    <xf numFmtId="164" fontId="20" fillId="4" borderId="12" xfId="4" applyFont="1" applyFill="1" applyBorder="1" applyAlignment="1" applyProtection="1">
      <alignment horizontal="left" vertical="center" wrapText="1"/>
    </xf>
    <xf numFmtId="0" fontId="20" fillId="4" borderId="4" xfId="0" applyFont="1" applyFill="1" applyBorder="1" applyAlignment="1" applyProtection="1">
      <alignment horizontal="left" vertical="center" wrapText="1"/>
    </xf>
    <xf numFmtId="43" fontId="2" fillId="4" borderId="12" xfId="1" applyFont="1" applyFill="1" applyBorder="1" applyAlignment="1" applyProtection="1">
      <alignment horizontal="left" vertical="center" wrapText="1"/>
    </xf>
    <xf numFmtId="0" fontId="20" fillId="4" borderId="8" xfId="0" applyFont="1" applyFill="1" applyBorder="1" applyAlignment="1" applyProtection="1">
      <alignment horizontal="left" vertical="center" wrapText="1"/>
    </xf>
    <xf numFmtId="0" fontId="2" fillId="4" borderId="3" xfId="0" applyFont="1" applyFill="1" applyBorder="1" applyAlignment="1" applyProtection="1">
      <alignment horizontal="left" vertical="top" wrapText="1"/>
    </xf>
    <xf numFmtId="0" fontId="40" fillId="6" borderId="3" xfId="0" applyFont="1" applyFill="1" applyBorder="1" applyAlignment="1" applyProtection="1">
      <alignment horizontal="center" vertical="center" wrapText="1"/>
    </xf>
    <xf numFmtId="9" fontId="40" fillId="6" borderId="3" xfId="0" applyNumberFormat="1" applyFont="1" applyFill="1" applyBorder="1" applyAlignment="1" applyProtection="1">
      <alignment horizontal="center" vertical="center" wrapText="1"/>
    </xf>
    <xf numFmtId="0" fontId="2" fillId="4" borderId="4" xfId="0" applyFont="1" applyFill="1" applyBorder="1" applyAlignment="1" applyProtection="1">
      <alignment horizontal="left" vertical="center" wrapText="1"/>
    </xf>
    <xf numFmtId="44" fontId="2" fillId="0" borderId="3" xfId="2" applyFont="1" applyBorder="1" applyAlignment="1" applyProtection="1">
      <alignment horizontal="center" vertical="center" wrapText="1"/>
    </xf>
    <xf numFmtId="0" fontId="2" fillId="4" borderId="8" xfId="0" applyFont="1" applyFill="1" applyBorder="1" applyAlignment="1" applyProtection="1">
      <alignment horizontal="left" vertical="center" wrapText="1"/>
    </xf>
    <xf numFmtId="44" fontId="2" fillId="4" borderId="3" xfId="2" applyFont="1" applyFill="1" applyBorder="1" applyAlignment="1" applyProtection="1">
      <alignment horizontal="center" vertical="center" wrapText="1"/>
    </xf>
    <xf numFmtId="0" fontId="2" fillId="4" borderId="12" xfId="0" applyFont="1" applyFill="1" applyBorder="1" applyAlignment="1" applyProtection="1">
      <alignment horizontal="left" vertical="center" wrapText="1"/>
    </xf>
    <xf numFmtId="0" fontId="2" fillId="4" borderId="0" xfId="0" applyFont="1" applyFill="1" applyAlignment="1" applyProtection="1">
      <alignment horizontal="left" vertical="center" wrapText="1"/>
    </xf>
    <xf numFmtId="0" fontId="20" fillId="4" borderId="8" xfId="0" applyFont="1" applyFill="1" applyBorder="1" applyAlignment="1" applyProtection="1">
      <alignment horizontal="left" vertical="center" wrapText="1"/>
    </xf>
    <xf numFmtId="44" fontId="2" fillId="4" borderId="0" xfId="2" applyFont="1" applyFill="1" applyBorder="1" applyProtection="1">
      <protection locked="0"/>
    </xf>
    <xf numFmtId="0" fontId="33" fillId="4" borderId="8" xfId="0" applyFont="1" applyFill="1" applyBorder="1" applyAlignment="1" applyProtection="1">
      <alignment horizontal="center" vertical="center" wrapText="1"/>
      <protection locked="0"/>
    </xf>
    <xf numFmtId="0" fontId="2" fillId="4" borderId="8" xfId="0" applyFont="1" applyFill="1" applyBorder="1" applyAlignment="1" applyProtection="1">
      <alignment horizontal="left" vertical="center" wrapText="1"/>
    </xf>
    <xf numFmtId="44" fontId="2" fillId="0" borderId="0" xfId="2" applyFont="1" applyBorder="1" applyProtection="1">
      <protection locked="0"/>
    </xf>
    <xf numFmtId="0" fontId="40" fillId="0" borderId="3" xfId="0" applyFont="1" applyBorder="1" applyAlignment="1" applyProtection="1">
      <alignment horizontal="center" vertical="center" wrapText="1"/>
    </xf>
    <xf numFmtId="0" fontId="2" fillId="0" borderId="12" xfId="0" applyFont="1" applyBorder="1" applyAlignment="1" applyProtection="1">
      <alignment horizontal="left" vertical="top" wrapText="1"/>
    </xf>
    <xf numFmtId="0" fontId="40" fillId="4" borderId="3" xfId="0" applyFont="1" applyFill="1" applyBorder="1" applyAlignment="1" applyProtection="1">
      <alignment horizontal="left" vertical="center" wrapText="1"/>
    </xf>
    <xf numFmtId="0" fontId="40" fillId="4" borderId="3" xfId="0" applyFont="1" applyFill="1" applyBorder="1" applyAlignment="1" applyProtection="1">
      <alignment horizontal="center" vertical="center" wrapText="1"/>
    </xf>
    <xf numFmtId="0" fontId="20" fillId="4" borderId="4" xfId="0" applyFont="1" applyFill="1" applyBorder="1" applyAlignment="1" applyProtection="1">
      <alignment horizontal="center" vertical="center" wrapText="1"/>
    </xf>
    <xf numFmtId="0" fontId="20" fillId="4" borderId="8"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xf numFmtId="0" fontId="20" fillId="4" borderId="12" xfId="0" applyFont="1" applyFill="1" applyBorder="1" applyAlignment="1" applyProtection="1">
      <alignment horizontal="center" vertical="center" wrapText="1"/>
    </xf>
    <xf numFmtId="0" fontId="2" fillId="4" borderId="12" xfId="0" applyFont="1" applyFill="1" applyBorder="1" applyAlignment="1" applyProtection="1">
      <alignment horizontal="center" vertical="center" wrapText="1"/>
    </xf>
    <xf numFmtId="9" fontId="2" fillId="5" borderId="3" xfId="3" applyFont="1" applyFill="1" applyBorder="1" applyAlignment="1" applyProtection="1">
      <alignment horizontal="center" vertical="center" wrapText="1"/>
    </xf>
    <xf numFmtId="0" fontId="2" fillId="4" borderId="3" xfId="0" applyFont="1" applyFill="1" applyBorder="1" applyAlignment="1" applyProtection="1">
      <alignment horizontal="left" vertical="center" wrapText="1"/>
    </xf>
    <xf numFmtId="0" fontId="9" fillId="4" borderId="0" xfId="0" applyFont="1" applyFill="1" applyAlignment="1" applyProtection="1">
      <alignment wrapText="1"/>
      <protection locked="0"/>
    </xf>
    <xf numFmtId="44" fontId="2" fillId="4" borderId="3" xfId="2" applyFont="1" applyFill="1" applyBorder="1" applyAlignment="1" applyProtection="1">
      <alignment horizontal="center" wrapText="1"/>
    </xf>
    <xf numFmtId="0" fontId="20" fillId="4" borderId="12" xfId="0" applyFont="1" applyFill="1" applyBorder="1" applyAlignment="1" applyProtection="1">
      <alignment horizontal="left" vertical="center" wrapText="1"/>
    </xf>
    <xf numFmtId="44" fontId="2" fillId="0" borderId="3" xfId="2" applyFont="1" applyBorder="1" applyAlignment="1" applyProtection="1">
      <alignment horizontal="center" wrapText="1"/>
    </xf>
    <xf numFmtId="0" fontId="9" fillId="0" borderId="0" xfId="0" applyFont="1" applyAlignment="1" applyProtection="1">
      <alignment horizontal="center" vertical="center" wrapText="1"/>
      <protection locked="0"/>
    </xf>
    <xf numFmtId="4" fontId="9" fillId="0" borderId="0" xfId="0" applyNumberFormat="1" applyFont="1" applyAlignment="1" applyProtection="1">
      <alignment vertical="center"/>
      <protection locked="0"/>
    </xf>
    <xf numFmtId="0" fontId="28" fillId="0" borderId="0" xfId="0" applyFont="1" applyAlignment="1" applyProtection="1">
      <alignment horizontal="center" vertical="center"/>
      <protection locked="0"/>
    </xf>
    <xf numFmtId="0" fontId="15"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0" fontId="15" fillId="0" borderId="0" xfId="0" applyFont="1" applyAlignment="1" applyProtection="1">
      <alignment horizontal="left" vertical="center"/>
      <protection locked="0"/>
    </xf>
    <xf numFmtId="4" fontId="58" fillId="2" borderId="3" xfId="0" applyNumberFormat="1" applyFont="1" applyFill="1" applyBorder="1" applyAlignment="1" applyProtection="1">
      <alignment horizontal="center" vertical="center" wrapText="1"/>
    </xf>
    <xf numFmtId="0" fontId="58" fillId="2" borderId="28" xfId="0" applyFont="1" applyFill="1" applyBorder="1" applyAlignment="1" applyProtection="1">
      <alignment horizontal="center" vertical="center" wrapText="1"/>
    </xf>
    <xf numFmtId="4" fontId="58" fillId="2" borderId="17" xfId="0" applyNumberFormat="1" applyFont="1" applyFill="1" applyBorder="1" applyAlignment="1" applyProtection="1">
      <alignment horizontal="center" vertical="center" wrapText="1"/>
    </xf>
    <xf numFmtId="164" fontId="28" fillId="4" borderId="21" xfId="4" applyFont="1" applyFill="1" applyBorder="1" applyAlignment="1" applyProtection="1">
      <alignment horizontal="center" vertical="center" wrapText="1"/>
    </xf>
    <xf numFmtId="0" fontId="33" fillId="4" borderId="3" xfId="0" applyFont="1" applyFill="1" applyBorder="1" applyAlignment="1" applyProtection="1">
      <alignment horizontal="center" vertical="center" wrapText="1"/>
    </xf>
    <xf numFmtId="0" fontId="9" fillId="4" borderId="12" xfId="0" applyFont="1" applyFill="1" applyBorder="1" applyAlignment="1" applyProtection="1">
      <alignment horizontal="center" vertical="center" wrapText="1"/>
    </xf>
    <xf numFmtId="0" fontId="9" fillId="4" borderId="12" xfId="0" applyFont="1" applyFill="1" applyBorder="1" applyAlignment="1" applyProtection="1">
      <alignment horizontal="center" vertical="center"/>
    </xf>
    <xf numFmtId="0" fontId="9" fillId="4" borderId="2" xfId="0" applyFont="1" applyFill="1" applyBorder="1" applyAlignment="1" applyProtection="1">
      <alignment horizontal="left" vertical="center" wrapText="1"/>
    </xf>
    <xf numFmtId="4" fontId="9" fillId="4" borderId="3" xfId="0" applyNumberFormat="1" applyFont="1" applyFill="1" applyBorder="1" applyAlignment="1" applyProtection="1">
      <alignment vertical="center"/>
    </xf>
    <xf numFmtId="164" fontId="28" fillId="4" borderId="12" xfId="4" applyFont="1" applyFill="1" applyBorder="1" applyAlignment="1" applyProtection="1">
      <alignment horizontal="center" vertical="center" wrapText="1"/>
    </xf>
    <xf numFmtId="4" fontId="9" fillId="4" borderId="3" xfId="0" applyNumberFormat="1" applyFont="1" applyFill="1" applyBorder="1" applyAlignment="1" applyProtection="1">
      <alignment horizontal="right" vertical="center"/>
    </xf>
    <xf numFmtId="0" fontId="31" fillId="4" borderId="4" xfId="0" applyFont="1" applyFill="1" applyBorder="1" applyAlignment="1" applyProtection="1">
      <alignment horizontal="center" vertical="center" wrapText="1"/>
    </xf>
    <xf numFmtId="0" fontId="33" fillId="4" borderId="16" xfId="0" applyFont="1" applyFill="1" applyBorder="1" applyAlignment="1" applyProtection="1">
      <alignment horizontal="center" vertical="center" wrapText="1"/>
    </xf>
    <xf numFmtId="0" fontId="33" fillId="0" borderId="3" xfId="0" applyFont="1" applyFill="1" applyBorder="1" applyAlignment="1" applyProtection="1">
      <alignment vertical="center" wrapText="1"/>
    </xf>
    <xf numFmtId="0" fontId="9" fillId="0" borderId="12" xfId="0" applyFont="1" applyFill="1" applyBorder="1" applyAlignment="1" applyProtection="1">
      <alignment horizontal="center" vertical="center"/>
    </xf>
    <xf numFmtId="0" fontId="9" fillId="0" borderId="2" xfId="0" applyFont="1" applyFill="1" applyBorder="1" applyAlignment="1" applyProtection="1">
      <alignment horizontal="left" vertical="center" wrapText="1"/>
    </xf>
    <xf numFmtId="0" fontId="9" fillId="0" borderId="12" xfId="0" applyFont="1" applyFill="1" applyBorder="1" applyAlignment="1" applyProtection="1">
      <alignment horizontal="left" vertical="center" wrapText="1"/>
    </xf>
    <xf numFmtId="4" fontId="9" fillId="0" borderId="3" xfId="0" applyNumberFormat="1" applyFont="1" applyFill="1" applyBorder="1" applyAlignment="1" applyProtection="1">
      <alignment horizontal="right" vertical="center"/>
    </xf>
    <xf numFmtId="0" fontId="31" fillId="4" borderId="8" xfId="0" applyFont="1" applyFill="1" applyBorder="1" applyAlignment="1" applyProtection="1">
      <alignment horizontal="center" vertical="center" wrapText="1"/>
    </xf>
    <xf numFmtId="0" fontId="33" fillId="4" borderId="25" xfId="0" applyFont="1" applyFill="1" applyBorder="1" applyAlignment="1" applyProtection="1">
      <alignment horizontal="center" vertical="center" wrapText="1"/>
    </xf>
    <xf numFmtId="0" fontId="33" fillId="0" borderId="4" xfId="0" applyFont="1" applyFill="1" applyBorder="1" applyAlignment="1" applyProtection="1">
      <alignment vertical="center" wrapText="1"/>
    </xf>
    <xf numFmtId="0" fontId="33" fillId="4" borderId="30" xfId="0" applyFont="1" applyFill="1" applyBorder="1" applyAlignment="1" applyProtection="1">
      <alignment horizontal="center" vertical="center" wrapText="1"/>
    </xf>
    <xf numFmtId="0" fontId="33" fillId="4" borderId="4" xfId="0" applyFont="1" applyFill="1" applyBorder="1" applyAlignment="1" applyProtection="1">
      <alignment horizontal="center" vertical="center" wrapText="1"/>
    </xf>
    <xf numFmtId="0" fontId="33" fillId="4" borderId="8" xfId="0" applyFont="1" applyFill="1" applyBorder="1" applyAlignment="1" applyProtection="1">
      <alignment horizontal="center" vertical="center" wrapText="1"/>
    </xf>
    <xf numFmtId="0" fontId="33" fillId="4" borderId="12" xfId="0"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wrapText="1"/>
    </xf>
    <xf numFmtId="1" fontId="9" fillId="6" borderId="3" xfId="3" applyNumberFormat="1" applyFont="1" applyFill="1" applyBorder="1" applyAlignment="1" applyProtection="1">
      <alignment horizontal="center" vertical="center"/>
    </xf>
    <xf numFmtId="0" fontId="33" fillId="4" borderId="0" xfId="0" applyFont="1" applyFill="1" applyBorder="1" applyAlignment="1" applyProtection="1">
      <alignment horizontal="center" vertical="center" wrapText="1"/>
    </xf>
    <xf numFmtId="0" fontId="9" fillId="4" borderId="0" xfId="0" applyFont="1" applyFill="1" applyAlignment="1" applyProtection="1">
      <alignment vertical="center"/>
    </xf>
    <xf numFmtId="0" fontId="64" fillId="6" borderId="3" xfId="0" applyFont="1" applyFill="1" applyBorder="1" applyAlignment="1" applyProtection="1">
      <alignment horizontal="center" vertical="center"/>
    </xf>
    <xf numFmtId="0" fontId="33" fillId="4" borderId="4" xfId="0" applyFont="1" applyFill="1" applyBorder="1" applyAlignment="1" applyProtection="1">
      <alignment vertical="center" wrapText="1"/>
    </xf>
    <xf numFmtId="0" fontId="9" fillId="4" borderId="8" xfId="0" applyFont="1" applyFill="1" applyBorder="1" applyAlignment="1" applyProtection="1">
      <alignment horizontal="left" vertical="center" wrapText="1"/>
    </xf>
    <xf numFmtId="9" fontId="64" fillId="6" borderId="3" xfId="3" applyFont="1" applyFill="1" applyBorder="1" applyAlignment="1" applyProtection="1">
      <alignment horizontal="center" vertical="center"/>
    </xf>
    <xf numFmtId="0" fontId="31" fillId="4" borderId="12" xfId="0" applyFont="1" applyFill="1" applyBorder="1" applyAlignment="1" applyProtection="1">
      <alignment horizontal="center" vertical="center" wrapText="1"/>
    </xf>
    <xf numFmtId="0" fontId="31" fillId="4" borderId="3" xfId="0" applyFont="1" applyFill="1" applyBorder="1" applyAlignment="1" applyProtection="1">
      <alignment horizontal="center" vertical="center" wrapText="1"/>
    </xf>
    <xf numFmtId="4" fontId="9" fillId="0" borderId="3" xfId="0" applyNumberFormat="1" applyFont="1" applyFill="1" applyBorder="1" applyAlignment="1" applyProtection="1">
      <alignment vertical="center"/>
    </xf>
    <xf numFmtId="0" fontId="33" fillId="4" borderId="4"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6" fillId="0" borderId="12" xfId="0" applyFont="1" applyFill="1" applyBorder="1" applyAlignment="1" applyProtection="1">
      <alignment horizontal="center" vertical="center"/>
    </xf>
    <xf numFmtId="0" fontId="2" fillId="0" borderId="12" xfId="0" applyFont="1" applyFill="1" applyBorder="1" applyAlignment="1" applyProtection="1">
      <alignment vertical="center"/>
    </xf>
    <xf numFmtId="0" fontId="9" fillId="4" borderId="4" xfId="0" applyFont="1" applyFill="1" applyBorder="1" applyAlignment="1" applyProtection="1">
      <alignment horizontal="center" vertical="center"/>
    </xf>
    <xf numFmtId="0" fontId="9" fillId="4" borderId="3" xfId="0" applyFont="1" applyFill="1" applyBorder="1" applyAlignment="1" applyProtection="1">
      <alignment horizontal="left" vertical="center" wrapText="1"/>
    </xf>
    <xf numFmtId="0" fontId="9" fillId="4" borderId="0" xfId="0" applyFont="1" applyFill="1" applyProtection="1">
      <protection locked="0"/>
    </xf>
    <xf numFmtId="0" fontId="9" fillId="4" borderId="8" xfId="0" applyFont="1" applyFill="1" applyBorder="1" applyAlignment="1" applyProtection="1">
      <alignment horizontal="center" vertical="center"/>
    </xf>
    <xf numFmtId="0" fontId="9" fillId="4" borderId="3" xfId="0" applyFont="1" applyFill="1" applyBorder="1" applyAlignment="1" applyProtection="1">
      <alignment vertical="center"/>
    </xf>
    <xf numFmtId="0" fontId="9" fillId="4" borderId="0" xfId="0" applyFont="1" applyFill="1" applyAlignment="1" applyProtection="1">
      <alignment horizontal="left" vertical="center"/>
    </xf>
    <xf numFmtId="0" fontId="9" fillId="0" borderId="3" xfId="0" applyFont="1" applyFill="1" applyBorder="1" applyAlignment="1" applyProtection="1">
      <alignment vertical="center"/>
    </xf>
    <xf numFmtId="0" fontId="2" fillId="0" borderId="4" xfId="0" applyFont="1" applyFill="1" applyBorder="1" applyAlignment="1" applyProtection="1">
      <alignment horizontal="center" vertical="center" wrapText="1"/>
    </xf>
    <xf numFmtId="0" fontId="9" fillId="0" borderId="0" xfId="0" applyFont="1" applyFill="1" applyProtection="1">
      <protection locked="0"/>
    </xf>
    <xf numFmtId="0" fontId="9" fillId="4" borderId="4" xfId="0" applyFont="1" applyFill="1" applyBorder="1" applyAlignment="1" applyProtection="1">
      <alignment horizontal="center" vertical="center" wrapText="1"/>
    </xf>
    <xf numFmtId="0" fontId="9" fillId="4" borderId="3"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xf>
    <xf numFmtId="0" fontId="9" fillId="9" borderId="3" xfId="0" applyFont="1" applyFill="1" applyBorder="1" applyAlignment="1" applyProtection="1">
      <alignment horizontal="center" vertical="center" wrapText="1"/>
    </xf>
    <xf numFmtId="0" fontId="9" fillId="4" borderId="12" xfId="0" applyFont="1" applyFill="1" applyBorder="1" applyAlignment="1" applyProtection="1">
      <alignment horizontal="center" vertical="center"/>
    </xf>
    <xf numFmtId="0" fontId="14" fillId="0" borderId="12" xfId="0" applyFont="1" applyFill="1" applyBorder="1" applyAlignment="1" applyProtection="1">
      <alignment vertical="center" wrapText="1"/>
    </xf>
    <xf numFmtId="0" fontId="64" fillId="6" borderId="3" xfId="0" applyFont="1" applyFill="1" applyBorder="1" applyAlignment="1" applyProtection="1">
      <alignment horizontal="center" vertical="center" wrapText="1"/>
    </xf>
    <xf numFmtId="0" fontId="9" fillId="6" borderId="3" xfId="0" applyNumberFormat="1" applyFont="1" applyFill="1" applyBorder="1" applyAlignment="1" applyProtection="1">
      <alignment horizontal="center" vertical="center"/>
    </xf>
    <xf numFmtId="0" fontId="49" fillId="0" borderId="0" xfId="0" applyFont="1" applyAlignment="1" applyProtection="1">
      <alignment horizontal="right" vertical="center"/>
      <protection locked="0"/>
    </xf>
    <xf numFmtId="0" fontId="2" fillId="0" borderId="0" xfId="0" applyFont="1" applyAlignment="1" applyProtection="1">
      <alignment horizontal="center" vertical="center" wrapText="1"/>
      <protection locked="0"/>
    </xf>
    <xf numFmtId="0" fontId="31" fillId="0" borderId="3" xfId="0" applyFont="1" applyBorder="1" applyAlignment="1" applyProtection="1">
      <alignment horizontal="left" vertical="center" wrapText="1"/>
    </xf>
    <xf numFmtId="0" fontId="9" fillId="6" borderId="3"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xf>
    <xf numFmtId="9" fontId="9" fillId="6" borderId="3" xfId="0" applyNumberFormat="1" applyFont="1" applyFill="1" applyBorder="1" applyAlignment="1" applyProtection="1">
      <alignment horizontal="center" vertical="center" wrapText="1"/>
    </xf>
    <xf numFmtId="0" fontId="33" fillId="4" borderId="3" xfId="0" applyFont="1" applyFill="1" applyBorder="1" applyAlignment="1" applyProtection="1">
      <alignment horizontal="center" vertical="center" wrapText="1"/>
    </xf>
    <xf numFmtId="0" fontId="9" fillId="4" borderId="3" xfId="0" applyFont="1" applyFill="1" applyBorder="1" applyAlignment="1" applyProtection="1">
      <alignment horizontal="center" vertical="center" wrapText="1"/>
    </xf>
    <xf numFmtId="0" fontId="9" fillId="4" borderId="3" xfId="0" applyFont="1" applyFill="1" applyBorder="1" applyAlignment="1" applyProtection="1">
      <alignment horizontal="center" vertical="center"/>
    </xf>
    <xf numFmtId="9" fontId="9" fillId="5" borderId="3" xfId="0" applyNumberFormat="1" applyFont="1" applyFill="1" applyBorder="1" applyAlignment="1" applyProtection="1">
      <alignment horizontal="center" vertical="center"/>
    </xf>
    <xf numFmtId="0" fontId="31" fillId="4" borderId="25" xfId="0" applyFont="1" applyFill="1" applyBorder="1" applyAlignment="1" applyProtection="1">
      <alignment horizontal="center" vertical="center" wrapText="1"/>
    </xf>
    <xf numFmtId="0" fontId="33" fillId="4" borderId="12" xfId="0" applyFont="1" applyFill="1" applyBorder="1" applyAlignment="1" applyProtection="1">
      <alignment horizontal="center" vertical="center" wrapText="1"/>
    </xf>
    <xf numFmtId="0" fontId="33" fillId="4" borderId="12" xfId="0" applyFont="1" applyFill="1" applyBorder="1" applyAlignment="1" applyProtection="1">
      <alignment vertical="center" wrapText="1"/>
    </xf>
    <xf numFmtId="1" fontId="9" fillId="5" borderId="3" xfId="0" applyNumberFormat="1" applyFont="1" applyFill="1" applyBorder="1" applyAlignment="1" applyProtection="1">
      <alignment horizontal="center" vertical="center"/>
    </xf>
    <xf numFmtId="9" fontId="2" fillId="5" borderId="3" xfId="0" applyNumberFormat="1" applyFont="1" applyFill="1" applyBorder="1" applyAlignment="1" applyProtection="1">
      <alignment horizontal="center" vertical="center" wrapText="1"/>
    </xf>
    <xf numFmtId="1" fontId="2" fillId="5" borderId="3" xfId="0" applyNumberFormat="1" applyFont="1" applyFill="1" applyBorder="1" applyAlignment="1" applyProtection="1">
      <alignment horizontal="center" vertical="center" wrapText="1"/>
    </xf>
    <xf numFmtId="1" fontId="2" fillId="6" borderId="3" xfId="3" applyNumberFormat="1" applyFont="1" applyFill="1" applyBorder="1" applyAlignment="1" applyProtection="1">
      <alignment horizontal="center" vertical="center" wrapText="1"/>
    </xf>
    <xf numFmtId="0" fontId="9" fillId="5" borderId="3" xfId="0" applyNumberFormat="1" applyFont="1" applyFill="1" applyBorder="1" applyAlignment="1" applyProtection="1">
      <alignment horizontal="center" vertical="center" wrapText="1"/>
    </xf>
    <xf numFmtId="9" fontId="9" fillId="5" borderId="3" xfId="0" applyNumberFormat="1" applyFont="1" applyFill="1" applyBorder="1" applyAlignment="1" applyProtection="1">
      <alignment horizontal="center" vertical="center" wrapText="1"/>
    </xf>
    <xf numFmtId="1" fontId="9" fillId="5" borderId="3" xfId="3" applyNumberFormat="1" applyFont="1" applyFill="1" applyBorder="1" applyAlignment="1" applyProtection="1">
      <alignment horizontal="center" vertical="center" wrapText="1"/>
    </xf>
    <xf numFmtId="0" fontId="62" fillId="5" borderId="3" xfId="0" applyFont="1" applyFill="1" applyBorder="1" applyAlignment="1" applyProtection="1">
      <alignment horizontal="center" vertical="center" wrapText="1"/>
    </xf>
    <xf numFmtId="9" fontId="62" fillId="5" borderId="3" xfId="0" applyNumberFormat="1" applyFont="1" applyFill="1" applyBorder="1" applyAlignment="1" applyProtection="1">
      <alignment horizontal="center" vertical="center" wrapText="1"/>
    </xf>
    <xf numFmtId="0" fontId="2" fillId="6" borderId="3" xfId="0" applyNumberFormat="1" applyFont="1" applyFill="1" applyBorder="1" applyAlignment="1" applyProtection="1">
      <alignment vertical="center"/>
    </xf>
    <xf numFmtId="0" fontId="2" fillId="6" borderId="3" xfId="0" applyNumberFormat="1" applyFont="1" applyFill="1" applyBorder="1" applyAlignment="1" applyProtection="1">
      <alignment horizontal="center" vertical="center"/>
    </xf>
    <xf numFmtId="0" fontId="37" fillId="2" borderId="3" xfId="0" applyFont="1" applyFill="1" applyBorder="1" applyAlignment="1" applyProtection="1">
      <alignment horizontal="center" vertical="center" wrapText="1"/>
    </xf>
    <xf numFmtId="0" fontId="2" fillId="8" borderId="3" xfId="0" applyFont="1" applyFill="1" applyBorder="1" applyAlignment="1" applyProtection="1">
      <alignment horizontal="center" vertical="center" wrapText="1"/>
    </xf>
    <xf numFmtId="9" fontId="2" fillId="8" borderId="3" xfId="0" applyNumberFormat="1" applyFont="1" applyFill="1" applyBorder="1" applyAlignment="1" applyProtection="1">
      <alignment horizontal="center" vertical="center" wrapText="1"/>
    </xf>
    <xf numFmtId="0" fontId="11" fillId="3" borderId="2" xfId="0" applyFont="1" applyFill="1" applyBorder="1" applyAlignment="1" applyProtection="1">
      <alignment horizontal="left" vertical="center" wrapText="1"/>
    </xf>
    <xf numFmtId="0" fontId="12" fillId="3" borderId="2" xfId="0" applyFont="1" applyFill="1" applyBorder="1" applyAlignment="1" applyProtection="1">
      <alignment horizontal="left" vertical="center" wrapText="1"/>
    </xf>
    <xf numFmtId="0" fontId="12" fillId="4" borderId="2" xfId="0" applyFont="1" applyFill="1" applyBorder="1" applyAlignment="1" applyProtection="1">
      <alignment horizontal="left" vertical="center" wrapText="1"/>
    </xf>
    <xf numFmtId="0" fontId="11" fillId="4" borderId="2" xfId="0" applyFont="1" applyFill="1" applyBorder="1" applyAlignment="1" applyProtection="1">
      <alignment horizontal="left" vertical="center" wrapText="1"/>
    </xf>
    <xf numFmtId="0" fontId="11" fillId="4" borderId="16" xfId="0" applyFont="1" applyFill="1" applyBorder="1" applyAlignment="1" applyProtection="1">
      <alignment horizontal="left" vertical="center" wrapText="1"/>
    </xf>
    <xf numFmtId="0" fontId="30" fillId="2" borderId="3" xfId="0" applyFont="1" applyFill="1" applyBorder="1" applyAlignment="1" applyProtection="1">
      <alignment horizontal="center" vertical="center" wrapText="1"/>
    </xf>
    <xf numFmtId="165" fontId="17" fillId="6" borderId="3" xfId="1" applyNumberFormat="1" applyFont="1" applyFill="1" applyBorder="1" applyAlignment="1" applyProtection="1">
      <alignment horizontal="center" vertical="center"/>
    </xf>
    <xf numFmtId="20" fontId="2" fillId="6" borderId="3" xfId="0" applyNumberFormat="1" applyFont="1" applyFill="1" applyBorder="1" applyAlignment="1" applyProtection="1">
      <alignment horizontal="center" vertical="center"/>
    </xf>
  </cellXfs>
  <cellStyles count="5">
    <cellStyle name="Millares" xfId="1" builtinId="3"/>
    <cellStyle name="Moneda" xfId="2" builtinId="4"/>
    <cellStyle name="Normal" xfId="0" builtinId="0"/>
    <cellStyle name="Normal 2" xfId="4"/>
    <cellStyle name="Porcentaje" xfId="3" builtinId="5"/>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0.xml"/><Relationship Id="rId21" Type="http://schemas.openxmlformats.org/officeDocument/2006/relationships/externalLink" Target="externalLinks/externalLink5.xml"/><Relationship Id="rId42" Type="http://schemas.openxmlformats.org/officeDocument/2006/relationships/externalLink" Target="externalLinks/externalLink26.xml"/><Relationship Id="rId47" Type="http://schemas.openxmlformats.org/officeDocument/2006/relationships/externalLink" Target="externalLinks/externalLink31.xml"/><Relationship Id="rId63" Type="http://schemas.openxmlformats.org/officeDocument/2006/relationships/externalLink" Target="externalLinks/externalLink47.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3.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40" Type="http://schemas.openxmlformats.org/officeDocument/2006/relationships/externalLink" Target="externalLinks/externalLink24.xml"/><Relationship Id="rId45" Type="http://schemas.openxmlformats.org/officeDocument/2006/relationships/externalLink" Target="externalLinks/externalLink29.xml"/><Relationship Id="rId53" Type="http://schemas.openxmlformats.org/officeDocument/2006/relationships/externalLink" Target="externalLinks/externalLink37.xml"/><Relationship Id="rId58" Type="http://schemas.openxmlformats.org/officeDocument/2006/relationships/externalLink" Target="externalLinks/externalLink42.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45.xml"/><Relationship Id="rId19" Type="http://schemas.openxmlformats.org/officeDocument/2006/relationships/externalLink" Target="externalLinks/externalLink3.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43" Type="http://schemas.openxmlformats.org/officeDocument/2006/relationships/externalLink" Target="externalLinks/externalLink27.xml"/><Relationship Id="rId48" Type="http://schemas.openxmlformats.org/officeDocument/2006/relationships/externalLink" Target="externalLinks/externalLink32.xml"/><Relationship Id="rId56" Type="http://schemas.openxmlformats.org/officeDocument/2006/relationships/externalLink" Target="externalLinks/externalLink40.xml"/><Relationship Id="rId64" Type="http://schemas.openxmlformats.org/officeDocument/2006/relationships/externalLink" Target="externalLinks/externalLink48.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 Id="rId46" Type="http://schemas.openxmlformats.org/officeDocument/2006/relationships/externalLink" Target="externalLinks/externalLink30.xml"/><Relationship Id="rId59" Type="http://schemas.openxmlformats.org/officeDocument/2006/relationships/externalLink" Target="externalLinks/externalLink43.xml"/><Relationship Id="rId67" Type="http://schemas.openxmlformats.org/officeDocument/2006/relationships/styles" Target="styles.xml"/><Relationship Id="rId20" Type="http://schemas.openxmlformats.org/officeDocument/2006/relationships/externalLink" Target="externalLinks/externalLink4.xml"/><Relationship Id="rId41" Type="http://schemas.openxmlformats.org/officeDocument/2006/relationships/externalLink" Target="externalLinks/externalLink25.xml"/><Relationship Id="rId54" Type="http://schemas.openxmlformats.org/officeDocument/2006/relationships/externalLink" Target="externalLinks/externalLink38.xml"/><Relationship Id="rId62" Type="http://schemas.openxmlformats.org/officeDocument/2006/relationships/externalLink" Target="externalLinks/externalLink4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49" Type="http://schemas.openxmlformats.org/officeDocument/2006/relationships/externalLink" Target="externalLinks/externalLink33.xml"/><Relationship Id="rId57" Type="http://schemas.openxmlformats.org/officeDocument/2006/relationships/externalLink" Target="externalLinks/externalLink41.xml"/><Relationship Id="rId10" Type="http://schemas.openxmlformats.org/officeDocument/2006/relationships/worksheet" Target="worksheets/sheet10.xml"/><Relationship Id="rId31" Type="http://schemas.openxmlformats.org/officeDocument/2006/relationships/externalLink" Target="externalLinks/externalLink15.xml"/><Relationship Id="rId44" Type="http://schemas.openxmlformats.org/officeDocument/2006/relationships/externalLink" Target="externalLinks/externalLink28.xml"/><Relationship Id="rId52" Type="http://schemas.openxmlformats.org/officeDocument/2006/relationships/externalLink" Target="externalLinks/externalLink36.xml"/><Relationship Id="rId60" Type="http://schemas.openxmlformats.org/officeDocument/2006/relationships/externalLink" Target="externalLinks/externalLink44.xml"/><Relationship Id="rId65" Type="http://schemas.openxmlformats.org/officeDocument/2006/relationships/externalLink" Target="externalLinks/externalLink49.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2.xml"/><Relationship Id="rId39" Type="http://schemas.openxmlformats.org/officeDocument/2006/relationships/externalLink" Target="externalLinks/externalLink23.xml"/><Relationship Id="rId34" Type="http://schemas.openxmlformats.org/officeDocument/2006/relationships/externalLink" Target="externalLinks/externalLink18.xml"/><Relationship Id="rId50" Type="http://schemas.openxmlformats.org/officeDocument/2006/relationships/externalLink" Target="externalLinks/externalLink34.xml"/><Relationship Id="rId55" Type="http://schemas.openxmlformats.org/officeDocument/2006/relationships/externalLink" Target="externalLinks/externalLink3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290289</xdr:colOff>
      <xdr:row>0</xdr:row>
      <xdr:rowOff>197304</xdr:rowOff>
    </xdr:from>
    <xdr:to>
      <xdr:col>1</xdr:col>
      <xdr:colOff>1857375</xdr:colOff>
      <xdr:row>4</xdr:row>
      <xdr:rowOff>74354</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328389" y="197304"/>
          <a:ext cx="1567086" cy="1401050"/>
        </a:xfrm>
        <a:prstGeom prst="rect">
          <a:avLst/>
        </a:prstGeom>
      </xdr:spPr>
    </xdr:pic>
    <xdr:clientData/>
  </xdr:twoCellAnchor>
  <xdr:twoCellAnchor>
    <xdr:from>
      <xdr:col>30</xdr:col>
      <xdr:colOff>122464</xdr:colOff>
      <xdr:row>1</xdr:row>
      <xdr:rowOff>87415</xdr:rowOff>
    </xdr:from>
    <xdr:to>
      <xdr:col>32</xdr:col>
      <xdr:colOff>7097</xdr:colOff>
      <xdr:row>3</xdr:row>
      <xdr:rowOff>122464</xdr:rowOff>
    </xdr:to>
    <xdr:pic>
      <xdr:nvPicPr>
        <xdr:cNvPr id="3" name="Picture 3" descr="logo-ede-20114"/>
        <xdr:cNvPicPr>
          <a:picLocks noChangeAspect="1" noChangeArrowheads="1"/>
        </xdr:cNvPicPr>
      </xdr:nvPicPr>
      <xdr:blipFill>
        <a:blip xmlns:r="http://schemas.openxmlformats.org/officeDocument/2006/relationships" r:embed="rId2" cstate="print"/>
        <a:srcRect/>
        <a:stretch>
          <a:fillRect/>
        </a:stretch>
      </xdr:blipFill>
      <xdr:spPr bwMode="auto">
        <a:xfrm>
          <a:off x="34412464" y="420790"/>
          <a:ext cx="3094558" cy="1016124"/>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105351</xdr:colOff>
      <xdr:row>0</xdr:row>
      <xdr:rowOff>106795</xdr:rowOff>
    </xdr:from>
    <xdr:to>
      <xdr:col>1</xdr:col>
      <xdr:colOff>1699438</xdr:colOff>
      <xdr:row>4</xdr:row>
      <xdr:rowOff>47624</xdr:rowOff>
    </xdr:to>
    <xdr:pic>
      <xdr:nvPicPr>
        <xdr:cNvPr id="2" name="Imagen 1">
          <a:extLst>
            <a:ext uri="{FF2B5EF4-FFF2-40B4-BE49-F238E27FC236}">
              <a16:creationId xmlns=""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137101" y="106795"/>
          <a:ext cx="1594087" cy="1242579"/>
        </a:xfrm>
        <a:prstGeom prst="rect">
          <a:avLst/>
        </a:prstGeom>
      </xdr:spPr>
    </xdr:pic>
    <xdr:clientData/>
  </xdr:twoCellAnchor>
  <xdr:twoCellAnchor>
    <xdr:from>
      <xdr:col>30</xdr:col>
      <xdr:colOff>587375</xdr:colOff>
      <xdr:row>1</xdr:row>
      <xdr:rowOff>87415</xdr:rowOff>
    </xdr:from>
    <xdr:to>
      <xdr:col>32</xdr:col>
      <xdr:colOff>7097</xdr:colOff>
      <xdr:row>4</xdr:row>
      <xdr:rowOff>43872</xdr:rowOff>
    </xdr:to>
    <xdr:pic>
      <xdr:nvPicPr>
        <xdr:cNvPr id="3" name="Picture 3" descr="logo-ede-20114">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954825" y="316015"/>
          <a:ext cx="2839197" cy="1061357"/>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257735</xdr:colOff>
      <xdr:row>0</xdr:row>
      <xdr:rowOff>257735</xdr:rowOff>
    </xdr:from>
    <xdr:to>
      <xdr:col>4</xdr:col>
      <xdr:colOff>1165412</xdr:colOff>
      <xdr:row>3</xdr:row>
      <xdr:rowOff>159434</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28575" y="257735"/>
          <a:ext cx="1165412" cy="80657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304800</xdr:colOff>
      <xdr:row>0</xdr:row>
      <xdr:rowOff>104775</xdr:rowOff>
    </xdr:from>
    <xdr:to>
      <xdr:col>2</xdr:col>
      <xdr:colOff>42862</xdr:colOff>
      <xdr:row>3</xdr:row>
      <xdr:rowOff>157163</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304800" y="104775"/>
          <a:ext cx="2090737" cy="9239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122464</xdr:colOff>
      <xdr:row>1</xdr:row>
      <xdr:rowOff>64944</xdr:rowOff>
    </xdr:from>
    <xdr:to>
      <xdr:col>1</xdr:col>
      <xdr:colOff>1525892</xdr:colOff>
      <xdr:row>4</xdr:row>
      <xdr:rowOff>95250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0" y="293544"/>
          <a:ext cx="1525892" cy="1081231"/>
        </a:xfrm>
        <a:prstGeom prst="rect">
          <a:avLst/>
        </a:prstGeom>
      </xdr:spPr>
    </xdr:pic>
    <xdr:clientData/>
  </xdr:twoCellAnchor>
  <xdr:twoCellAnchor>
    <xdr:from>
      <xdr:col>29</xdr:col>
      <xdr:colOff>1623031</xdr:colOff>
      <xdr:row>1</xdr:row>
      <xdr:rowOff>190500</xdr:rowOff>
    </xdr:from>
    <xdr:to>
      <xdr:col>31</xdr:col>
      <xdr:colOff>1369776</xdr:colOff>
      <xdr:row>3</xdr:row>
      <xdr:rowOff>151191</xdr:rowOff>
    </xdr:to>
    <xdr:pic>
      <xdr:nvPicPr>
        <xdr:cNvPr id="3" name="Picture 3" descr="logo-ede-20114"/>
        <xdr:cNvPicPr>
          <a:picLocks noChangeAspect="1" noChangeArrowheads="1"/>
        </xdr:cNvPicPr>
      </xdr:nvPicPr>
      <xdr:blipFill>
        <a:blip xmlns:r="http://schemas.openxmlformats.org/officeDocument/2006/relationships" r:embed="rId2" cstate="print"/>
        <a:srcRect/>
        <a:stretch>
          <a:fillRect/>
        </a:stretch>
      </xdr:blipFill>
      <xdr:spPr bwMode="auto">
        <a:xfrm>
          <a:off x="44580781" y="419100"/>
          <a:ext cx="3585320" cy="798891"/>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91515</xdr:colOff>
      <xdr:row>0</xdr:row>
      <xdr:rowOff>67235</xdr:rowOff>
    </xdr:from>
    <xdr:to>
      <xdr:col>2</xdr:col>
      <xdr:colOff>268941</xdr:colOff>
      <xdr:row>4</xdr:row>
      <xdr:rowOff>321826</xdr:rowOff>
    </xdr:to>
    <xdr:pic>
      <xdr:nvPicPr>
        <xdr:cNvPr id="2" name="Imagen 1">
          <a:extLst>
            <a:ext uri="{FF2B5EF4-FFF2-40B4-BE49-F238E27FC236}">
              <a16:creationId xmlns=""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215340" y="67235"/>
          <a:ext cx="1501401" cy="1416641"/>
        </a:xfrm>
        <a:prstGeom prst="rect">
          <a:avLst/>
        </a:prstGeom>
      </xdr:spPr>
    </xdr:pic>
    <xdr:clientData/>
  </xdr:twoCellAnchor>
  <xdr:twoCellAnchor>
    <xdr:from>
      <xdr:col>30</xdr:col>
      <xdr:colOff>587375</xdr:colOff>
      <xdr:row>1</xdr:row>
      <xdr:rowOff>87415</xdr:rowOff>
    </xdr:from>
    <xdr:to>
      <xdr:col>32</xdr:col>
      <xdr:colOff>7097</xdr:colOff>
      <xdr:row>4</xdr:row>
      <xdr:rowOff>43872</xdr:rowOff>
    </xdr:to>
    <xdr:pic>
      <xdr:nvPicPr>
        <xdr:cNvPr id="3" name="Picture 3" descr="logo-ede-20114">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525575" y="296965"/>
          <a:ext cx="2277222" cy="908957"/>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30</xdr:col>
      <xdr:colOff>1524001</xdr:colOff>
      <xdr:row>3</xdr:row>
      <xdr:rowOff>508000</xdr:rowOff>
    </xdr:from>
    <xdr:to>
      <xdr:col>31</xdr:col>
      <xdr:colOff>1359993</xdr:colOff>
      <xdr:row>4</xdr:row>
      <xdr:rowOff>542926</xdr:rowOff>
    </xdr:to>
    <xdr:pic>
      <xdr:nvPicPr>
        <xdr:cNvPr id="2" name="Picture 3" descr="logo-ede-20114">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76676" y="1079500"/>
          <a:ext cx="1941017" cy="644526"/>
        </a:xfrm>
        <a:prstGeom prst="rect">
          <a:avLst/>
        </a:prstGeom>
        <a:noFill/>
        <a:ln w="9525">
          <a:noFill/>
          <a:miter lim="800000"/>
          <a:headEnd/>
          <a:tailEnd/>
        </a:ln>
      </xdr:spPr>
    </xdr:pic>
    <xdr:clientData/>
  </xdr:twoCellAnchor>
  <xdr:twoCellAnchor editAs="oneCell">
    <xdr:from>
      <xdr:col>1</xdr:col>
      <xdr:colOff>95250</xdr:colOff>
      <xdr:row>2</xdr:row>
      <xdr:rowOff>506213</xdr:rowOff>
    </xdr:from>
    <xdr:to>
      <xdr:col>2</xdr:col>
      <xdr:colOff>547843</xdr:colOff>
      <xdr:row>5</xdr:row>
      <xdr:rowOff>31750</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793" t="10666" r="12931" b="10666"/>
        <a:stretch/>
      </xdr:blipFill>
      <xdr:spPr>
        <a:xfrm>
          <a:off x="133350" y="506213"/>
          <a:ext cx="1814668" cy="131623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222250</xdr:colOff>
      <xdr:row>0</xdr:row>
      <xdr:rowOff>79375</xdr:rowOff>
    </xdr:from>
    <xdr:to>
      <xdr:col>2</xdr:col>
      <xdr:colOff>333375</xdr:colOff>
      <xdr:row>4</xdr:row>
      <xdr:rowOff>111124</xdr:rowOff>
    </xdr:to>
    <xdr:pic>
      <xdr:nvPicPr>
        <xdr:cNvPr id="2" name="Imagen 1">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260350" y="79375"/>
          <a:ext cx="1606550" cy="1339849"/>
        </a:xfrm>
        <a:prstGeom prst="rect">
          <a:avLst/>
        </a:prstGeom>
      </xdr:spPr>
    </xdr:pic>
    <xdr:clientData/>
  </xdr:twoCellAnchor>
  <xdr:twoCellAnchor>
    <xdr:from>
      <xdr:col>30</xdr:col>
      <xdr:colOff>587375</xdr:colOff>
      <xdr:row>1</xdr:row>
      <xdr:rowOff>87415</xdr:rowOff>
    </xdr:from>
    <xdr:to>
      <xdr:col>32</xdr:col>
      <xdr:colOff>7097</xdr:colOff>
      <xdr:row>4</xdr:row>
      <xdr:rowOff>43872</xdr:rowOff>
    </xdr:to>
    <xdr:pic>
      <xdr:nvPicPr>
        <xdr:cNvPr id="3" name="Picture 3" descr="logo-ede-20114">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497750" y="420790"/>
          <a:ext cx="2839197" cy="94705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301626</xdr:colOff>
      <xdr:row>0</xdr:row>
      <xdr:rowOff>199571</xdr:rowOff>
    </xdr:from>
    <xdr:to>
      <xdr:col>2</xdr:col>
      <xdr:colOff>79376</xdr:colOff>
      <xdr:row>4</xdr:row>
      <xdr:rowOff>143550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339726" y="199571"/>
          <a:ext cx="1273175" cy="1201279"/>
        </a:xfrm>
        <a:prstGeom prst="rect">
          <a:avLst/>
        </a:prstGeom>
      </xdr:spPr>
    </xdr:pic>
    <xdr:clientData/>
  </xdr:twoCellAnchor>
  <xdr:twoCellAnchor>
    <xdr:from>
      <xdr:col>30</xdr:col>
      <xdr:colOff>587375</xdr:colOff>
      <xdr:row>1</xdr:row>
      <xdr:rowOff>87415</xdr:rowOff>
    </xdr:from>
    <xdr:to>
      <xdr:col>32</xdr:col>
      <xdr:colOff>7097</xdr:colOff>
      <xdr:row>3</xdr:row>
      <xdr:rowOff>111125</xdr:rowOff>
    </xdr:to>
    <xdr:pic>
      <xdr:nvPicPr>
        <xdr:cNvPr id="3" name="Picture 3" descr="logo-ede-20114"/>
        <xdr:cNvPicPr>
          <a:picLocks noChangeAspect="1" noChangeArrowheads="1"/>
        </xdr:cNvPicPr>
      </xdr:nvPicPr>
      <xdr:blipFill>
        <a:blip xmlns:r="http://schemas.openxmlformats.org/officeDocument/2006/relationships" r:embed="rId2" cstate="print"/>
        <a:srcRect/>
        <a:stretch>
          <a:fillRect/>
        </a:stretch>
      </xdr:blipFill>
      <xdr:spPr bwMode="auto">
        <a:xfrm>
          <a:off x="35658425" y="401740"/>
          <a:ext cx="2839197" cy="65236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17318</xdr:colOff>
      <xdr:row>0</xdr:row>
      <xdr:rowOff>160193</xdr:rowOff>
    </xdr:from>
    <xdr:to>
      <xdr:col>1</xdr:col>
      <xdr:colOff>1593273</xdr:colOff>
      <xdr:row>3</xdr:row>
      <xdr:rowOff>274058</xdr:rowOff>
    </xdr:to>
    <xdr:pic>
      <xdr:nvPicPr>
        <xdr:cNvPr id="2" name="Imagen 1">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36368" y="160193"/>
          <a:ext cx="1575955" cy="1113990"/>
        </a:xfrm>
        <a:prstGeom prst="rect">
          <a:avLst/>
        </a:prstGeom>
      </xdr:spPr>
    </xdr:pic>
    <xdr:clientData/>
  </xdr:twoCellAnchor>
  <xdr:twoCellAnchor>
    <xdr:from>
      <xdr:col>30</xdr:col>
      <xdr:colOff>587375</xdr:colOff>
      <xdr:row>1</xdr:row>
      <xdr:rowOff>87415</xdr:rowOff>
    </xdr:from>
    <xdr:to>
      <xdr:col>32</xdr:col>
      <xdr:colOff>7097</xdr:colOff>
      <xdr:row>4</xdr:row>
      <xdr:rowOff>43872</xdr:rowOff>
    </xdr:to>
    <xdr:pic>
      <xdr:nvPicPr>
        <xdr:cNvPr id="3" name="Picture 3" descr="logo-ede-20114">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868350" y="420790"/>
          <a:ext cx="3105897" cy="956582"/>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582838</xdr:colOff>
      <xdr:row>0</xdr:row>
      <xdr:rowOff>15875</xdr:rowOff>
    </xdr:from>
    <xdr:to>
      <xdr:col>2</xdr:col>
      <xdr:colOff>109734</xdr:colOff>
      <xdr:row>4</xdr:row>
      <xdr:rowOff>127000</xdr:rowOff>
    </xdr:to>
    <xdr:pic>
      <xdr:nvPicPr>
        <xdr:cNvPr id="2" name="Imagen 1">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0" y="15875"/>
          <a:ext cx="1938534" cy="1263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81643</xdr:colOff>
      <xdr:row>0</xdr:row>
      <xdr:rowOff>40821</xdr:rowOff>
    </xdr:from>
    <xdr:to>
      <xdr:col>2</xdr:col>
      <xdr:colOff>299356</xdr:colOff>
      <xdr:row>4</xdr:row>
      <xdr:rowOff>9546</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81643" y="40821"/>
          <a:ext cx="1332138" cy="8708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59171</xdr:colOff>
      <xdr:row>0</xdr:row>
      <xdr:rowOff>142875</xdr:rowOff>
    </xdr:from>
    <xdr:to>
      <xdr:col>1</xdr:col>
      <xdr:colOff>1610339</xdr:colOff>
      <xdr:row>3</xdr:row>
      <xdr:rowOff>190500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97271" y="142875"/>
          <a:ext cx="1551168" cy="1066800"/>
        </a:xfrm>
        <a:prstGeom prst="rect">
          <a:avLst/>
        </a:prstGeom>
      </xdr:spPr>
    </xdr:pic>
    <xdr:clientData/>
  </xdr:twoCellAnchor>
  <xdr:twoCellAnchor>
    <xdr:from>
      <xdr:col>30</xdr:col>
      <xdr:colOff>587375</xdr:colOff>
      <xdr:row>1</xdr:row>
      <xdr:rowOff>87415</xdr:rowOff>
    </xdr:from>
    <xdr:to>
      <xdr:col>32</xdr:col>
      <xdr:colOff>0</xdr:colOff>
      <xdr:row>4</xdr:row>
      <xdr:rowOff>43872</xdr:rowOff>
    </xdr:to>
    <xdr:pic>
      <xdr:nvPicPr>
        <xdr:cNvPr id="3" name="Picture 3" descr="logo-ede-20114"/>
        <xdr:cNvPicPr>
          <a:picLocks noChangeAspect="1" noChangeArrowheads="1"/>
        </xdr:cNvPicPr>
      </xdr:nvPicPr>
      <xdr:blipFill>
        <a:blip xmlns:r="http://schemas.openxmlformats.org/officeDocument/2006/relationships" r:embed="rId2" cstate="print"/>
        <a:srcRect/>
        <a:stretch>
          <a:fillRect/>
        </a:stretch>
      </xdr:blipFill>
      <xdr:spPr bwMode="auto">
        <a:xfrm>
          <a:off x="49574450" y="420790"/>
          <a:ext cx="3134472" cy="899432"/>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301624</xdr:colOff>
      <xdr:row>0</xdr:row>
      <xdr:rowOff>142875</xdr:rowOff>
    </xdr:from>
    <xdr:to>
      <xdr:col>2</xdr:col>
      <xdr:colOff>23358</xdr:colOff>
      <xdr:row>4</xdr:row>
      <xdr:rowOff>151533</xdr:rowOff>
    </xdr:to>
    <xdr:pic>
      <xdr:nvPicPr>
        <xdr:cNvPr id="2" name="Imagen 1">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339724" y="142875"/>
          <a:ext cx="1912484" cy="1332633"/>
        </a:xfrm>
        <a:prstGeom prst="rect">
          <a:avLst/>
        </a:prstGeom>
      </xdr:spPr>
    </xdr:pic>
    <xdr:clientData/>
  </xdr:twoCellAnchor>
  <xdr:twoCellAnchor>
    <xdr:from>
      <xdr:col>30</xdr:col>
      <xdr:colOff>587375</xdr:colOff>
      <xdr:row>1</xdr:row>
      <xdr:rowOff>87415</xdr:rowOff>
    </xdr:from>
    <xdr:to>
      <xdr:col>32</xdr:col>
      <xdr:colOff>0</xdr:colOff>
      <xdr:row>4</xdr:row>
      <xdr:rowOff>43872</xdr:rowOff>
    </xdr:to>
    <xdr:pic>
      <xdr:nvPicPr>
        <xdr:cNvPr id="3" name="Picture 3" descr="logo-ede-20114">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366025" y="420790"/>
          <a:ext cx="3563097" cy="947057"/>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133212</xdr:rowOff>
    </xdr:from>
    <xdr:to>
      <xdr:col>2</xdr:col>
      <xdr:colOff>50930</xdr:colOff>
      <xdr:row>4</xdr:row>
      <xdr:rowOff>39404</xdr:rowOff>
    </xdr:to>
    <xdr:pic>
      <xdr:nvPicPr>
        <xdr:cNvPr id="2" name="Imagen 1">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0" y="133212"/>
          <a:ext cx="1908305" cy="1334942"/>
        </a:xfrm>
        <a:prstGeom prst="rect">
          <a:avLst/>
        </a:prstGeom>
      </xdr:spPr>
    </xdr:pic>
    <xdr:clientData/>
  </xdr:twoCellAnchor>
  <xdr:twoCellAnchor>
    <xdr:from>
      <xdr:col>30</xdr:col>
      <xdr:colOff>1085851</xdr:colOff>
      <xdr:row>1</xdr:row>
      <xdr:rowOff>87415</xdr:rowOff>
    </xdr:from>
    <xdr:to>
      <xdr:col>32</xdr:col>
      <xdr:colOff>7097</xdr:colOff>
      <xdr:row>4</xdr:row>
      <xdr:rowOff>43872</xdr:rowOff>
    </xdr:to>
    <xdr:pic>
      <xdr:nvPicPr>
        <xdr:cNvPr id="3" name="Picture 3" descr="logo-ede-20114">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806351" y="420790"/>
          <a:ext cx="2655046" cy="1080407"/>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301624</xdr:colOff>
      <xdr:row>0</xdr:row>
      <xdr:rowOff>142875</xdr:rowOff>
    </xdr:from>
    <xdr:to>
      <xdr:col>2</xdr:col>
      <xdr:colOff>925634</xdr:colOff>
      <xdr:row>4</xdr:row>
      <xdr:rowOff>47624</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339724" y="142875"/>
          <a:ext cx="1919410" cy="1333499"/>
        </a:xfrm>
        <a:prstGeom prst="rect">
          <a:avLst/>
        </a:prstGeom>
      </xdr:spPr>
    </xdr:pic>
    <xdr:clientData/>
  </xdr:twoCellAnchor>
  <xdr:twoCellAnchor>
    <xdr:from>
      <xdr:col>30</xdr:col>
      <xdr:colOff>587375</xdr:colOff>
      <xdr:row>1</xdr:row>
      <xdr:rowOff>87415</xdr:rowOff>
    </xdr:from>
    <xdr:to>
      <xdr:col>32</xdr:col>
      <xdr:colOff>7097</xdr:colOff>
      <xdr:row>4</xdr:row>
      <xdr:rowOff>43872</xdr:rowOff>
    </xdr:to>
    <xdr:pic>
      <xdr:nvPicPr>
        <xdr:cNvPr id="3" name="Picture 3" descr="logo-ede-20114"/>
        <xdr:cNvPicPr>
          <a:picLocks noChangeAspect="1" noChangeArrowheads="1"/>
        </xdr:cNvPicPr>
      </xdr:nvPicPr>
      <xdr:blipFill>
        <a:blip xmlns:r="http://schemas.openxmlformats.org/officeDocument/2006/relationships" r:embed="rId2" cstate="print"/>
        <a:srcRect/>
        <a:stretch>
          <a:fillRect/>
        </a:stretch>
      </xdr:blipFill>
      <xdr:spPr bwMode="auto">
        <a:xfrm>
          <a:off x="49898300" y="420790"/>
          <a:ext cx="3629772" cy="1070882"/>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tejadaR\Desktop\POAS%20Portal\Plan%20Operativo%202019%20-%20DAI.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LtejadaR\Desktop\POAS%20Portal\Plan%20Operativo%202019%20-%20DC.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msanchezs\AppData\Local\Microsoft\Windows\Temporary%20Internet%20Files\Content.Outlook\SXKWXW20\Planilla%20Plan%20Operativo%20Anual%202019%20-%20G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msanchezs\AppData\Local\Microsoft\Windows\Temporary%20Internet%20Files\Content.Outlook\SXKWXW20\POA%202019%20Vol%20%202%2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3-%20GERENCIA%20PLANIFICACION%20Y%20PRESUPUESTOS\PC\PE2019\POA%202019\POA&#180;s\Desarrollo\11.%20DF\Planilla%20Plan%20Operativo%20Anual%202019%20-%20DF%20(Definitiva)v2.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Planilla%20Plan%20Operativo%20Anual%202019%20-%20GC.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Users\msanchezs\AppData\Local\Microsoft\Windows\Temporary%20Internet%20Files\Content.Outlook\SXKWXW20\Planilla%20Plan%20Operativo%20Anual%202019%20-%20GT.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LtejadaR\Desktop\POAS%20Portal\Plan%20Operativo%202019%20-%20DF.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V:\3-%20GERENCIA%20PLANIFICACION%20Y%20PRESUPUESTOS\PC\PE2019\POA%202019\POA&#180;s\Desarrollo\1.%20DC\Definitivo\Planilla%20Plan%20Operativo%20Anual%202019%20-%20DC.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LtejadaR\Desktop\POAS%20Portal\Plan%20Operativo%202019%20-%20DGH.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Users\odtiburcio\Desktop\POA's%202019\RRLL.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lanilla%20Plan%20Operativo%20Anual%202019%20-%20DAI%20-%20seguimiento.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parizal\Desktop\Planificaci&#243;n%202019\INSUMOS%20PLAN%202019\Planilla%20Plan%20Operativo%20Anual%202019.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Users\rariasr\AppData\Local\Microsoft\Windows\INetCache\Content.Outlook\9R50TO59\Planilla%20Plan%20Operativo%20Anual%202019%20-%20SSGG-DLOG.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rariasr\Desktop\Planilla%20Plan%20Operativo%20Anual%202019%20-%20DLOG%20final.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rariasr\AppData\Local\Microsoft\Windows\INetCache\Content.Outlook\9R50TO59\Planilla%20Plan%20Operativo%20Anual%202019%20-%20SSGG-DLOG.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rariasr\AppData\Local\Microsoft\Windows\INetCache\Content.Outlook\9R50TO59\Planilla%20Plan%20Operativo%20Anual%202019%20-%20DLOG.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rariasr\AppData\Local\Microsoft\Windows\INetCache\Content.Outlook\9R50TO59\Copia%20de%20Planilla%20Plan%20Operativo%20Anual%202019%20-%20Almacen.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rariasr\AppData\Local\Microsoft\Windows\INetCache\Content.Outlook\9R50TO59\Planilla%20Plan%20Operativo%20Anual%202019%20-%20DLOG%20(Bella).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LtejadaR\Desktop\POAS%20Portal\Plan%20Operativo%202019%20-%20DLOG.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3-%20GERENCIA%20PLANIFICACION%20Y%20PRESUPUESTOS\PC\PE2019\POA%202019\POA&#180;s\Desarrollo\10.%20P&amp;CG\Planilla%20Plan%20Operativo%20Anual%202019%20-%20Control.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3-%20GERENCIA%20PLANIFICACION%20Y%20PRESUPUESTOS\PC\PE2019\POA%202019\POA&#180;s\Desarrollo\10.%20P&amp;CG\POA%202019%20-%20DP&amp;C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3-%20GERENCIA%20PLANIFICACION%20Y%20PRESUPUESTOS\PC\PE2019\POA%202019\POA&#180;s\Desarrollo\10.%20P&amp;CG\Planilla%20Plan%20Operativo%20Anual%202019%20-%20Calidad%20y%20procesos%20V3.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drodriguezb\Desktop\planificacion%202019\POA%202019%20Consolidado%20Areas\MA%20y%20SE\Planilla%20Plan%20Operativo%20Anual%202019%20-%20MA.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drodriguezb\Desktop\planificacion%202019\POA%202019%20Consolidado%20Areas\Calidad%20POA2019.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drodriguezb\Desktop\planificacion%202019\POA%202019%20Consolidado%20Areas\Comunicacion..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LtejadaR\Desktop\POAS%20Portal\Plan%20Operativo%202019%20-%20DPF.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drodriguezb\Desktop\planificacion%202019\POA%202019%20Consolidado%20Areas\POA%202019%20GIO.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Users\fahiraldo\Documents\1-Indicadores%20Perdida\09-POA\2019\POA\POA%20GS%202019.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3-%20GERENCIA%20PLANIFICACION%20Y%20PRESUPUESTOS\PC\PE2019\POA%202019\POA&#180;s\Desarrollo\DSJ\Planilla%20Plan%20Operativo%20Anual%202019%20-%20DSJ-GERENCIA%20DE%20ASUNTOS%20PENALES.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LtejadaR\AppData\Local\Microsoft\Windows\INetCache\Content.Outlook\7T7E8TV7\Copia%20de%201%20Planilla%20Plan%20Operativo%20Anual%202019%20-%20DSJ%20-%20V2.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Users\LtejadaR\Desktop\POAS%20Portal\Plan%20Operativo%202019%20-%20DSJ.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3-%20GERENCIA%20PLANIFICACION%20Y%20PRESUPUESTOS\PC\PE2019\POA%202019\POA&#180;s\Desarrollo\DSJ\Planilla%20Plan%20Operativo%20Anual%202019%20-%20Bethan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DN%2020180526\Informes%20Comerciales\Plan%20Estrategico%20Operativo%20Anual\Plan%20DC%202019\Recibidos%20de%20Gerencias\Tecnica\Planilla%20Plan%20Operativo%20Anual%202019%20-%20DC%20NUEVO%20GTC%20Final%20v1.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3-%20GERENCIA%20PLANIFICACION%20Y%20PRESUPUESTOS\PC\PE2019\POA%202019\POA&#180;s\Desarrollo\DSJ\Planilla%20Plan%20Operativo%20Anual%202019%20-%20DSJ-Lidia.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Users\parizal\AppData\Local\Microsoft\Windows\INetCache\Content.Outlook\ISZLIHJA\00-Plan%20Operativo%20Anual%202019%20-SISTEMAS.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V:\3-%20GERENCIA%20PLANIFICACION%20Y%20PRESUPUESTOS\PC\PE2019\POA%202019\POA&#180;s\Desarrollo\1.%20DC\Definitivo\Copia%20de%20Planilla%20Plan%20Operativo%20Anual%202019%20-%20DC...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3-%20GERENCIA%20PLANIFICACION%20Y%20PRESUPUESTOS\PC\PE2019\POA%202019\POA&#180;s\Desarrollo\8.%20DTI\Planilla%20Plan%20Operativo%20Anual%202019%20-%20DTI%20soporte%20final.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Users\LtejadaR\AppData\Local\Microsoft\Windows\INetCache\Content.Outlook\7T7E8TV7\Copia%20de%20Planilla%20Plan%20Operativo%20Anual%202019%20-%20DTI%20(002).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3-%20GERENCIA%20PLANIFICACION%20Y%20PRESUPUESTOS\PC\PE2019\POA%202019\POA&#180;s\Desarrollo\8.%20DTI\Planilla%20Plan%20Operativo%20Anual%202019%20-%20DTI%20(Infraestructura).xlsb.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3-%20GERENCIA%20PLANIFICACION%20Y%20PRESUPUESTOS\PC\PE2019\POA%202019\POA&#180;s\Desarrollo\8.%20DTI\Planilla%20Plan%20Operativo%20Anual%202019%20-%20DTI%20-%20Comunicaciones.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Users\LtejadaR\Desktop\POAS%20Portal\Plan%20Operativo%202019%20-%20GCE.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Users\asalomon\Desktop\DOCUMENTOS%202019\PLANIFICACION%20Y%20PRESUPUESTO%202019\POA%202019%20-%20Adicional%20y%20Area%20Especialista%20(19-10-18).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Users\LtejadaR\Desktop\POAS%20Portal\Plan%20Operativo%202019%20-%20OA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EDN%2020180526\Informes%20Comerciales\Plan%20Estrategico%20Operativo%20Anual\Plan%20DC%202019\Recibidos%20de%20Gerencias\Servicios\Planilla%20Plan%20Operativo%20Anual%202019%20-%20DC%20-%20%20fi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DN%2020180526\Informes%20Comerciales\Plan%20Estrategico%20Operativo%20Anual\Plan%20DC%202019\Recibidos%20de%20Gerencias\Negocios\Copia%20de%20Copia%20de%20Planilla%20Plan%20Operativo%20Anual%202019%20-%20Direccion%20Comerci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EDN%2020180526\Informes%20Comerciales\Plan%20Estrategico%20Operativo%20Anual\Plan%20DC%202019\Recibidos%20de%20Gerencias\Facturacion\Planilla%20Plan%20Operativo%20Anual%202019%20-%20DC%20-%20Facturacio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EDN%2020180526\Informes%20Comerciales\Plan%20Estrategico%20Operativo%20Anual\Plan%20DC%202019\Recibidos%20de%20Gerencias\Cooperativas\POA%2020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EDN%2020180526\Informes%20Comerciales\Plan%20Estrategico%20Operativo%20Anual\Plan%20DC%202019\Recibidos%20de%20Gerencias\Cobranzas\3.%20Planilla%20Plan%20Operativo%20Anual%202019%20-%20DC.xlsx-para%20envi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 DAI"/>
      <sheetName val="Hoja1"/>
    </sheetNames>
    <sheetDataSet>
      <sheetData sheetId="0"/>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DC"/>
      <sheetName val="POA 2019 Sectores"/>
      <sheetName val="Hoja1"/>
    </sheetNames>
    <sheetDataSet>
      <sheetData sheetId="0"/>
      <sheetData sheetId="1">
        <row r="184">
          <cell r="AC184" t="e">
            <v>#REF!</v>
          </cell>
        </row>
      </sheetData>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GVC"/>
      <sheetName val="POA 2019 DF "/>
      <sheetName val="POA 2019 GT"/>
      <sheetName val="POA 2019 GC"/>
      <sheetName val="Observaciones"/>
      <sheetName val="Hoja1"/>
    </sheetNames>
    <sheetDataSet>
      <sheetData sheetId="0"/>
      <sheetData sheetId="1"/>
      <sheetData sheetId="2"/>
      <sheetData sheetId="3"/>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 DF"/>
      <sheetName val="Hoja1"/>
    </sheetNames>
    <sheetDataSet>
      <sheetData sheetId="0"/>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 DGH"/>
      <sheetName val="Hoja1"/>
    </sheetNames>
    <sheetDataSet>
      <sheetData sheetId="0"/>
      <sheetData sheetId="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A 2019"/>
    </sheetNames>
    <sheetDataSet>
      <sheetData sheetId="0" refreshError="1"/>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Formato"/>
      <sheetName val="POA 2019 (SSGG)"/>
      <sheetName val="Hoja1"/>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 DLOG"/>
      <sheetName val="Hoja1"/>
    </sheetNames>
    <sheetDataSet>
      <sheetData sheetId="0"/>
      <sheetData sheetId="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MCI's"/>
      <sheetName val="Retos"/>
      <sheetName val="Hoja3"/>
      <sheetName val="Hoja1"/>
    </sheetNames>
    <sheetDataSet>
      <sheetData sheetId="0"/>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2"/>
      <sheetName val="Hoja1"/>
    </sheetNames>
    <sheetDataSet>
      <sheetData sheetId="0"/>
      <sheetData sheetId="1"/>
      <sheetData sheetId="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 DPF"/>
      <sheetName val="Hoja1"/>
    </sheetNames>
    <sheetDataSet>
      <sheetData sheetId="0"/>
      <sheetData sheetId="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2"/>
      <sheetName val="Hoja1"/>
    </sheetNames>
    <sheetDataSet>
      <sheetData sheetId="0"/>
      <sheetData sheetId="1"/>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 DSJ"/>
      <sheetName val="Hoja1"/>
    </sheetNames>
    <sheetDataSet>
      <sheetData sheetId="0"/>
      <sheetData sheetId="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2"/>
      <sheetName val="Hoja1"/>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refreshError="1"/>
      <sheetData sheetId="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 GCE"/>
      <sheetName val="Hoja1"/>
    </sheetNames>
    <sheetDataSet>
      <sheetData sheetId="0"/>
      <sheetData sheetId="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 Adicional"/>
      <sheetName val="Solicitud Area Especialista"/>
      <sheetName val="Hoja1"/>
    </sheetNames>
    <sheetDataSet>
      <sheetData sheetId="0" refreshError="1"/>
      <sheetData sheetId="1" refreshError="1"/>
      <sheetData sheetId="2"/>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 OAI"/>
      <sheetName val="Hoja1"/>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136"/>
  <sheetViews>
    <sheetView showGridLines="0" tabSelected="1" topLeftCell="L1" zoomScale="60" zoomScaleNormal="60" workbookViewId="0">
      <selection activeCell="AB10" sqref="AB10"/>
    </sheetView>
  </sheetViews>
  <sheetFormatPr baseColWidth="10" defaultRowHeight="16.5" x14ac:dyDescent="0.3"/>
  <cols>
    <col min="1" max="1" width="0.5703125" style="1" customWidth="1"/>
    <col min="2" max="2" width="30.5703125" style="1" customWidth="1"/>
    <col min="3" max="3" width="27.140625" style="1" customWidth="1"/>
    <col min="4" max="4" width="17.28515625" style="1" customWidth="1"/>
    <col min="5" max="5" width="39.28515625" style="1" customWidth="1"/>
    <col min="6" max="6" width="28.85546875" style="1" customWidth="1"/>
    <col min="7" max="7" width="35.85546875" style="1" customWidth="1"/>
    <col min="8" max="8" width="18.140625" style="70" customWidth="1"/>
    <col min="9" max="9" width="37" style="1" customWidth="1"/>
    <col min="10" max="10" width="23.85546875" style="1" customWidth="1"/>
    <col min="11" max="11" width="16.28515625" style="1" customWidth="1"/>
    <col min="12" max="12" width="13.42578125" style="1" customWidth="1"/>
    <col min="13" max="13" width="16.28515625" style="1" customWidth="1"/>
    <col min="14" max="14" width="15.42578125" style="1" customWidth="1"/>
    <col min="15" max="15" width="13.140625" style="70" customWidth="1"/>
    <col min="16" max="27" width="8.7109375" style="1" bestFit="1" customWidth="1"/>
    <col min="28" max="28" width="20.140625" style="1" customWidth="1"/>
    <col min="29" max="29" width="32.5703125" style="1" customWidth="1"/>
    <col min="30" max="30" width="23.85546875" style="1" customWidth="1"/>
    <col min="31" max="31" width="29.140625" style="1" customWidth="1"/>
    <col min="32" max="32" width="19" style="2" customWidth="1"/>
    <col min="33" max="39" width="11.42578125" style="2"/>
    <col min="40" max="40" width="5" style="1" customWidth="1"/>
    <col min="41" max="16384" width="11.42578125" style="1"/>
  </cols>
  <sheetData>
    <row r="1" spans="1:39" ht="26.25" customHeight="1" x14ac:dyDescent="0.3">
      <c r="H1" s="1"/>
    </row>
    <row r="2" spans="1:39" ht="45.75" x14ac:dyDescent="0.3">
      <c r="C2" s="71" t="s">
        <v>0</v>
      </c>
      <c r="D2" s="71"/>
      <c r="E2" s="71"/>
      <c r="F2" s="4"/>
      <c r="G2" s="4"/>
      <c r="H2" s="4"/>
      <c r="I2" s="4"/>
      <c r="J2" s="4"/>
      <c r="K2" s="4"/>
      <c r="L2" s="4"/>
      <c r="M2" s="4"/>
      <c r="N2" s="4"/>
      <c r="O2" s="72"/>
      <c r="P2" s="4"/>
      <c r="Q2" s="4"/>
      <c r="R2" s="4"/>
      <c r="S2" s="4"/>
      <c r="T2" s="4"/>
      <c r="U2" s="4"/>
      <c r="V2" s="4"/>
      <c r="W2" s="4"/>
      <c r="X2" s="4"/>
      <c r="Y2" s="4"/>
      <c r="Z2" s="4"/>
      <c r="AA2" s="4"/>
      <c r="AB2" s="4"/>
      <c r="AC2" s="4"/>
    </row>
    <row r="3" spans="1:39" ht="31.5" customHeight="1" x14ac:dyDescent="0.3">
      <c r="C3" s="73" t="s">
        <v>245</v>
      </c>
      <c r="D3" s="73"/>
      <c r="E3" s="73"/>
      <c r="H3" s="1"/>
    </row>
    <row r="4" spans="1:39" x14ac:dyDescent="0.3">
      <c r="H4" s="1"/>
    </row>
    <row r="5" spans="1:39" x14ac:dyDescent="0.3">
      <c r="H5" s="1"/>
    </row>
    <row r="6" spans="1:39" s="7" customFormat="1" ht="29.25" customHeight="1" x14ac:dyDescent="0.35">
      <c r="B6" s="8" t="s">
        <v>2</v>
      </c>
      <c r="C6" s="9"/>
      <c r="D6" s="11" t="s">
        <v>3</v>
      </c>
      <c r="E6" s="11" t="s">
        <v>4</v>
      </c>
      <c r="F6" s="11" t="s">
        <v>5</v>
      </c>
      <c r="G6" s="11" t="s">
        <v>6</v>
      </c>
      <c r="H6" s="11" t="s">
        <v>7</v>
      </c>
      <c r="I6" s="11" t="s">
        <v>8</v>
      </c>
      <c r="J6" s="11" t="s">
        <v>9</v>
      </c>
      <c r="K6" s="11" t="s">
        <v>10</v>
      </c>
      <c r="L6" s="11" t="s">
        <v>11</v>
      </c>
      <c r="M6" s="11" t="s">
        <v>12</v>
      </c>
      <c r="N6" s="11" t="s">
        <v>13</v>
      </c>
      <c r="O6" s="16" t="s">
        <v>14</v>
      </c>
      <c r="P6" s="10" t="s">
        <v>15</v>
      </c>
      <c r="Q6" s="10"/>
      <c r="R6" s="10"/>
      <c r="S6" s="10"/>
      <c r="T6" s="10"/>
      <c r="U6" s="10"/>
      <c r="V6" s="10"/>
      <c r="W6" s="10"/>
      <c r="X6" s="10"/>
      <c r="Y6" s="10"/>
      <c r="Z6" s="10"/>
      <c r="AA6" s="10"/>
      <c r="AB6" s="74" t="s">
        <v>16</v>
      </c>
      <c r="AC6" s="11" t="s">
        <v>17</v>
      </c>
      <c r="AD6" s="11" t="s">
        <v>18</v>
      </c>
      <c r="AE6" s="11" t="s">
        <v>19</v>
      </c>
      <c r="AF6" s="11" t="s">
        <v>20</v>
      </c>
      <c r="AG6" s="12"/>
      <c r="AH6" s="12"/>
      <c r="AI6" s="12"/>
      <c r="AJ6" s="12"/>
      <c r="AK6" s="12"/>
      <c r="AL6" s="12"/>
      <c r="AM6" s="12"/>
    </row>
    <row r="7" spans="1:39" s="81" customFormat="1" ht="47.25" customHeight="1" thickBot="1" x14ac:dyDescent="0.4">
      <c r="A7" s="75"/>
      <c r="B7" s="76" t="s">
        <v>21</v>
      </c>
      <c r="C7" s="76" t="s">
        <v>22</v>
      </c>
      <c r="D7" s="77"/>
      <c r="E7" s="77"/>
      <c r="F7" s="77"/>
      <c r="G7" s="77"/>
      <c r="H7" s="77"/>
      <c r="I7" s="77"/>
      <c r="J7" s="77"/>
      <c r="K7" s="77"/>
      <c r="L7" s="77"/>
      <c r="M7" s="77"/>
      <c r="N7" s="77"/>
      <c r="O7" s="78"/>
      <c r="P7" s="606" t="s">
        <v>23</v>
      </c>
      <c r="Q7" s="606" t="s">
        <v>24</v>
      </c>
      <c r="R7" s="606" t="s">
        <v>25</v>
      </c>
      <c r="S7" s="606" t="s">
        <v>26</v>
      </c>
      <c r="T7" s="606" t="s">
        <v>27</v>
      </c>
      <c r="U7" s="606" t="s">
        <v>28</v>
      </c>
      <c r="V7" s="606" t="s">
        <v>29</v>
      </c>
      <c r="W7" s="606" t="s">
        <v>30</v>
      </c>
      <c r="X7" s="606" t="s">
        <v>31</v>
      </c>
      <c r="Y7" s="606" t="s">
        <v>32</v>
      </c>
      <c r="Z7" s="606" t="s">
        <v>33</v>
      </c>
      <c r="AA7" s="606" t="s">
        <v>34</v>
      </c>
      <c r="AB7" s="79"/>
      <c r="AC7" s="77"/>
      <c r="AD7" s="77"/>
      <c r="AE7" s="15"/>
      <c r="AF7" s="77"/>
      <c r="AG7" s="80"/>
      <c r="AH7" s="80"/>
      <c r="AI7" s="80"/>
      <c r="AJ7" s="80"/>
      <c r="AK7" s="80"/>
      <c r="AL7" s="80"/>
      <c r="AM7" s="80"/>
    </row>
    <row r="8" spans="1:39" ht="85.5" customHeight="1" thickTop="1" x14ac:dyDescent="0.3">
      <c r="B8" s="82" t="s">
        <v>35</v>
      </c>
      <c r="C8" s="83" t="s">
        <v>36</v>
      </c>
      <c r="D8" s="84"/>
      <c r="E8" s="85" t="s">
        <v>246</v>
      </c>
      <c r="F8" s="85" t="s">
        <v>247</v>
      </c>
      <c r="G8" s="85" t="s">
        <v>248</v>
      </c>
      <c r="H8" s="86">
        <v>1</v>
      </c>
      <c r="I8" s="85" t="s">
        <v>249</v>
      </c>
      <c r="J8" s="85" t="s">
        <v>250</v>
      </c>
      <c r="K8" s="87" t="s">
        <v>251</v>
      </c>
      <c r="L8" s="87" t="s">
        <v>41</v>
      </c>
      <c r="M8" s="87" t="s">
        <v>178</v>
      </c>
      <c r="N8" s="87" t="s">
        <v>43</v>
      </c>
      <c r="O8" s="88">
        <f>SUM(P8:AA8)</f>
        <v>12</v>
      </c>
      <c r="P8" s="122">
        <v>1</v>
      </c>
      <c r="Q8" s="122">
        <v>1</v>
      </c>
      <c r="R8" s="122">
        <v>1</v>
      </c>
      <c r="S8" s="122">
        <v>1</v>
      </c>
      <c r="T8" s="122">
        <v>1</v>
      </c>
      <c r="U8" s="122">
        <v>1</v>
      </c>
      <c r="V8" s="122">
        <v>1</v>
      </c>
      <c r="W8" s="122">
        <v>1</v>
      </c>
      <c r="X8" s="122">
        <v>1</v>
      </c>
      <c r="Y8" s="122">
        <v>1</v>
      </c>
      <c r="Z8" s="122">
        <v>1</v>
      </c>
      <c r="AA8" s="122">
        <v>1</v>
      </c>
      <c r="AB8" s="89" t="s">
        <v>252</v>
      </c>
      <c r="AC8" s="90" t="s">
        <v>253</v>
      </c>
      <c r="AD8" s="90" t="s">
        <v>254</v>
      </c>
      <c r="AE8" s="91" t="s">
        <v>255</v>
      </c>
      <c r="AF8" s="92"/>
    </row>
    <row r="9" spans="1:39" ht="75.75" customHeight="1" x14ac:dyDescent="0.3">
      <c r="B9" s="82"/>
      <c r="C9" s="93"/>
      <c r="D9" s="84"/>
      <c r="E9" s="84" t="s">
        <v>256</v>
      </c>
      <c r="F9" s="84" t="s">
        <v>257</v>
      </c>
      <c r="G9" s="84" t="s">
        <v>258</v>
      </c>
      <c r="H9" s="94">
        <v>2</v>
      </c>
      <c r="I9" s="84" t="s">
        <v>259</v>
      </c>
      <c r="J9" s="84" t="s">
        <v>260</v>
      </c>
      <c r="K9" s="86" t="s">
        <v>251</v>
      </c>
      <c r="L9" s="86" t="s">
        <v>41</v>
      </c>
      <c r="M9" s="86" t="s">
        <v>42</v>
      </c>
      <c r="N9" s="86" t="s">
        <v>43</v>
      </c>
      <c r="O9" s="88">
        <f t="shared" ref="O9:O18" si="0">SUM(P9:AA9)</f>
        <v>4400</v>
      </c>
      <c r="P9" s="122">
        <v>200</v>
      </c>
      <c r="Q9" s="122">
        <v>200</v>
      </c>
      <c r="R9" s="122">
        <v>400</v>
      </c>
      <c r="S9" s="122">
        <v>400</v>
      </c>
      <c r="T9" s="122">
        <v>400</v>
      </c>
      <c r="U9" s="122">
        <v>400</v>
      </c>
      <c r="V9" s="122">
        <v>400</v>
      </c>
      <c r="W9" s="122">
        <v>400</v>
      </c>
      <c r="X9" s="122">
        <v>400</v>
      </c>
      <c r="Y9" s="122">
        <v>400</v>
      </c>
      <c r="Z9" s="122">
        <v>400</v>
      </c>
      <c r="AA9" s="122">
        <v>400</v>
      </c>
      <c r="AB9" s="89" t="s">
        <v>261</v>
      </c>
      <c r="AC9" s="95" t="s">
        <v>262</v>
      </c>
      <c r="AD9" s="95" t="s">
        <v>263</v>
      </c>
      <c r="AE9" s="86"/>
      <c r="AF9" s="92"/>
    </row>
    <row r="10" spans="1:39" ht="77.25" customHeight="1" x14ac:dyDescent="0.3">
      <c r="B10" s="82"/>
      <c r="C10" s="96"/>
      <c r="D10" s="84"/>
      <c r="E10" s="84" t="s">
        <v>264</v>
      </c>
      <c r="F10" s="84" t="s">
        <v>265</v>
      </c>
      <c r="G10" s="84" t="s">
        <v>266</v>
      </c>
      <c r="H10" s="86">
        <v>3</v>
      </c>
      <c r="I10" s="84" t="s">
        <v>267</v>
      </c>
      <c r="J10" s="84" t="s">
        <v>268</v>
      </c>
      <c r="K10" s="86" t="s">
        <v>269</v>
      </c>
      <c r="L10" s="86" t="s">
        <v>41</v>
      </c>
      <c r="M10" s="86" t="s">
        <v>42</v>
      </c>
      <c r="N10" s="86" t="s">
        <v>270</v>
      </c>
      <c r="O10" s="88">
        <f t="shared" si="0"/>
        <v>80</v>
      </c>
      <c r="P10" s="122"/>
      <c r="Q10" s="122"/>
      <c r="R10" s="122">
        <v>8</v>
      </c>
      <c r="S10" s="122">
        <v>8</v>
      </c>
      <c r="T10" s="122">
        <v>8</v>
      </c>
      <c r="U10" s="122">
        <v>8</v>
      </c>
      <c r="V10" s="122">
        <v>8</v>
      </c>
      <c r="W10" s="122">
        <v>8</v>
      </c>
      <c r="X10" s="122">
        <v>8</v>
      </c>
      <c r="Y10" s="122">
        <v>8</v>
      </c>
      <c r="Z10" s="122">
        <v>8</v>
      </c>
      <c r="AA10" s="122">
        <v>8</v>
      </c>
      <c r="AB10" s="89" t="s">
        <v>271</v>
      </c>
      <c r="AC10" s="95" t="s">
        <v>272</v>
      </c>
      <c r="AD10" s="95" t="s">
        <v>273</v>
      </c>
      <c r="AE10" s="86"/>
      <c r="AF10" s="92">
        <v>100000</v>
      </c>
    </row>
    <row r="11" spans="1:39" ht="75.75" customHeight="1" x14ac:dyDescent="0.3">
      <c r="B11" s="82"/>
      <c r="C11" s="97" t="s">
        <v>48</v>
      </c>
      <c r="D11" s="84"/>
      <c r="E11" s="84" t="s">
        <v>274</v>
      </c>
      <c r="F11" s="84" t="s">
        <v>275</v>
      </c>
      <c r="G11" s="84" t="s">
        <v>276</v>
      </c>
      <c r="H11" s="94">
        <v>1</v>
      </c>
      <c r="I11" s="84" t="s">
        <v>259</v>
      </c>
      <c r="J11" s="84" t="s">
        <v>277</v>
      </c>
      <c r="K11" s="86" t="s">
        <v>251</v>
      </c>
      <c r="L11" s="86" t="s">
        <v>41</v>
      </c>
      <c r="M11" s="86" t="s">
        <v>42</v>
      </c>
      <c r="N11" s="86" t="s">
        <v>43</v>
      </c>
      <c r="O11" s="88">
        <f t="shared" si="0"/>
        <v>25</v>
      </c>
      <c r="P11" s="122"/>
      <c r="Q11" s="122"/>
      <c r="R11" s="122"/>
      <c r="S11" s="122">
        <v>3</v>
      </c>
      <c r="T11" s="122">
        <v>3</v>
      </c>
      <c r="U11" s="122">
        <v>3</v>
      </c>
      <c r="V11" s="122">
        <v>3</v>
      </c>
      <c r="W11" s="122">
        <v>3</v>
      </c>
      <c r="X11" s="122">
        <v>3</v>
      </c>
      <c r="Y11" s="122">
        <v>3</v>
      </c>
      <c r="Z11" s="122">
        <v>3</v>
      </c>
      <c r="AA11" s="122">
        <v>1</v>
      </c>
      <c r="AB11" s="89" t="s">
        <v>278</v>
      </c>
      <c r="AC11" s="95" t="s">
        <v>262</v>
      </c>
      <c r="AD11" s="95" t="s">
        <v>263</v>
      </c>
      <c r="AE11" s="86" t="s">
        <v>51</v>
      </c>
      <c r="AF11" s="98"/>
    </row>
    <row r="12" spans="1:39" ht="45" customHeight="1" x14ac:dyDescent="0.3">
      <c r="B12" s="82"/>
      <c r="C12" s="99" t="s">
        <v>52</v>
      </c>
      <c r="D12" s="84"/>
      <c r="E12" s="100" t="s">
        <v>279</v>
      </c>
      <c r="F12" s="84" t="s">
        <v>280</v>
      </c>
      <c r="G12" s="84" t="s">
        <v>281</v>
      </c>
      <c r="H12" s="94">
        <v>3</v>
      </c>
      <c r="I12" s="84" t="s">
        <v>92</v>
      </c>
      <c r="J12" s="84" t="s">
        <v>282</v>
      </c>
      <c r="K12" s="94" t="s">
        <v>251</v>
      </c>
      <c r="L12" s="94" t="s">
        <v>41</v>
      </c>
      <c r="M12" s="94" t="s">
        <v>178</v>
      </c>
      <c r="N12" s="94" t="s">
        <v>43</v>
      </c>
      <c r="O12" s="88">
        <f t="shared" si="0"/>
        <v>12</v>
      </c>
      <c r="P12" s="134">
        <v>1</v>
      </c>
      <c r="Q12" s="134">
        <v>1</v>
      </c>
      <c r="R12" s="134">
        <v>1</v>
      </c>
      <c r="S12" s="134">
        <v>1</v>
      </c>
      <c r="T12" s="134">
        <v>1</v>
      </c>
      <c r="U12" s="134">
        <v>1</v>
      </c>
      <c r="V12" s="134">
        <v>1</v>
      </c>
      <c r="W12" s="134">
        <v>1</v>
      </c>
      <c r="X12" s="134">
        <v>1</v>
      </c>
      <c r="Y12" s="134">
        <v>1</v>
      </c>
      <c r="Z12" s="134">
        <v>1</v>
      </c>
      <c r="AA12" s="134">
        <v>1</v>
      </c>
      <c r="AB12" s="89" t="s">
        <v>283</v>
      </c>
      <c r="AC12" s="95" t="s">
        <v>284</v>
      </c>
      <c r="AD12" s="95" t="s">
        <v>285</v>
      </c>
      <c r="AE12" s="94" t="s">
        <v>286</v>
      </c>
      <c r="AF12" s="101"/>
    </row>
    <row r="13" spans="1:39" ht="51.75" customHeight="1" x14ac:dyDescent="0.3">
      <c r="B13" s="82"/>
      <c r="C13" s="93"/>
      <c r="D13" s="84"/>
      <c r="E13" s="100" t="s">
        <v>287</v>
      </c>
      <c r="F13" s="100" t="s">
        <v>288</v>
      </c>
      <c r="G13" s="100" t="s">
        <v>289</v>
      </c>
      <c r="H13" s="102">
        <v>3</v>
      </c>
      <c r="I13" s="100" t="s">
        <v>249</v>
      </c>
      <c r="J13" s="100" t="s">
        <v>290</v>
      </c>
      <c r="K13" s="103" t="s">
        <v>251</v>
      </c>
      <c r="L13" s="103" t="s">
        <v>41</v>
      </c>
      <c r="M13" s="103" t="s">
        <v>42</v>
      </c>
      <c r="N13" s="103" t="s">
        <v>43</v>
      </c>
      <c r="O13" s="88">
        <f t="shared" si="0"/>
        <v>9490</v>
      </c>
      <c r="P13" s="975">
        <v>745</v>
      </c>
      <c r="Q13" s="975">
        <v>753</v>
      </c>
      <c r="R13" s="975">
        <v>762</v>
      </c>
      <c r="S13" s="975">
        <v>770</v>
      </c>
      <c r="T13" s="975">
        <v>778</v>
      </c>
      <c r="U13" s="975">
        <v>787</v>
      </c>
      <c r="V13" s="975">
        <v>795</v>
      </c>
      <c r="W13" s="975">
        <v>803</v>
      </c>
      <c r="X13" s="975">
        <v>812</v>
      </c>
      <c r="Y13" s="975">
        <v>820</v>
      </c>
      <c r="Z13" s="975">
        <v>828</v>
      </c>
      <c r="AA13" s="975">
        <v>837</v>
      </c>
      <c r="AB13" s="104" t="s">
        <v>291</v>
      </c>
      <c r="AC13" s="105" t="s">
        <v>292</v>
      </c>
      <c r="AD13" s="105" t="s">
        <v>293</v>
      </c>
      <c r="AE13" s="102"/>
      <c r="AF13" s="106"/>
    </row>
    <row r="14" spans="1:39" ht="84.75" customHeight="1" x14ac:dyDescent="0.3">
      <c r="B14" s="82"/>
      <c r="C14" s="93"/>
      <c r="D14" s="84"/>
      <c r="E14" s="84" t="s">
        <v>294</v>
      </c>
      <c r="F14" s="84" t="s">
        <v>295</v>
      </c>
      <c r="G14" s="84" t="s">
        <v>296</v>
      </c>
      <c r="H14" s="94">
        <v>2</v>
      </c>
      <c r="I14" s="84" t="s">
        <v>259</v>
      </c>
      <c r="J14" s="84" t="s">
        <v>297</v>
      </c>
      <c r="K14" s="86" t="s">
        <v>251</v>
      </c>
      <c r="L14" s="86" t="s">
        <v>41</v>
      </c>
      <c r="M14" s="86" t="s">
        <v>42</v>
      </c>
      <c r="N14" s="86" t="s">
        <v>43</v>
      </c>
      <c r="O14" s="88">
        <f t="shared" si="0"/>
        <v>1400</v>
      </c>
      <c r="P14" s="122"/>
      <c r="Q14" s="122"/>
      <c r="R14" s="122"/>
      <c r="S14" s="122"/>
      <c r="T14" s="122"/>
      <c r="U14" s="122"/>
      <c r="V14" s="122"/>
      <c r="W14" s="122">
        <v>700</v>
      </c>
      <c r="X14" s="122"/>
      <c r="Y14" s="122"/>
      <c r="Z14" s="122"/>
      <c r="AA14" s="122">
        <v>700</v>
      </c>
      <c r="AB14" s="89" t="s">
        <v>298</v>
      </c>
      <c r="AC14" s="95" t="s">
        <v>262</v>
      </c>
      <c r="AD14" s="95" t="s">
        <v>263</v>
      </c>
      <c r="AE14" s="94" t="s">
        <v>68</v>
      </c>
      <c r="AF14" s="98"/>
    </row>
    <row r="15" spans="1:39" ht="58.5" customHeight="1" x14ac:dyDescent="0.3">
      <c r="B15" s="82"/>
      <c r="C15" s="93"/>
      <c r="D15" s="84"/>
      <c r="E15" s="84" t="s">
        <v>299</v>
      </c>
      <c r="F15" s="84" t="s">
        <v>300</v>
      </c>
      <c r="G15" s="84" t="s">
        <v>301</v>
      </c>
      <c r="H15" s="86">
        <v>2</v>
      </c>
      <c r="I15" s="84" t="s">
        <v>267</v>
      </c>
      <c r="J15" s="84" t="s">
        <v>302</v>
      </c>
      <c r="K15" s="86" t="s">
        <v>269</v>
      </c>
      <c r="L15" s="86" t="s">
        <v>41</v>
      </c>
      <c r="M15" s="86" t="s">
        <v>42</v>
      </c>
      <c r="N15" s="86" t="s">
        <v>270</v>
      </c>
      <c r="O15" s="88">
        <f t="shared" si="0"/>
        <v>500</v>
      </c>
      <c r="P15" s="122">
        <v>41</v>
      </c>
      <c r="Q15" s="122">
        <v>41</v>
      </c>
      <c r="R15" s="122">
        <v>41</v>
      </c>
      <c r="S15" s="122">
        <v>41</v>
      </c>
      <c r="T15" s="122">
        <v>41</v>
      </c>
      <c r="U15" s="122">
        <v>41</v>
      </c>
      <c r="V15" s="122">
        <v>41</v>
      </c>
      <c r="W15" s="122">
        <v>41</v>
      </c>
      <c r="X15" s="122">
        <v>41</v>
      </c>
      <c r="Y15" s="122">
        <v>41</v>
      </c>
      <c r="Z15" s="122">
        <v>41</v>
      </c>
      <c r="AA15" s="122">
        <v>49</v>
      </c>
      <c r="AB15" s="89" t="s">
        <v>303</v>
      </c>
      <c r="AC15" s="95" t="s">
        <v>272</v>
      </c>
      <c r="AD15" s="95" t="s">
        <v>273</v>
      </c>
      <c r="AE15" s="86"/>
      <c r="AF15" s="98"/>
    </row>
    <row r="16" spans="1:39" ht="54.75" customHeight="1" x14ac:dyDescent="0.3">
      <c r="B16" s="82"/>
      <c r="C16" s="93"/>
      <c r="D16" s="84"/>
      <c r="E16" s="84" t="s">
        <v>304</v>
      </c>
      <c r="F16" s="84" t="s">
        <v>305</v>
      </c>
      <c r="G16" s="84" t="s">
        <v>306</v>
      </c>
      <c r="H16" s="86">
        <v>3</v>
      </c>
      <c r="I16" s="84" t="s">
        <v>267</v>
      </c>
      <c r="J16" s="84" t="s">
        <v>307</v>
      </c>
      <c r="K16" s="86" t="s">
        <v>269</v>
      </c>
      <c r="L16" s="86" t="s">
        <v>41</v>
      </c>
      <c r="M16" s="86" t="s">
        <v>308</v>
      </c>
      <c r="N16" s="86" t="s">
        <v>270</v>
      </c>
      <c r="O16" s="88">
        <f t="shared" si="0"/>
        <v>10</v>
      </c>
      <c r="P16" s="122"/>
      <c r="Q16" s="122"/>
      <c r="R16" s="122">
        <v>1</v>
      </c>
      <c r="S16" s="122">
        <v>1</v>
      </c>
      <c r="T16" s="122">
        <v>1</v>
      </c>
      <c r="U16" s="122">
        <v>1</v>
      </c>
      <c r="V16" s="122">
        <v>1</v>
      </c>
      <c r="W16" s="122">
        <v>1</v>
      </c>
      <c r="X16" s="122">
        <v>1</v>
      </c>
      <c r="Y16" s="122">
        <v>1</v>
      </c>
      <c r="Z16" s="122">
        <v>1</v>
      </c>
      <c r="AA16" s="122">
        <v>1</v>
      </c>
      <c r="AB16" s="89" t="s">
        <v>309</v>
      </c>
      <c r="AC16" s="95" t="s">
        <v>272</v>
      </c>
      <c r="AD16" s="95" t="s">
        <v>273</v>
      </c>
      <c r="AE16" s="86"/>
      <c r="AF16" s="98"/>
    </row>
    <row r="17" spans="2:39" ht="82.5" customHeight="1" x14ac:dyDescent="0.3">
      <c r="B17" s="82"/>
      <c r="C17" s="96"/>
      <c r="D17" s="84"/>
      <c r="E17" s="84" t="s">
        <v>310</v>
      </c>
      <c r="F17" s="84" t="s">
        <v>311</v>
      </c>
      <c r="G17" s="84" t="s">
        <v>312</v>
      </c>
      <c r="H17" s="86">
        <v>3</v>
      </c>
      <c r="I17" s="84" t="s">
        <v>313</v>
      </c>
      <c r="J17" s="84" t="s">
        <v>314</v>
      </c>
      <c r="K17" s="86" t="s">
        <v>269</v>
      </c>
      <c r="L17" s="86" t="s">
        <v>41</v>
      </c>
      <c r="M17" s="86" t="s">
        <v>308</v>
      </c>
      <c r="N17" s="86" t="s">
        <v>270</v>
      </c>
      <c r="O17" s="88">
        <f t="shared" si="0"/>
        <v>5</v>
      </c>
      <c r="P17" s="122"/>
      <c r="Q17" s="122"/>
      <c r="R17" s="122">
        <v>1</v>
      </c>
      <c r="S17" s="122">
        <v>1</v>
      </c>
      <c r="T17" s="122">
        <v>1</v>
      </c>
      <c r="U17" s="122">
        <v>1</v>
      </c>
      <c r="V17" s="122"/>
      <c r="W17" s="122"/>
      <c r="X17" s="122"/>
      <c r="Y17" s="122"/>
      <c r="Z17" s="122"/>
      <c r="AA17" s="122">
        <v>1</v>
      </c>
      <c r="AB17" s="89" t="s">
        <v>315</v>
      </c>
      <c r="AC17" s="95" t="s">
        <v>272</v>
      </c>
      <c r="AD17" s="95" t="s">
        <v>273</v>
      </c>
      <c r="AE17" s="86"/>
      <c r="AF17" s="98"/>
    </row>
    <row r="18" spans="2:39" s="110" customFormat="1" ht="43.5" customHeight="1" x14ac:dyDescent="0.3">
      <c r="B18" s="107"/>
      <c r="C18" s="108" t="s">
        <v>316</v>
      </c>
      <c r="D18" s="100"/>
      <c r="E18" s="100" t="s">
        <v>317</v>
      </c>
      <c r="F18" s="100" t="s">
        <v>318</v>
      </c>
      <c r="G18" s="100" t="s">
        <v>319</v>
      </c>
      <c r="H18" s="103">
        <v>1</v>
      </c>
      <c r="I18" s="100" t="s">
        <v>92</v>
      </c>
      <c r="J18" s="100" t="s">
        <v>320</v>
      </c>
      <c r="K18" s="102" t="s">
        <v>251</v>
      </c>
      <c r="L18" s="102" t="s">
        <v>41</v>
      </c>
      <c r="M18" s="102" t="s">
        <v>42</v>
      </c>
      <c r="N18" s="102" t="s">
        <v>43</v>
      </c>
      <c r="O18" s="88">
        <f t="shared" si="0"/>
        <v>1</v>
      </c>
      <c r="P18" s="121"/>
      <c r="Q18" s="122"/>
      <c r="R18" s="121"/>
      <c r="S18" s="122"/>
      <c r="T18" s="121"/>
      <c r="U18" s="122"/>
      <c r="V18" s="121"/>
      <c r="W18" s="121">
        <v>0.2</v>
      </c>
      <c r="X18" s="121">
        <v>0.2</v>
      </c>
      <c r="Y18" s="121">
        <v>0.2</v>
      </c>
      <c r="Z18" s="121">
        <v>0.2</v>
      </c>
      <c r="AA18" s="121">
        <v>0.2</v>
      </c>
      <c r="AB18" s="104" t="s">
        <v>321</v>
      </c>
      <c r="AC18" s="105" t="s">
        <v>262</v>
      </c>
      <c r="AD18" s="105" t="s">
        <v>263</v>
      </c>
      <c r="AE18" s="102" t="s">
        <v>286</v>
      </c>
      <c r="AF18" s="106">
        <v>300000</v>
      </c>
      <c r="AG18" s="109"/>
      <c r="AH18" s="109"/>
      <c r="AI18" s="109"/>
      <c r="AJ18" s="109"/>
      <c r="AK18" s="109"/>
      <c r="AL18" s="109"/>
      <c r="AM18" s="109"/>
    </row>
    <row r="19" spans="2:39" ht="69.75" customHeight="1" x14ac:dyDescent="0.25">
      <c r="B19" s="111" t="s">
        <v>55</v>
      </c>
      <c r="C19" s="112" t="s">
        <v>56</v>
      </c>
      <c r="D19" s="113"/>
      <c r="E19" s="114" t="s">
        <v>322</v>
      </c>
      <c r="F19" s="115" t="s">
        <v>323</v>
      </c>
      <c r="G19" s="115" t="s">
        <v>324</v>
      </c>
      <c r="H19" s="116">
        <v>3</v>
      </c>
      <c r="I19" s="117" t="s">
        <v>325</v>
      </c>
      <c r="J19" s="114" t="s">
        <v>326</v>
      </c>
      <c r="K19" s="116" t="s">
        <v>327</v>
      </c>
      <c r="L19" s="118" t="s">
        <v>41</v>
      </c>
      <c r="M19" s="103" t="s">
        <v>42</v>
      </c>
      <c r="N19" s="103" t="s">
        <v>43</v>
      </c>
      <c r="O19" s="88">
        <f t="shared" ref="O19:O39" si="1">SUM(P19:AA19)</f>
        <v>3146724</v>
      </c>
      <c r="P19" s="985">
        <v>248477</v>
      </c>
      <c r="Q19" s="985">
        <v>250877</v>
      </c>
      <c r="R19" s="985">
        <v>253577</v>
      </c>
      <c r="S19" s="985">
        <v>255977</v>
      </c>
      <c r="T19" s="985">
        <v>258377</v>
      </c>
      <c r="U19" s="985">
        <v>261077</v>
      </c>
      <c r="V19" s="985">
        <v>263477</v>
      </c>
      <c r="W19" s="985">
        <v>265877</v>
      </c>
      <c r="X19" s="985">
        <v>268577</v>
      </c>
      <c r="Y19" s="985">
        <v>270977</v>
      </c>
      <c r="Z19" s="985">
        <v>273377</v>
      </c>
      <c r="AA19" s="985">
        <v>276077</v>
      </c>
      <c r="AB19" s="104" t="s">
        <v>303</v>
      </c>
      <c r="AC19" s="105" t="s">
        <v>292</v>
      </c>
      <c r="AD19" s="105" t="s">
        <v>293</v>
      </c>
      <c r="AE19" s="103"/>
      <c r="AF19" s="106"/>
      <c r="AG19" s="1"/>
      <c r="AH19" s="1"/>
      <c r="AI19" s="1"/>
      <c r="AJ19" s="1"/>
      <c r="AK19" s="1"/>
      <c r="AL19" s="1"/>
      <c r="AM19" s="1"/>
    </row>
    <row r="20" spans="2:39" ht="67.5" customHeight="1" x14ac:dyDescent="0.25">
      <c r="B20" s="82"/>
      <c r="C20" s="119"/>
      <c r="D20" s="113"/>
      <c r="E20" s="85" t="s">
        <v>328</v>
      </c>
      <c r="F20" s="85" t="s">
        <v>329</v>
      </c>
      <c r="G20" s="85" t="s">
        <v>330</v>
      </c>
      <c r="H20" s="86">
        <v>3</v>
      </c>
      <c r="I20" s="85" t="s">
        <v>331</v>
      </c>
      <c r="J20" s="85" t="s">
        <v>332</v>
      </c>
      <c r="K20" s="87" t="s">
        <v>40</v>
      </c>
      <c r="L20" s="87" t="s">
        <v>41</v>
      </c>
      <c r="M20" s="87" t="s">
        <v>178</v>
      </c>
      <c r="N20" s="87" t="s">
        <v>43</v>
      </c>
      <c r="O20" s="120">
        <f>AVERAGE(P20:AA20)</f>
        <v>0.9900000000000001</v>
      </c>
      <c r="P20" s="121">
        <v>0.99</v>
      </c>
      <c r="Q20" s="121">
        <v>0.99</v>
      </c>
      <c r="R20" s="121">
        <v>0.99</v>
      </c>
      <c r="S20" s="121">
        <v>0.99</v>
      </c>
      <c r="T20" s="121">
        <v>0.99</v>
      </c>
      <c r="U20" s="121">
        <v>0.99</v>
      </c>
      <c r="V20" s="121">
        <v>0.99</v>
      </c>
      <c r="W20" s="121">
        <v>0.99</v>
      </c>
      <c r="X20" s="121">
        <v>0.99</v>
      </c>
      <c r="Y20" s="121">
        <v>0.99</v>
      </c>
      <c r="Z20" s="121">
        <v>0.99</v>
      </c>
      <c r="AA20" s="121">
        <v>0.99</v>
      </c>
      <c r="AB20" s="89" t="s">
        <v>333</v>
      </c>
      <c r="AC20" s="90" t="s">
        <v>253</v>
      </c>
      <c r="AD20" s="90" t="s">
        <v>254</v>
      </c>
      <c r="AE20" s="87"/>
      <c r="AF20" s="98"/>
      <c r="AG20" s="1"/>
      <c r="AH20" s="1"/>
      <c r="AI20" s="1"/>
      <c r="AJ20" s="1"/>
      <c r="AK20" s="1"/>
      <c r="AL20" s="1"/>
      <c r="AM20" s="1"/>
    </row>
    <row r="21" spans="2:39" ht="68.25" customHeight="1" x14ac:dyDescent="0.25">
      <c r="B21" s="82"/>
      <c r="C21" s="119"/>
      <c r="D21" s="113"/>
      <c r="E21" s="85" t="s">
        <v>334</v>
      </c>
      <c r="F21" s="85" t="s">
        <v>247</v>
      </c>
      <c r="G21" s="85" t="s">
        <v>335</v>
      </c>
      <c r="H21" s="86">
        <v>2</v>
      </c>
      <c r="I21" s="85" t="s">
        <v>336</v>
      </c>
      <c r="J21" s="100" t="s">
        <v>337</v>
      </c>
      <c r="K21" s="103" t="s">
        <v>251</v>
      </c>
      <c r="L21" s="87" t="s">
        <v>41</v>
      </c>
      <c r="M21" s="87" t="s">
        <v>178</v>
      </c>
      <c r="N21" s="87" t="s">
        <v>43</v>
      </c>
      <c r="O21" s="88">
        <f>SUM(P21:AA21)</f>
        <v>12</v>
      </c>
      <c r="P21" s="122">
        <v>1</v>
      </c>
      <c r="Q21" s="122">
        <v>1</v>
      </c>
      <c r="R21" s="122">
        <v>1</v>
      </c>
      <c r="S21" s="122">
        <v>1</v>
      </c>
      <c r="T21" s="122">
        <v>1</v>
      </c>
      <c r="U21" s="122">
        <v>1</v>
      </c>
      <c r="V21" s="122">
        <v>1</v>
      </c>
      <c r="W21" s="122">
        <v>1</v>
      </c>
      <c r="X21" s="122">
        <v>1</v>
      </c>
      <c r="Y21" s="122">
        <v>1</v>
      </c>
      <c r="Z21" s="122">
        <v>1</v>
      </c>
      <c r="AA21" s="122">
        <v>1</v>
      </c>
      <c r="AB21" s="89" t="s">
        <v>338</v>
      </c>
      <c r="AC21" s="90" t="s">
        <v>253</v>
      </c>
      <c r="AD21" s="90" t="s">
        <v>254</v>
      </c>
      <c r="AE21" s="86"/>
      <c r="AF21" s="98"/>
      <c r="AG21" s="1"/>
      <c r="AH21" s="1"/>
      <c r="AI21" s="1"/>
      <c r="AJ21" s="1"/>
      <c r="AK21" s="1"/>
      <c r="AL21" s="1"/>
      <c r="AM21" s="1"/>
    </row>
    <row r="22" spans="2:39" ht="77.25" customHeight="1" x14ac:dyDescent="0.25">
      <c r="B22" s="82"/>
      <c r="C22" s="119"/>
      <c r="D22" s="113"/>
      <c r="E22" s="123" t="s">
        <v>339</v>
      </c>
      <c r="F22" s="123" t="s">
        <v>340</v>
      </c>
      <c r="G22" s="123" t="s">
        <v>341</v>
      </c>
      <c r="H22" s="86">
        <v>3</v>
      </c>
      <c r="I22" s="85" t="s">
        <v>331</v>
      </c>
      <c r="J22" s="123" t="s">
        <v>342</v>
      </c>
      <c r="K22" s="87" t="s">
        <v>40</v>
      </c>
      <c r="L22" s="87" t="s">
        <v>343</v>
      </c>
      <c r="M22" s="87" t="s">
        <v>178</v>
      </c>
      <c r="N22" s="87" t="s">
        <v>43</v>
      </c>
      <c r="O22" s="120">
        <f>AVERAGE(P22:AA22)</f>
        <v>4.9999999999999996E-2</v>
      </c>
      <c r="P22" s="121">
        <v>0.05</v>
      </c>
      <c r="Q22" s="121">
        <v>0.05</v>
      </c>
      <c r="R22" s="121">
        <v>0.05</v>
      </c>
      <c r="S22" s="121">
        <v>0.05</v>
      </c>
      <c r="T22" s="121">
        <v>0.05</v>
      </c>
      <c r="U22" s="121">
        <v>0.05</v>
      </c>
      <c r="V22" s="121">
        <v>0.05</v>
      </c>
      <c r="W22" s="121">
        <v>0.05</v>
      </c>
      <c r="X22" s="121">
        <v>0.05</v>
      </c>
      <c r="Y22" s="121">
        <v>0.05</v>
      </c>
      <c r="Z22" s="121">
        <v>0.05</v>
      </c>
      <c r="AA22" s="121">
        <v>0.05</v>
      </c>
      <c r="AB22" s="89" t="s">
        <v>344</v>
      </c>
      <c r="AC22" s="90" t="s">
        <v>253</v>
      </c>
      <c r="AD22" s="90" t="s">
        <v>254</v>
      </c>
      <c r="AE22" s="87" t="s">
        <v>345</v>
      </c>
      <c r="AF22" s="98"/>
      <c r="AG22" s="1"/>
      <c r="AH22" s="1"/>
      <c r="AI22" s="1"/>
      <c r="AJ22" s="1"/>
      <c r="AK22" s="1"/>
      <c r="AL22" s="1"/>
      <c r="AM22" s="1"/>
    </row>
    <row r="23" spans="2:39" ht="43.5" customHeight="1" x14ac:dyDescent="0.25">
      <c r="B23" s="82"/>
      <c r="C23" s="119"/>
      <c r="D23" s="113"/>
      <c r="E23" s="113" t="s">
        <v>346</v>
      </c>
      <c r="F23" s="113" t="s">
        <v>347</v>
      </c>
      <c r="G23" s="113" t="s">
        <v>348</v>
      </c>
      <c r="H23" s="94">
        <v>3</v>
      </c>
      <c r="I23" s="84" t="s">
        <v>92</v>
      </c>
      <c r="J23" s="113" t="s">
        <v>349</v>
      </c>
      <c r="K23" s="124" t="s">
        <v>327</v>
      </c>
      <c r="L23" s="86" t="s">
        <v>41</v>
      </c>
      <c r="M23" s="86" t="s">
        <v>42</v>
      </c>
      <c r="N23" s="86" t="s">
        <v>43</v>
      </c>
      <c r="O23" s="88">
        <f t="shared" si="1"/>
        <v>3.4919999999999995</v>
      </c>
      <c r="P23" s="122">
        <v>0.29099999999999998</v>
      </c>
      <c r="Q23" s="122">
        <v>0.29099999999999998</v>
      </c>
      <c r="R23" s="122">
        <v>0.29099999999999998</v>
      </c>
      <c r="S23" s="122">
        <v>0.29099999999999998</v>
      </c>
      <c r="T23" s="122">
        <v>0.29099999999999998</v>
      </c>
      <c r="U23" s="122">
        <v>0.29099999999999998</v>
      </c>
      <c r="V23" s="122">
        <v>0.29099999999999998</v>
      </c>
      <c r="W23" s="122">
        <v>0.29099999999999998</v>
      </c>
      <c r="X23" s="122">
        <v>0.29099999999999998</v>
      </c>
      <c r="Y23" s="122">
        <v>0.29099999999999998</v>
      </c>
      <c r="Z23" s="122">
        <v>0.29099999999999998</v>
      </c>
      <c r="AA23" s="122">
        <v>0.29099999999999998</v>
      </c>
      <c r="AB23" s="125" t="s">
        <v>350</v>
      </c>
      <c r="AC23" s="126" t="s">
        <v>351</v>
      </c>
      <c r="AD23" s="126" t="s">
        <v>352</v>
      </c>
      <c r="AE23" s="86"/>
      <c r="AF23" s="98"/>
      <c r="AG23" s="1"/>
      <c r="AH23" s="1"/>
      <c r="AI23" s="1"/>
      <c r="AJ23" s="1"/>
      <c r="AK23" s="1"/>
      <c r="AL23" s="1"/>
      <c r="AM23" s="1"/>
    </row>
    <row r="24" spans="2:39" ht="43.5" customHeight="1" x14ac:dyDescent="0.25">
      <c r="B24" s="82"/>
      <c r="C24" s="119"/>
      <c r="D24" s="113"/>
      <c r="E24" s="113" t="s">
        <v>353</v>
      </c>
      <c r="F24" s="113" t="s">
        <v>347</v>
      </c>
      <c r="G24" s="113" t="s">
        <v>348</v>
      </c>
      <c r="H24" s="94">
        <v>3</v>
      </c>
      <c r="I24" s="84" t="s">
        <v>92</v>
      </c>
      <c r="J24" s="113" t="s">
        <v>349</v>
      </c>
      <c r="K24" s="124" t="s">
        <v>327</v>
      </c>
      <c r="L24" s="86" t="s">
        <v>41</v>
      </c>
      <c r="M24" s="86" t="s">
        <v>42</v>
      </c>
      <c r="N24" s="86" t="s">
        <v>43</v>
      </c>
      <c r="O24" s="88">
        <f t="shared" si="1"/>
        <v>9.6300000000000008</v>
      </c>
      <c r="P24" s="122"/>
      <c r="Q24" s="122"/>
      <c r="R24" s="122"/>
      <c r="S24" s="122">
        <v>1.07</v>
      </c>
      <c r="T24" s="122">
        <v>1.07</v>
      </c>
      <c r="U24" s="122">
        <v>1.07</v>
      </c>
      <c r="V24" s="122">
        <v>1.07</v>
      </c>
      <c r="W24" s="122">
        <v>1.07</v>
      </c>
      <c r="X24" s="122">
        <v>1.07</v>
      </c>
      <c r="Y24" s="122">
        <v>1.07</v>
      </c>
      <c r="Z24" s="122">
        <v>1.07</v>
      </c>
      <c r="AA24" s="122">
        <v>1.07</v>
      </c>
      <c r="AB24" s="125" t="s">
        <v>350</v>
      </c>
      <c r="AC24" s="126" t="s">
        <v>351</v>
      </c>
      <c r="AD24" s="126" t="s">
        <v>352</v>
      </c>
      <c r="AE24" s="86"/>
      <c r="AF24" s="98"/>
      <c r="AG24" s="1"/>
      <c r="AH24" s="1"/>
      <c r="AI24" s="1"/>
      <c r="AJ24" s="1"/>
      <c r="AK24" s="1"/>
      <c r="AL24" s="1"/>
      <c r="AM24" s="1"/>
    </row>
    <row r="25" spans="2:39" ht="43.5" customHeight="1" x14ac:dyDescent="0.25">
      <c r="B25" s="82"/>
      <c r="C25" s="119"/>
      <c r="D25" s="113"/>
      <c r="E25" s="113" t="s">
        <v>354</v>
      </c>
      <c r="F25" s="113" t="s">
        <v>347</v>
      </c>
      <c r="G25" s="113" t="s">
        <v>348</v>
      </c>
      <c r="H25" s="94">
        <v>3</v>
      </c>
      <c r="I25" s="84" t="s">
        <v>92</v>
      </c>
      <c r="J25" s="113" t="s">
        <v>349</v>
      </c>
      <c r="K25" s="124" t="s">
        <v>327</v>
      </c>
      <c r="L25" s="86" t="s">
        <v>41</v>
      </c>
      <c r="M25" s="86" t="s">
        <v>42</v>
      </c>
      <c r="N25" s="86" t="s">
        <v>43</v>
      </c>
      <c r="O25" s="88">
        <f t="shared" si="1"/>
        <v>18</v>
      </c>
      <c r="P25" s="122">
        <v>1.5</v>
      </c>
      <c r="Q25" s="122">
        <v>1.5</v>
      </c>
      <c r="R25" s="122">
        <v>1.5</v>
      </c>
      <c r="S25" s="122">
        <v>1.5</v>
      </c>
      <c r="T25" s="122">
        <v>1.5</v>
      </c>
      <c r="U25" s="122">
        <v>1.5</v>
      </c>
      <c r="V25" s="122">
        <v>1.5</v>
      </c>
      <c r="W25" s="122">
        <v>1.5</v>
      </c>
      <c r="X25" s="122">
        <v>1.5</v>
      </c>
      <c r="Y25" s="122">
        <v>1.5</v>
      </c>
      <c r="Z25" s="122">
        <v>1.5</v>
      </c>
      <c r="AA25" s="122">
        <v>1.5</v>
      </c>
      <c r="AB25" s="125" t="s">
        <v>350</v>
      </c>
      <c r="AC25" s="126" t="s">
        <v>351</v>
      </c>
      <c r="AD25" s="126" t="s">
        <v>352</v>
      </c>
      <c r="AE25" s="86"/>
      <c r="AF25" s="98"/>
      <c r="AG25" s="1"/>
      <c r="AH25" s="1"/>
      <c r="AI25" s="1"/>
      <c r="AJ25" s="1"/>
      <c r="AK25" s="1"/>
      <c r="AL25" s="1"/>
      <c r="AM25" s="1"/>
    </row>
    <row r="26" spans="2:39" ht="49.5" x14ac:dyDescent="0.25">
      <c r="B26" s="82"/>
      <c r="C26" s="119"/>
      <c r="D26" s="113"/>
      <c r="E26" s="113" t="s">
        <v>355</v>
      </c>
      <c r="F26" s="113" t="s">
        <v>356</v>
      </c>
      <c r="G26" s="113" t="s">
        <v>357</v>
      </c>
      <c r="H26" s="94">
        <v>3</v>
      </c>
      <c r="I26" s="84" t="s">
        <v>92</v>
      </c>
      <c r="J26" s="113" t="s">
        <v>358</v>
      </c>
      <c r="K26" s="124" t="s">
        <v>251</v>
      </c>
      <c r="L26" s="86" t="s">
        <v>41</v>
      </c>
      <c r="M26" s="86" t="s">
        <v>42</v>
      </c>
      <c r="N26" s="86" t="s">
        <v>43</v>
      </c>
      <c r="O26" s="88">
        <f>SUM(P26:AA26)</f>
        <v>180</v>
      </c>
      <c r="P26" s="122">
        <v>15</v>
      </c>
      <c r="Q26" s="122">
        <v>15</v>
      </c>
      <c r="R26" s="122">
        <v>15</v>
      </c>
      <c r="S26" s="122">
        <v>15</v>
      </c>
      <c r="T26" s="122">
        <v>15</v>
      </c>
      <c r="U26" s="122">
        <v>15</v>
      </c>
      <c r="V26" s="122">
        <v>15</v>
      </c>
      <c r="W26" s="122">
        <v>15</v>
      </c>
      <c r="X26" s="122">
        <v>15</v>
      </c>
      <c r="Y26" s="122">
        <v>15</v>
      </c>
      <c r="Z26" s="122">
        <v>15</v>
      </c>
      <c r="AA26" s="122">
        <v>15</v>
      </c>
      <c r="AB26" s="125" t="s">
        <v>350</v>
      </c>
      <c r="AC26" s="126" t="s">
        <v>351</v>
      </c>
      <c r="AD26" s="126" t="s">
        <v>352</v>
      </c>
      <c r="AE26" s="86"/>
      <c r="AF26" s="98"/>
      <c r="AG26" s="1"/>
      <c r="AH26" s="1"/>
      <c r="AI26" s="1"/>
      <c r="AJ26" s="1"/>
      <c r="AK26" s="1"/>
      <c r="AL26" s="1"/>
      <c r="AM26" s="1"/>
    </row>
    <row r="27" spans="2:39" ht="49.5" x14ac:dyDescent="0.25">
      <c r="B27" s="82"/>
      <c r="C27" s="119"/>
      <c r="D27" s="113"/>
      <c r="E27" s="113" t="s">
        <v>359</v>
      </c>
      <c r="F27" s="113" t="s">
        <v>347</v>
      </c>
      <c r="G27" s="113" t="s">
        <v>360</v>
      </c>
      <c r="H27" s="94">
        <v>3</v>
      </c>
      <c r="I27" s="84" t="s">
        <v>92</v>
      </c>
      <c r="J27" s="113" t="s">
        <v>349</v>
      </c>
      <c r="K27" s="124" t="s">
        <v>327</v>
      </c>
      <c r="L27" s="86" t="s">
        <v>41</v>
      </c>
      <c r="M27" s="86" t="s">
        <v>42</v>
      </c>
      <c r="N27" s="86" t="s">
        <v>43</v>
      </c>
      <c r="O27" s="88">
        <f t="shared" si="1"/>
        <v>31.200000000000006</v>
      </c>
      <c r="P27" s="122">
        <v>2.6</v>
      </c>
      <c r="Q27" s="122">
        <v>2.6</v>
      </c>
      <c r="R27" s="122">
        <v>2.6</v>
      </c>
      <c r="S27" s="122">
        <v>2.6</v>
      </c>
      <c r="T27" s="122">
        <v>2.6</v>
      </c>
      <c r="U27" s="122">
        <v>2.6</v>
      </c>
      <c r="V27" s="122">
        <v>2.6</v>
      </c>
      <c r="W27" s="122">
        <v>2.6</v>
      </c>
      <c r="X27" s="122">
        <v>2.6</v>
      </c>
      <c r="Y27" s="122">
        <v>2.6</v>
      </c>
      <c r="Z27" s="122">
        <v>2.6</v>
      </c>
      <c r="AA27" s="122">
        <v>2.6</v>
      </c>
      <c r="AB27" s="125" t="s">
        <v>350</v>
      </c>
      <c r="AC27" s="126" t="s">
        <v>351</v>
      </c>
      <c r="AD27" s="126" t="s">
        <v>352</v>
      </c>
      <c r="AE27" s="86"/>
      <c r="AF27" s="98"/>
      <c r="AG27" s="1"/>
      <c r="AH27" s="1"/>
      <c r="AI27" s="1"/>
      <c r="AJ27" s="1"/>
      <c r="AK27" s="1"/>
      <c r="AL27" s="1"/>
      <c r="AM27" s="1"/>
    </row>
    <row r="28" spans="2:39" ht="66" x14ac:dyDescent="0.25">
      <c r="B28" s="82"/>
      <c r="C28" s="119"/>
      <c r="D28" s="113"/>
      <c r="E28" s="113" t="s">
        <v>361</v>
      </c>
      <c r="F28" s="113" t="s">
        <v>362</v>
      </c>
      <c r="G28" s="113" t="s">
        <v>363</v>
      </c>
      <c r="H28" s="94">
        <v>2</v>
      </c>
      <c r="I28" s="84" t="s">
        <v>92</v>
      </c>
      <c r="J28" s="113" t="s">
        <v>364</v>
      </c>
      <c r="K28" s="124" t="s">
        <v>251</v>
      </c>
      <c r="L28" s="86" t="s">
        <v>41</v>
      </c>
      <c r="M28" s="86" t="s">
        <v>42</v>
      </c>
      <c r="N28" s="86" t="s">
        <v>43</v>
      </c>
      <c r="O28" s="88">
        <f t="shared" si="1"/>
        <v>9</v>
      </c>
      <c r="P28" s="122"/>
      <c r="Q28" s="122">
        <v>1</v>
      </c>
      <c r="R28" s="122">
        <v>1</v>
      </c>
      <c r="S28" s="122">
        <v>1</v>
      </c>
      <c r="T28" s="122">
        <v>1</v>
      </c>
      <c r="U28" s="122"/>
      <c r="V28" s="122">
        <v>1</v>
      </c>
      <c r="W28" s="122"/>
      <c r="X28" s="122">
        <v>1</v>
      </c>
      <c r="Y28" s="122">
        <v>1</v>
      </c>
      <c r="Z28" s="122">
        <v>1</v>
      </c>
      <c r="AA28" s="122">
        <v>1</v>
      </c>
      <c r="AB28" s="125" t="s">
        <v>350</v>
      </c>
      <c r="AC28" s="126" t="s">
        <v>351</v>
      </c>
      <c r="AD28" s="126" t="s">
        <v>352</v>
      </c>
      <c r="AE28" s="86"/>
      <c r="AF28" s="98"/>
      <c r="AG28" s="1"/>
      <c r="AH28" s="1"/>
      <c r="AI28" s="1"/>
      <c r="AJ28" s="1"/>
      <c r="AK28" s="1"/>
      <c r="AL28" s="1"/>
      <c r="AM28" s="1"/>
    </row>
    <row r="29" spans="2:39" ht="66" x14ac:dyDescent="0.25">
      <c r="B29" s="82"/>
      <c r="C29" s="119"/>
      <c r="D29" s="113"/>
      <c r="E29" s="85" t="s">
        <v>365</v>
      </c>
      <c r="F29" s="84" t="s">
        <v>366</v>
      </c>
      <c r="G29" s="84" t="s">
        <v>367</v>
      </c>
      <c r="H29" s="94">
        <v>2</v>
      </c>
      <c r="I29" s="84" t="s">
        <v>325</v>
      </c>
      <c r="J29" s="84" t="s">
        <v>358</v>
      </c>
      <c r="K29" s="86" t="s">
        <v>251</v>
      </c>
      <c r="L29" s="86" t="s">
        <v>41</v>
      </c>
      <c r="M29" s="86" t="s">
        <v>42</v>
      </c>
      <c r="N29" s="86" t="s">
        <v>43</v>
      </c>
      <c r="O29" s="88">
        <f t="shared" si="1"/>
        <v>40000</v>
      </c>
      <c r="P29" s="127">
        <v>3333</v>
      </c>
      <c r="Q29" s="127">
        <v>3333</v>
      </c>
      <c r="R29" s="127">
        <v>3337</v>
      </c>
      <c r="S29" s="127">
        <v>3333</v>
      </c>
      <c r="T29" s="127">
        <v>3333</v>
      </c>
      <c r="U29" s="127">
        <v>3333</v>
      </c>
      <c r="V29" s="127">
        <v>3333</v>
      </c>
      <c r="W29" s="127">
        <v>3333</v>
      </c>
      <c r="X29" s="127">
        <v>3333</v>
      </c>
      <c r="Y29" s="127">
        <v>3333</v>
      </c>
      <c r="Z29" s="127">
        <v>3333</v>
      </c>
      <c r="AA29" s="127">
        <v>3333</v>
      </c>
      <c r="AB29" s="89" t="s">
        <v>368</v>
      </c>
      <c r="AC29" s="95" t="s">
        <v>369</v>
      </c>
      <c r="AD29" s="126" t="s">
        <v>370</v>
      </c>
      <c r="AE29" s="128" t="s">
        <v>61</v>
      </c>
      <c r="AF29" s="98"/>
      <c r="AG29" s="1"/>
      <c r="AH29" s="1"/>
      <c r="AI29" s="1"/>
      <c r="AJ29" s="1"/>
      <c r="AK29" s="1"/>
      <c r="AL29" s="1"/>
      <c r="AM29" s="1"/>
    </row>
    <row r="30" spans="2:39" ht="75" customHeight="1" x14ac:dyDescent="0.25">
      <c r="B30" s="82"/>
      <c r="C30" s="119"/>
      <c r="D30" s="113"/>
      <c r="E30" s="85" t="s">
        <v>371</v>
      </c>
      <c r="F30" s="84"/>
      <c r="G30" s="84" t="s">
        <v>372</v>
      </c>
      <c r="H30" s="94">
        <v>2</v>
      </c>
      <c r="I30" s="84" t="s">
        <v>325</v>
      </c>
      <c r="J30" s="84" t="s">
        <v>373</v>
      </c>
      <c r="K30" s="86" t="s">
        <v>251</v>
      </c>
      <c r="L30" s="86" t="s">
        <v>41</v>
      </c>
      <c r="M30" s="86" t="s">
        <v>42</v>
      </c>
      <c r="N30" s="86" t="s">
        <v>43</v>
      </c>
      <c r="O30" s="88">
        <f t="shared" si="1"/>
        <v>47000</v>
      </c>
      <c r="P30" s="127"/>
      <c r="Q30" s="127"/>
      <c r="R30" s="127"/>
      <c r="S30" s="127"/>
      <c r="T30" s="127">
        <v>5875</v>
      </c>
      <c r="U30" s="127">
        <v>5875</v>
      </c>
      <c r="V30" s="127">
        <v>5875</v>
      </c>
      <c r="W30" s="127">
        <v>5875</v>
      </c>
      <c r="X30" s="127">
        <v>5875</v>
      </c>
      <c r="Y30" s="127">
        <v>5875</v>
      </c>
      <c r="Z30" s="127">
        <v>5875</v>
      </c>
      <c r="AA30" s="127">
        <v>5875</v>
      </c>
      <c r="AB30" s="89" t="s">
        <v>374</v>
      </c>
      <c r="AC30" s="95" t="s">
        <v>369</v>
      </c>
      <c r="AD30" s="126" t="s">
        <v>370</v>
      </c>
      <c r="AE30" s="124" t="s">
        <v>101</v>
      </c>
      <c r="AF30" s="98" t="s">
        <v>375</v>
      </c>
      <c r="AG30" s="1"/>
      <c r="AH30" s="1"/>
      <c r="AI30" s="1"/>
      <c r="AJ30" s="1"/>
      <c r="AK30" s="1"/>
      <c r="AL30" s="1"/>
      <c r="AM30" s="1"/>
    </row>
    <row r="31" spans="2:39" ht="116.25" customHeight="1" x14ac:dyDescent="0.25">
      <c r="B31" s="82"/>
      <c r="C31" s="119"/>
      <c r="D31" s="113"/>
      <c r="E31" s="100" t="s">
        <v>376</v>
      </c>
      <c r="F31" s="100" t="s">
        <v>377</v>
      </c>
      <c r="G31" s="100" t="s">
        <v>378</v>
      </c>
      <c r="H31" s="94">
        <v>3</v>
      </c>
      <c r="I31" s="84" t="s">
        <v>325</v>
      </c>
      <c r="J31" s="84" t="s">
        <v>379</v>
      </c>
      <c r="K31" s="86" t="s">
        <v>251</v>
      </c>
      <c r="L31" s="86" t="s">
        <v>41</v>
      </c>
      <c r="M31" s="86" t="s">
        <v>42</v>
      </c>
      <c r="N31" s="86" t="s">
        <v>171</v>
      </c>
      <c r="O31" s="88">
        <f t="shared" si="1"/>
        <v>20000</v>
      </c>
      <c r="P31" s="127">
        <v>1666</v>
      </c>
      <c r="Q31" s="127">
        <v>1666</v>
      </c>
      <c r="R31" s="127">
        <v>1666</v>
      </c>
      <c r="S31" s="127">
        <v>1666</v>
      </c>
      <c r="T31" s="127">
        <v>1674</v>
      </c>
      <c r="U31" s="127">
        <v>1666</v>
      </c>
      <c r="V31" s="127">
        <v>1666</v>
      </c>
      <c r="W31" s="127">
        <v>1666</v>
      </c>
      <c r="X31" s="127">
        <v>1666</v>
      </c>
      <c r="Y31" s="127">
        <v>1666</v>
      </c>
      <c r="Z31" s="127">
        <v>1666</v>
      </c>
      <c r="AA31" s="127">
        <v>1666</v>
      </c>
      <c r="AB31" s="89" t="s">
        <v>368</v>
      </c>
      <c r="AC31" s="95" t="s">
        <v>369</v>
      </c>
      <c r="AD31" s="126" t="s">
        <v>370</v>
      </c>
      <c r="AE31" s="124" t="s">
        <v>101</v>
      </c>
      <c r="AF31" s="98"/>
      <c r="AG31" s="1"/>
      <c r="AH31" s="1"/>
      <c r="AI31" s="1"/>
      <c r="AJ31" s="1"/>
      <c r="AK31" s="1"/>
      <c r="AL31" s="1"/>
      <c r="AM31" s="1"/>
    </row>
    <row r="32" spans="2:39" ht="66" x14ac:dyDescent="0.3">
      <c r="B32" s="82"/>
      <c r="C32" s="119"/>
      <c r="D32" s="113"/>
      <c r="E32" s="84" t="s">
        <v>380</v>
      </c>
      <c r="F32" s="84" t="s">
        <v>381</v>
      </c>
      <c r="G32" s="84" t="s">
        <v>382</v>
      </c>
      <c r="H32" s="94">
        <v>1</v>
      </c>
      <c r="I32" s="84" t="s">
        <v>259</v>
      </c>
      <c r="J32" s="84" t="s">
        <v>383</v>
      </c>
      <c r="K32" s="86" t="s">
        <v>251</v>
      </c>
      <c r="L32" s="86" t="s">
        <v>41</v>
      </c>
      <c r="M32" s="86" t="s">
        <v>42</v>
      </c>
      <c r="N32" s="86" t="s">
        <v>43</v>
      </c>
      <c r="O32" s="88">
        <f t="shared" si="1"/>
        <v>38</v>
      </c>
      <c r="P32" s="122">
        <v>3</v>
      </c>
      <c r="Q32" s="122">
        <v>4</v>
      </c>
      <c r="R32" s="122">
        <v>3</v>
      </c>
      <c r="S32" s="122">
        <v>3</v>
      </c>
      <c r="T32" s="122">
        <v>4</v>
      </c>
      <c r="U32" s="122">
        <v>3</v>
      </c>
      <c r="V32" s="122">
        <v>3</v>
      </c>
      <c r="W32" s="122">
        <v>4</v>
      </c>
      <c r="X32" s="122">
        <v>3</v>
      </c>
      <c r="Y32" s="122">
        <v>3</v>
      </c>
      <c r="Z32" s="122">
        <v>3</v>
      </c>
      <c r="AA32" s="122">
        <v>2</v>
      </c>
      <c r="AB32" s="89" t="s">
        <v>384</v>
      </c>
      <c r="AC32" s="95" t="s">
        <v>262</v>
      </c>
      <c r="AD32" s="95" t="s">
        <v>263</v>
      </c>
      <c r="AE32" s="94" t="s">
        <v>68</v>
      </c>
      <c r="AF32" s="98"/>
      <c r="AK32" s="1"/>
      <c r="AL32" s="1"/>
      <c r="AM32" s="1"/>
    </row>
    <row r="33" spans="2:39" ht="82.5" x14ac:dyDescent="0.25">
      <c r="B33" s="82"/>
      <c r="C33" s="119"/>
      <c r="D33" s="113"/>
      <c r="E33" s="113" t="s">
        <v>385</v>
      </c>
      <c r="F33" s="113" t="s">
        <v>386</v>
      </c>
      <c r="G33" s="113" t="s">
        <v>387</v>
      </c>
      <c r="H33" s="94">
        <v>2</v>
      </c>
      <c r="I33" s="84" t="s">
        <v>92</v>
      </c>
      <c r="J33" s="113" t="s">
        <v>388</v>
      </c>
      <c r="K33" s="86" t="s">
        <v>251</v>
      </c>
      <c r="L33" s="86" t="s">
        <v>41</v>
      </c>
      <c r="M33" s="86" t="s">
        <v>42</v>
      </c>
      <c r="N33" s="86" t="s">
        <v>43</v>
      </c>
      <c r="O33" s="88">
        <f t="shared" si="1"/>
        <v>10</v>
      </c>
      <c r="P33" s="122"/>
      <c r="Q33" s="122">
        <v>1</v>
      </c>
      <c r="R33" s="122">
        <v>1</v>
      </c>
      <c r="S33" s="122">
        <v>1</v>
      </c>
      <c r="T33" s="122">
        <v>1</v>
      </c>
      <c r="U33" s="122">
        <v>1</v>
      </c>
      <c r="V33" s="122">
        <v>1</v>
      </c>
      <c r="W33" s="122">
        <v>1</v>
      </c>
      <c r="X33" s="122">
        <v>1</v>
      </c>
      <c r="Y33" s="122">
        <v>1</v>
      </c>
      <c r="Z33" s="122">
        <v>1</v>
      </c>
      <c r="AA33" s="122"/>
      <c r="AB33" s="125" t="s">
        <v>389</v>
      </c>
      <c r="AC33" s="95" t="s">
        <v>262</v>
      </c>
      <c r="AD33" s="95" t="s">
        <v>263</v>
      </c>
      <c r="AE33" s="91" t="s">
        <v>390</v>
      </c>
      <c r="AF33" s="98"/>
      <c r="AG33" s="1"/>
      <c r="AH33" s="1"/>
      <c r="AI33" s="1"/>
      <c r="AJ33" s="1"/>
      <c r="AK33" s="1"/>
      <c r="AL33" s="1"/>
      <c r="AM33" s="1"/>
    </row>
    <row r="34" spans="2:39" ht="54" customHeight="1" x14ac:dyDescent="0.25">
      <c r="B34" s="82"/>
      <c r="C34" s="129"/>
      <c r="D34" s="113"/>
      <c r="E34" s="114" t="s">
        <v>391</v>
      </c>
      <c r="F34" s="114"/>
      <c r="G34" s="114" t="s">
        <v>392</v>
      </c>
      <c r="H34" s="103">
        <v>2</v>
      </c>
      <c r="I34" s="100" t="s">
        <v>92</v>
      </c>
      <c r="J34" s="114" t="s">
        <v>393</v>
      </c>
      <c r="K34" s="102" t="s">
        <v>251</v>
      </c>
      <c r="L34" s="102" t="s">
        <v>41</v>
      </c>
      <c r="M34" s="102" t="s">
        <v>42</v>
      </c>
      <c r="N34" s="102" t="s">
        <v>43</v>
      </c>
      <c r="O34" s="88">
        <f t="shared" si="1"/>
        <v>9</v>
      </c>
      <c r="P34" s="134"/>
      <c r="Q34" s="134"/>
      <c r="R34" s="134"/>
      <c r="S34" s="134"/>
      <c r="T34" s="134"/>
      <c r="U34" s="134">
        <v>3</v>
      </c>
      <c r="V34" s="134">
        <v>3</v>
      </c>
      <c r="W34" s="134">
        <v>3</v>
      </c>
      <c r="X34" s="134"/>
      <c r="Y34" s="134"/>
      <c r="Z34" s="134"/>
      <c r="AA34" s="134"/>
      <c r="AB34" s="130" t="s">
        <v>394</v>
      </c>
      <c r="AC34" s="117" t="s">
        <v>284</v>
      </c>
      <c r="AD34" s="117" t="s">
        <v>285</v>
      </c>
      <c r="AE34" s="118" t="s">
        <v>95</v>
      </c>
      <c r="AF34" s="106"/>
      <c r="AG34" s="1"/>
      <c r="AH34" s="1"/>
      <c r="AI34" s="1"/>
      <c r="AJ34" s="1"/>
      <c r="AK34" s="1"/>
      <c r="AL34" s="1"/>
      <c r="AM34" s="1"/>
    </row>
    <row r="35" spans="2:39" ht="69.75" customHeight="1" x14ac:dyDescent="0.25">
      <c r="B35" s="82"/>
      <c r="C35" s="99" t="s">
        <v>310</v>
      </c>
      <c r="D35" s="113"/>
      <c r="E35" s="117" t="s">
        <v>395</v>
      </c>
      <c r="F35" s="114" t="s">
        <v>396</v>
      </c>
      <c r="G35" s="114" t="s">
        <v>397</v>
      </c>
      <c r="H35" s="103">
        <v>3</v>
      </c>
      <c r="I35" s="100" t="s">
        <v>398</v>
      </c>
      <c r="J35" s="114" t="s">
        <v>399</v>
      </c>
      <c r="K35" s="103" t="s">
        <v>251</v>
      </c>
      <c r="L35" s="103" t="s">
        <v>41</v>
      </c>
      <c r="M35" s="103" t="s">
        <v>42</v>
      </c>
      <c r="N35" s="103" t="s">
        <v>43</v>
      </c>
      <c r="O35" s="88">
        <f t="shared" si="1"/>
        <v>2</v>
      </c>
      <c r="P35" s="131"/>
      <c r="Q35" s="131"/>
      <c r="R35" s="131"/>
      <c r="S35" s="131">
        <v>1</v>
      </c>
      <c r="T35" s="131"/>
      <c r="U35" s="131"/>
      <c r="V35" s="131"/>
      <c r="W35" s="131">
        <v>1</v>
      </c>
      <c r="X35" s="131"/>
      <c r="Y35" s="131"/>
      <c r="Z35" s="131"/>
      <c r="AA35" s="131"/>
      <c r="AB35" s="130" t="s">
        <v>400</v>
      </c>
      <c r="AC35" s="117" t="s">
        <v>284</v>
      </c>
      <c r="AD35" s="117" t="s">
        <v>285</v>
      </c>
      <c r="AE35" s="118" t="s">
        <v>401</v>
      </c>
      <c r="AF35" s="132"/>
      <c r="AG35" s="1"/>
      <c r="AH35" s="1"/>
      <c r="AI35" s="1"/>
      <c r="AJ35" s="1"/>
      <c r="AK35" s="1"/>
      <c r="AL35" s="1"/>
      <c r="AM35" s="1"/>
    </row>
    <row r="36" spans="2:39" ht="50.25" customHeight="1" x14ac:dyDescent="0.25">
      <c r="B36" s="82"/>
      <c r="C36" s="133"/>
      <c r="D36" s="113"/>
      <c r="E36" s="117" t="s">
        <v>402</v>
      </c>
      <c r="F36" s="114" t="s">
        <v>403</v>
      </c>
      <c r="G36" s="114" t="s">
        <v>404</v>
      </c>
      <c r="H36" s="103">
        <v>2</v>
      </c>
      <c r="I36" s="100" t="s">
        <v>92</v>
      </c>
      <c r="J36" s="114" t="s">
        <v>405</v>
      </c>
      <c r="K36" s="103" t="s">
        <v>251</v>
      </c>
      <c r="L36" s="103" t="s">
        <v>41</v>
      </c>
      <c r="M36" s="103" t="s">
        <v>42</v>
      </c>
      <c r="N36" s="103" t="s">
        <v>43</v>
      </c>
      <c r="O36" s="88">
        <f t="shared" si="1"/>
        <v>2</v>
      </c>
      <c r="P36" s="134"/>
      <c r="Q36" s="134"/>
      <c r="R36" s="134">
        <v>1</v>
      </c>
      <c r="S36" s="134"/>
      <c r="T36" s="134"/>
      <c r="U36" s="134"/>
      <c r="V36" s="134">
        <v>1</v>
      </c>
      <c r="W36" s="134"/>
      <c r="X36" s="134"/>
      <c r="Y36" s="134"/>
      <c r="Z36" s="134"/>
      <c r="AA36" s="134"/>
      <c r="AB36" s="130" t="s">
        <v>406</v>
      </c>
      <c r="AC36" s="117" t="s">
        <v>284</v>
      </c>
      <c r="AD36" s="117" t="s">
        <v>285</v>
      </c>
      <c r="AE36" s="103" t="s">
        <v>407</v>
      </c>
      <c r="AF36" s="132">
        <v>150000</v>
      </c>
      <c r="AG36" s="1"/>
      <c r="AH36" s="1"/>
      <c r="AI36" s="1"/>
      <c r="AJ36" s="1"/>
      <c r="AK36" s="1"/>
      <c r="AL36" s="1"/>
      <c r="AM36" s="1"/>
    </row>
    <row r="37" spans="2:39" ht="55.5" customHeight="1" x14ac:dyDescent="0.25">
      <c r="B37" s="82"/>
      <c r="C37" s="93"/>
      <c r="D37" s="113"/>
      <c r="E37" s="114" t="s">
        <v>408</v>
      </c>
      <c r="F37" s="114" t="s">
        <v>409</v>
      </c>
      <c r="G37" s="114" t="s">
        <v>410</v>
      </c>
      <c r="H37" s="103">
        <v>2</v>
      </c>
      <c r="I37" s="100" t="s">
        <v>92</v>
      </c>
      <c r="J37" s="114" t="s">
        <v>251</v>
      </c>
      <c r="K37" s="116" t="s">
        <v>251</v>
      </c>
      <c r="L37" s="102" t="s">
        <v>41</v>
      </c>
      <c r="M37" s="102" t="s">
        <v>42</v>
      </c>
      <c r="N37" s="102" t="s">
        <v>43</v>
      </c>
      <c r="O37" s="88">
        <f t="shared" si="1"/>
        <v>3</v>
      </c>
      <c r="P37" s="122"/>
      <c r="Q37" s="122"/>
      <c r="R37" s="122"/>
      <c r="S37" s="122">
        <v>1</v>
      </c>
      <c r="T37" s="122"/>
      <c r="U37" s="122"/>
      <c r="V37" s="122"/>
      <c r="W37" s="122">
        <v>1</v>
      </c>
      <c r="X37" s="122"/>
      <c r="Y37" s="122"/>
      <c r="Z37" s="122"/>
      <c r="AA37" s="122">
        <v>1</v>
      </c>
      <c r="AB37" s="130" t="s">
        <v>411</v>
      </c>
      <c r="AC37" s="117" t="s">
        <v>351</v>
      </c>
      <c r="AD37" s="117" t="s">
        <v>352</v>
      </c>
      <c r="AE37" s="103" t="s">
        <v>61</v>
      </c>
      <c r="AF37" s="106"/>
      <c r="AG37" s="135"/>
      <c r="AH37" s="135"/>
      <c r="AI37" s="135"/>
      <c r="AJ37" s="135"/>
      <c r="AK37" s="135"/>
      <c r="AL37" s="135"/>
      <c r="AM37" s="1"/>
    </row>
    <row r="38" spans="2:39" ht="60.75" customHeight="1" x14ac:dyDescent="0.25">
      <c r="B38" s="82"/>
      <c r="C38" s="96"/>
      <c r="D38" s="113"/>
      <c r="E38" s="114" t="s">
        <v>412</v>
      </c>
      <c r="F38" s="114" t="s">
        <v>413</v>
      </c>
      <c r="G38" s="114" t="s">
        <v>414</v>
      </c>
      <c r="H38" s="103">
        <v>3</v>
      </c>
      <c r="I38" s="100" t="s">
        <v>92</v>
      </c>
      <c r="J38" s="114" t="s">
        <v>415</v>
      </c>
      <c r="K38" s="102" t="s">
        <v>251</v>
      </c>
      <c r="L38" s="102" t="s">
        <v>41</v>
      </c>
      <c r="M38" s="102" t="s">
        <v>42</v>
      </c>
      <c r="N38" s="102" t="s">
        <v>43</v>
      </c>
      <c r="O38" s="88">
        <f t="shared" si="1"/>
        <v>45000</v>
      </c>
      <c r="P38" s="122"/>
      <c r="Q38" s="122"/>
      <c r="R38" s="122">
        <v>6000</v>
      </c>
      <c r="S38" s="122">
        <v>8000</v>
      </c>
      <c r="T38" s="122"/>
      <c r="U38" s="122">
        <v>8000</v>
      </c>
      <c r="V38" s="122"/>
      <c r="W38" s="122">
        <v>8000</v>
      </c>
      <c r="X38" s="122">
        <v>5000</v>
      </c>
      <c r="Y38" s="122">
        <v>5000</v>
      </c>
      <c r="Z38" s="122">
        <v>5000</v>
      </c>
      <c r="AA38" s="122"/>
      <c r="AB38" s="130" t="s">
        <v>416</v>
      </c>
      <c r="AC38" s="105" t="s">
        <v>262</v>
      </c>
      <c r="AD38" s="117" t="s">
        <v>263</v>
      </c>
      <c r="AE38" s="102"/>
      <c r="AF38" s="106"/>
      <c r="AG38" s="1"/>
      <c r="AH38" s="135"/>
      <c r="AI38" s="135"/>
      <c r="AJ38" s="135"/>
      <c r="AK38" s="135"/>
      <c r="AL38" s="135"/>
      <c r="AM38" s="1"/>
    </row>
    <row r="39" spans="2:39" ht="51" customHeight="1" x14ac:dyDescent="0.25">
      <c r="B39" s="82"/>
      <c r="C39" s="136" t="s">
        <v>62</v>
      </c>
      <c r="D39" s="113"/>
      <c r="E39" s="114" t="s">
        <v>417</v>
      </c>
      <c r="F39" s="114" t="s">
        <v>418</v>
      </c>
      <c r="G39" s="114" t="s">
        <v>419</v>
      </c>
      <c r="H39" s="103">
        <v>3</v>
      </c>
      <c r="I39" s="100" t="s">
        <v>92</v>
      </c>
      <c r="J39" s="114" t="s">
        <v>420</v>
      </c>
      <c r="K39" s="103" t="s">
        <v>251</v>
      </c>
      <c r="L39" s="103" t="s">
        <v>41</v>
      </c>
      <c r="M39" s="103" t="s">
        <v>42</v>
      </c>
      <c r="N39" s="103" t="s">
        <v>43</v>
      </c>
      <c r="O39" s="88">
        <f t="shared" si="1"/>
        <v>20</v>
      </c>
      <c r="P39" s="134"/>
      <c r="Q39" s="134"/>
      <c r="R39" s="134">
        <v>4</v>
      </c>
      <c r="S39" s="134"/>
      <c r="T39" s="134"/>
      <c r="U39" s="134">
        <v>6</v>
      </c>
      <c r="V39" s="134"/>
      <c r="W39" s="134"/>
      <c r="X39" s="134">
        <v>6</v>
      </c>
      <c r="Y39" s="134"/>
      <c r="Z39" s="134"/>
      <c r="AA39" s="134">
        <v>4</v>
      </c>
      <c r="AB39" s="130" t="s">
        <v>406</v>
      </c>
      <c r="AC39" s="117" t="s">
        <v>284</v>
      </c>
      <c r="AD39" s="117" t="s">
        <v>285</v>
      </c>
      <c r="AE39" s="103" t="s">
        <v>407</v>
      </c>
      <c r="AF39" s="132"/>
      <c r="AG39" s="1"/>
      <c r="AH39" s="1"/>
      <c r="AI39" s="1"/>
      <c r="AJ39" s="1"/>
      <c r="AK39" s="1"/>
      <c r="AL39" s="1"/>
      <c r="AM39" s="1"/>
    </row>
    <row r="40" spans="2:39" ht="51" customHeight="1" x14ac:dyDescent="0.25">
      <c r="B40" s="107"/>
      <c r="C40" s="96"/>
      <c r="D40" s="113"/>
      <c r="E40" s="114" t="s">
        <v>421</v>
      </c>
      <c r="F40" s="114"/>
      <c r="G40" s="114" t="s">
        <v>422</v>
      </c>
      <c r="H40" s="103">
        <v>2</v>
      </c>
      <c r="I40" s="100" t="s">
        <v>92</v>
      </c>
      <c r="J40" s="114" t="s">
        <v>423</v>
      </c>
      <c r="K40" s="103" t="s">
        <v>40</v>
      </c>
      <c r="L40" s="103" t="s">
        <v>41</v>
      </c>
      <c r="M40" s="103" t="s">
        <v>42</v>
      </c>
      <c r="N40" s="103" t="s">
        <v>43</v>
      </c>
      <c r="O40" s="137">
        <f>SUM(P40:AA40)</f>
        <v>1</v>
      </c>
      <c r="P40" s="134"/>
      <c r="Q40" s="134"/>
      <c r="R40" s="134"/>
      <c r="S40" s="134"/>
      <c r="T40" s="134"/>
      <c r="U40" s="134"/>
      <c r="V40" s="134"/>
      <c r="W40" s="134"/>
      <c r="X40" s="138">
        <v>1</v>
      </c>
      <c r="Y40" s="134"/>
      <c r="Z40" s="134"/>
      <c r="AA40" s="134"/>
      <c r="AB40" s="130" t="s">
        <v>424</v>
      </c>
      <c r="AC40" s="117" t="s">
        <v>284</v>
      </c>
      <c r="AD40" s="117" t="s">
        <v>285</v>
      </c>
      <c r="AE40" s="103" t="s">
        <v>286</v>
      </c>
      <c r="AF40" s="132"/>
      <c r="AG40" s="1"/>
      <c r="AH40" s="1"/>
      <c r="AI40" s="1"/>
      <c r="AJ40" s="1"/>
      <c r="AK40" s="1"/>
      <c r="AL40" s="1"/>
      <c r="AM40" s="1"/>
    </row>
    <row r="41" spans="2:39" ht="49.5" customHeight="1" x14ac:dyDescent="0.25">
      <c r="B41" s="139" t="s">
        <v>78</v>
      </c>
      <c r="C41" s="99" t="s">
        <v>425</v>
      </c>
      <c r="D41" s="113"/>
      <c r="E41" s="114" t="s">
        <v>426</v>
      </c>
      <c r="F41" s="114" t="s">
        <v>427</v>
      </c>
      <c r="G41" s="114" t="s">
        <v>428</v>
      </c>
      <c r="H41" s="103">
        <v>3</v>
      </c>
      <c r="I41" s="100" t="s">
        <v>92</v>
      </c>
      <c r="J41" s="114" t="s">
        <v>429</v>
      </c>
      <c r="K41" s="116" t="s">
        <v>251</v>
      </c>
      <c r="L41" s="102" t="s">
        <v>41</v>
      </c>
      <c r="M41" s="102" t="s">
        <v>42</v>
      </c>
      <c r="N41" s="102" t="s">
        <v>43</v>
      </c>
      <c r="O41" s="88">
        <f>SUM(P41:AA41)</f>
        <v>400</v>
      </c>
      <c r="P41" s="122"/>
      <c r="Q41" s="122"/>
      <c r="R41" s="122">
        <v>100</v>
      </c>
      <c r="S41" s="122"/>
      <c r="T41" s="122"/>
      <c r="U41" s="122">
        <v>100</v>
      </c>
      <c r="V41" s="122">
        <v>100</v>
      </c>
      <c r="W41" s="122"/>
      <c r="X41" s="122"/>
      <c r="Y41" s="122"/>
      <c r="Z41" s="122">
        <v>100</v>
      </c>
      <c r="AA41" s="122"/>
      <c r="AB41" s="130" t="s">
        <v>430</v>
      </c>
      <c r="AC41" s="117" t="s">
        <v>351</v>
      </c>
      <c r="AD41" s="117" t="s">
        <v>352</v>
      </c>
      <c r="AE41" s="102"/>
      <c r="AF41" s="106"/>
      <c r="AG41" s="135"/>
      <c r="AH41" s="135"/>
      <c r="AI41" s="135"/>
      <c r="AJ41" s="1"/>
      <c r="AK41" s="1"/>
      <c r="AL41" s="1"/>
      <c r="AM41" s="1"/>
    </row>
    <row r="42" spans="2:39" ht="66.75" customHeight="1" x14ac:dyDescent="0.25">
      <c r="B42" s="140"/>
      <c r="C42" s="133"/>
      <c r="D42" s="113"/>
      <c r="E42" s="114" t="s">
        <v>431</v>
      </c>
      <c r="F42" s="114" t="s">
        <v>432</v>
      </c>
      <c r="G42" s="114" t="s">
        <v>433</v>
      </c>
      <c r="H42" s="103">
        <v>2</v>
      </c>
      <c r="I42" s="100" t="s">
        <v>92</v>
      </c>
      <c r="J42" s="114" t="s">
        <v>434</v>
      </c>
      <c r="K42" s="116" t="s">
        <v>327</v>
      </c>
      <c r="L42" s="102" t="s">
        <v>41</v>
      </c>
      <c r="M42" s="102" t="s">
        <v>42</v>
      </c>
      <c r="N42" s="102" t="s">
        <v>43</v>
      </c>
      <c r="O42" s="88">
        <f t="shared" ref="O42:O46" si="2">SUM(P42:AA42)</f>
        <v>15</v>
      </c>
      <c r="P42" s="122"/>
      <c r="Q42" s="122"/>
      <c r="R42" s="122">
        <v>3.75</v>
      </c>
      <c r="S42" s="122"/>
      <c r="T42" s="122"/>
      <c r="U42" s="122"/>
      <c r="V42" s="122">
        <v>5</v>
      </c>
      <c r="W42" s="122"/>
      <c r="X42" s="122"/>
      <c r="Y42" s="122"/>
      <c r="Z42" s="122">
        <v>6.25</v>
      </c>
      <c r="AA42" s="122"/>
      <c r="AB42" s="130" t="s">
        <v>435</v>
      </c>
      <c r="AC42" s="117" t="s">
        <v>351</v>
      </c>
      <c r="AD42" s="117" t="s">
        <v>352</v>
      </c>
      <c r="AE42" s="102"/>
      <c r="AF42" s="106"/>
      <c r="AG42" s="135"/>
      <c r="AH42" s="135"/>
      <c r="AI42" s="135"/>
      <c r="AJ42" s="1"/>
      <c r="AK42" s="1"/>
      <c r="AL42" s="1"/>
      <c r="AM42" s="1"/>
    </row>
    <row r="43" spans="2:39" ht="69.75" customHeight="1" x14ac:dyDescent="0.25">
      <c r="B43" s="140"/>
      <c r="C43" s="141"/>
      <c r="D43" s="114"/>
      <c r="E43" s="114" t="s">
        <v>436</v>
      </c>
      <c r="F43" s="115" t="s">
        <v>436</v>
      </c>
      <c r="G43" s="114" t="s">
        <v>437</v>
      </c>
      <c r="H43" s="116">
        <v>3</v>
      </c>
      <c r="I43" s="114" t="s">
        <v>92</v>
      </c>
      <c r="J43" s="114" t="s">
        <v>438</v>
      </c>
      <c r="K43" s="118" t="s">
        <v>251</v>
      </c>
      <c r="L43" s="118" t="s">
        <v>41</v>
      </c>
      <c r="M43" s="103" t="s">
        <v>42</v>
      </c>
      <c r="N43" s="103" t="s">
        <v>43</v>
      </c>
      <c r="O43" s="88">
        <f t="shared" si="2"/>
        <v>4</v>
      </c>
      <c r="P43" s="122"/>
      <c r="Q43" s="122"/>
      <c r="R43" s="122">
        <v>1</v>
      </c>
      <c r="S43" s="122"/>
      <c r="T43" s="122"/>
      <c r="U43" s="122">
        <v>1</v>
      </c>
      <c r="V43" s="122"/>
      <c r="W43" s="122"/>
      <c r="X43" s="122">
        <v>1</v>
      </c>
      <c r="Y43" s="122"/>
      <c r="Z43" s="122"/>
      <c r="AA43" s="122">
        <v>1</v>
      </c>
      <c r="AB43" s="130" t="s">
        <v>271</v>
      </c>
      <c r="AC43" s="117" t="s">
        <v>292</v>
      </c>
      <c r="AD43" s="117" t="s">
        <v>293</v>
      </c>
      <c r="AE43" s="103" t="s">
        <v>439</v>
      </c>
      <c r="AF43" s="106"/>
      <c r="AG43" s="135"/>
      <c r="AH43" s="135"/>
      <c r="AI43" s="135"/>
      <c r="AJ43" s="1"/>
      <c r="AK43" s="1"/>
      <c r="AL43" s="1"/>
      <c r="AM43" s="1"/>
    </row>
    <row r="44" spans="2:39" ht="78.75" customHeight="1" x14ac:dyDescent="0.25">
      <c r="B44" s="142"/>
      <c r="C44" s="97" t="s">
        <v>440</v>
      </c>
      <c r="D44" s="113"/>
      <c r="E44" s="100" t="s">
        <v>441</v>
      </c>
      <c r="F44" s="100" t="s">
        <v>442</v>
      </c>
      <c r="G44" s="100" t="s">
        <v>443</v>
      </c>
      <c r="H44" s="103">
        <v>3</v>
      </c>
      <c r="I44" s="100" t="s">
        <v>267</v>
      </c>
      <c r="J44" s="100" t="s">
        <v>444</v>
      </c>
      <c r="K44" s="103" t="s">
        <v>269</v>
      </c>
      <c r="L44" s="103" t="s">
        <v>41</v>
      </c>
      <c r="M44" s="103" t="s">
        <v>308</v>
      </c>
      <c r="N44" s="103" t="s">
        <v>270</v>
      </c>
      <c r="O44" s="88">
        <f t="shared" si="2"/>
        <v>20000</v>
      </c>
      <c r="P44" s="134">
        <v>1666</v>
      </c>
      <c r="Q44" s="134">
        <v>1666</v>
      </c>
      <c r="R44" s="134">
        <v>1666</v>
      </c>
      <c r="S44" s="134">
        <v>1666</v>
      </c>
      <c r="T44" s="134">
        <v>1666</v>
      </c>
      <c r="U44" s="134">
        <v>1666</v>
      </c>
      <c r="V44" s="134">
        <v>1666</v>
      </c>
      <c r="W44" s="134">
        <v>1666</v>
      </c>
      <c r="X44" s="134">
        <v>1666</v>
      </c>
      <c r="Y44" s="134">
        <v>1666</v>
      </c>
      <c r="Z44" s="134">
        <v>1666</v>
      </c>
      <c r="AA44" s="134">
        <v>1674</v>
      </c>
      <c r="AB44" s="130" t="s">
        <v>445</v>
      </c>
      <c r="AC44" s="117" t="s">
        <v>272</v>
      </c>
      <c r="AD44" s="117" t="s">
        <v>273</v>
      </c>
      <c r="AE44" s="103"/>
      <c r="AF44" s="132"/>
      <c r="AG44" s="1"/>
      <c r="AH44" s="1"/>
      <c r="AI44" s="1"/>
      <c r="AJ44" s="1"/>
      <c r="AK44" s="1"/>
      <c r="AL44" s="1"/>
      <c r="AM44" s="1"/>
    </row>
    <row r="45" spans="2:39" ht="63.75" customHeight="1" x14ac:dyDescent="0.25">
      <c r="B45" s="139" t="s">
        <v>87</v>
      </c>
      <c r="C45" s="136" t="s">
        <v>88</v>
      </c>
      <c r="D45" s="113"/>
      <c r="E45" s="114" t="s">
        <v>446</v>
      </c>
      <c r="F45" s="114" t="s">
        <v>447</v>
      </c>
      <c r="G45" s="114" t="s">
        <v>448</v>
      </c>
      <c r="H45" s="103">
        <v>3</v>
      </c>
      <c r="I45" s="100" t="s">
        <v>398</v>
      </c>
      <c r="J45" s="114" t="s">
        <v>449</v>
      </c>
      <c r="K45" s="103" t="s">
        <v>251</v>
      </c>
      <c r="L45" s="103" t="s">
        <v>41</v>
      </c>
      <c r="M45" s="103" t="s">
        <v>42</v>
      </c>
      <c r="N45" s="103" t="s">
        <v>43</v>
      </c>
      <c r="O45" s="88">
        <f t="shared" si="2"/>
        <v>12</v>
      </c>
      <c r="P45" s="134">
        <v>1</v>
      </c>
      <c r="Q45" s="134">
        <v>1</v>
      </c>
      <c r="R45" s="134">
        <v>1</v>
      </c>
      <c r="S45" s="134">
        <v>1</v>
      </c>
      <c r="T45" s="134">
        <v>1</v>
      </c>
      <c r="U45" s="134">
        <v>1</v>
      </c>
      <c r="V45" s="134">
        <v>1</v>
      </c>
      <c r="W45" s="134">
        <v>1</v>
      </c>
      <c r="X45" s="134">
        <v>1</v>
      </c>
      <c r="Y45" s="134">
        <v>1</v>
      </c>
      <c r="Z45" s="134">
        <v>1</v>
      </c>
      <c r="AA45" s="134">
        <v>1</v>
      </c>
      <c r="AB45" s="130" t="s">
        <v>450</v>
      </c>
      <c r="AC45" s="117" t="s">
        <v>451</v>
      </c>
      <c r="AD45" s="117" t="s">
        <v>452</v>
      </c>
      <c r="AE45" s="103" t="s">
        <v>286</v>
      </c>
      <c r="AF45" s="132">
        <v>0</v>
      </c>
      <c r="AG45" s="1"/>
      <c r="AH45" s="1"/>
      <c r="AI45" s="1"/>
      <c r="AJ45" s="1"/>
      <c r="AK45" s="1"/>
      <c r="AL45" s="1"/>
      <c r="AM45" s="1"/>
    </row>
    <row r="46" spans="2:39" ht="63.75" customHeight="1" x14ac:dyDescent="0.25">
      <c r="B46" s="140"/>
      <c r="C46" s="93"/>
      <c r="D46" s="113"/>
      <c r="E46" s="114" t="s">
        <v>453</v>
      </c>
      <c r="F46" s="114" t="s">
        <v>454</v>
      </c>
      <c r="G46" s="114" t="s">
        <v>455</v>
      </c>
      <c r="H46" s="103">
        <v>2</v>
      </c>
      <c r="I46" s="100" t="s">
        <v>331</v>
      </c>
      <c r="J46" s="114" t="s">
        <v>456</v>
      </c>
      <c r="K46" s="103" t="s">
        <v>251</v>
      </c>
      <c r="L46" s="103" t="s">
        <v>41</v>
      </c>
      <c r="M46" s="103" t="s">
        <v>42</v>
      </c>
      <c r="N46" s="103" t="s">
        <v>43</v>
      </c>
      <c r="O46" s="88">
        <f t="shared" si="2"/>
        <v>12</v>
      </c>
      <c r="P46" s="134">
        <v>1</v>
      </c>
      <c r="Q46" s="134">
        <v>1</v>
      </c>
      <c r="R46" s="134">
        <v>1</v>
      </c>
      <c r="S46" s="134">
        <v>1</v>
      </c>
      <c r="T46" s="134">
        <v>1</v>
      </c>
      <c r="U46" s="134">
        <v>1</v>
      </c>
      <c r="V46" s="134">
        <v>1</v>
      </c>
      <c r="W46" s="134">
        <v>1</v>
      </c>
      <c r="X46" s="134">
        <v>1</v>
      </c>
      <c r="Y46" s="134">
        <v>1</v>
      </c>
      <c r="Z46" s="134">
        <v>1</v>
      </c>
      <c r="AA46" s="134">
        <v>1</v>
      </c>
      <c r="AB46" s="130" t="s">
        <v>450</v>
      </c>
      <c r="AC46" s="117" t="s">
        <v>451</v>
      </c>
      <c r="AD46" s="117" t="s">
        <v>452</v>
      </c>
      <c r="AE46" s="103" t="s">
        <v>286</v>
      </c>
      <c r="AF46" s="132">
        <v>0</v>
      </c>
      <c r="AG46" s="1"/>
      <c r="AH46" s="1"/>
      <c r="AI46" s="1"/>
      <c r="AJ46" s="1"/>
      <c r="AK46" s="1"/>
      <c r="AL46" s="1"/>
      <c r="AM46" s="1"/>
    </row>
    <row r="47" spans="2:39" ht="63.75" customHeight="1" x14ac:dyDescent="0.25">
      <c r="B47" s="140"/>
      <c r="C47" s="93"/>
      <c r="D47" s="113"/>
      <c r="E47" s="114" t="s">
        <v>457</v>
      </c>
      <c r="F47" s="114" t="s">
        <v>458</v>
      </c>
      <c r="G47" s="115" t="s">
        <v>459</v>
      </c>
      <c r="H47" s="103">
        <v>3</v>
      </c>
      <c r="I47" s="100" t="s">
        <v>331</v>
      </c>
      <c r="J47" s="114" t="s">
        <v>460</v>
      </c>
      <c r="K47" s="103" t="s">
        <v>461</v>
      </c>
      <c r="L47" s="103" t="s">
        <v>343</v>
      </c>
      <c r="M47" s="102" t="s">
        <v>178</v>
      </c>
      <c r="N47" s="102" t="s">
        <v>43</v>
      </c>
      <c r="O47" s="88">
        <f>AVERAGE(P47:AA47)</f>
        <v>2</v>
      </c>
      <c r="P47" s="122">
        <v>2</v>
      </c>
      <c r="Q47" s="122">
        <v>2</v>
      </c>
      <c r="R47" s="122">
        <v>2</v>
      </c>
      <c r="S47" s="122">
        <v>2</v>
      </c>
      <c r="T47" s="122">
        <v>2</v>
      </c>
      <c r="U47" s="122">
        <v>2</v>
      </c>
      <c r="V47" s="122">
        <v>2</v>
      </c>
      <c r="W47" s="122">
        <v>2</v>
      </c>
      <c r="X47" s="122">
        <v>2</v>
      </c>
      <c r="Y47" s="122">
        <v>2</v>
      </c>
      <c r="Z47" s="122">
        <v>2</v>
      </c>
      <c r="AA47" s="122">
        <v>2</v>
      </c>
      <c r="AB47" s="130" t="s">
        <v>350</v>
      </c>
      <c r="AC47" s="105" t="s">
        <v>369</v>
      </c>
      <c r="AD47" s="117" t="s">
        <v>370</v>
      </c>
      <c r="AE47" s="103" t="s">
        <v>462</v>
      </c>
      <c r="AF47" s="106"/>
      <c r="AG47" s="1"/>
      <c r="AH47" s="1"/>
      <c r="AI47" s="1"/>
      <c r="AJ47" s="1"/>
      <c r="AK47" s="1"/>
      <c r="AL47" s="1"/>
      <c r="AM47" s="1"/>
    </row>
    <row r="48" spans="2:39" ht="63.75" customHeight="1" x14ac:dyDescent="0.25">
      <c r="B48" s="140"/>
      <c r="C48" s="93"/>
      <c r="D48" s="113"/>
      <c r="E48" s="114" t="s">
        <v>463</v>
      </c>
      <c r="F48" s="114" t="s">
        <v>464</v>
      </c>
      <c r="G48" s="114" t="s">
        <v>465</v>
      </c>
      <c r="H48" s="103">
        <v>3</v>
      </c>
      <c r="I48" s="100" t="s">
        <v>331</v>
      </c>
      <c r="J48" s="114" t="s">
        <v>466</v>
      </c>
      <c r="K48" s="103" t="s">
        <v>40</v>
      </c>
      <c r="L48" s="102" t="s">
        <v>343</v>
      </c>
      <c r="M48" s="102" t="s">
        <v>178</v>
      </c>
      <c r="N48" s="102" t="s">
        <v>43</v>
      </c>
      <c r="O48" s="143">
        <f>AVERAGE(P48:AA48)</f>
        <v>0.98000000000000032</v>
      </c>
      <c r="P48" s="121">
        <v>0.98</v>
      </c>
      <c r="Q48" s="121">
        <v>0.98</v>
      </c>
      <c r="R48" s="121">
        <v>0.98</v>
      </c>
      <c r="S48" s="121">
        <v>0.98</v>
      </c>
      <c r="T48" s="121">
        <v>0.98</v>
      </c>
      <c r="U48" s="121">
        <v>0.98</v>
      </c>
      <c r="V48" s="121">
        <v>0.98</v>
      </c>
      <c r="W48" s="121">
        <v>0.98</v>
      </c>
      <c r="X48" s="121">
        <v>0.98</v>
      </c>
      <c r="Y48" s="121">
        <v>0.98</v>
      </c>
      <c r="Z48" s="121">
        <v>0.98</v>
      </c>
      <c r="AA48" s="121">
        <v>0.98</v>
      </c>
      <c r="AB48" s="130" t="s">
        <v>350</v>
      </c>
      <c r="AC48" s="105" t="s">
        <v>369</v>
      </c>
      <c r="AD48" s="117" t="s">
        <v>370</v>
      </c>
      <c r="AE48" s="118" t="s">
        <v>467</v>
      </c>
      <c r="AF48" s="106"/>
      <c r="AG48" s="1"/>
      <c r="AH48" s="1"/>
      <c r="AI48" s="1"/>
      <c r="AJ48" s="1"/>
      <c r="AK48" s="1"/>
      <c r="AL48" s="1"/>
      <c r="AM48" s="1"/>
    </row>
    <row r="49" spans="2:39" ht="63.75" customHeight="1" x14ac:dyDescent="0.25">
      <c r="B49" s="140"/>
      <c r="C49" s="96"/>
      <c r="D49" s="113"/>
      <c r="E49" s="114" t="s">
        <v>468</v>
      </c>
      <c r="F49" s="114" t="s">
        <v>469</v>
      </c>
      <c r="G49" s="114" t="s">
        <v>470</v>
      </c>
      <c r="H49" s="103">
        <v>3</v>
      </c>
      <c r="I49" s="100" t="s">
        <v>471</v>
      </c>
      <c r="J49" s="114" t="s">
        <v>472</v>
      </c>
      <c r="K49" s="103" t="s">
        <v>473</v>
      </c>
      <c r="L49" s="102" t="s">
        <v>343</v>
      </c>
      <c r="M49" s="102" t="s">
        <v>178</v>
      </c>
      <c r="N49" s="102" t="s">
        <v>43</v>
      </c>
      <c r="O49" s="144">
        <f>AVERAGE(P49:AA49)</f>
        <v>0.15972222222222227</v>
      </c>
      <c r="P49" s="986">
        <v>0.15972222222222224</v>
      </c>
      <c r="Q49" s="986">
        <v>0.15972222222222224</v>
      </c>
      <c r="R49" s="986">
        <v>0.15972222222222224</v>
      </c>
      <c r="S49" s="986">
        <v>0.15972222222222224</v>
      </c>
      <c r="T49" s="986">
        <v>0.15972222222222224</v>
      </c>
      <c r="U49" s="986">
        <v>0.15972222222222224</v>
      </c>
      <c r="V49" s="986">
        <v>0.15972222222222224</v>
      </c>
      <c r="W49" s="986">
        <v>0.15972222222222224</v>
      </c>
      <c r="X49" s="986">
        <v>0.15972222222222224</v>
      </c>
      <c r="Y49" s="986">
        <v>0.15972222222222224</v>
      </c>
      <c r="Z49" s="986">
        <v>0.15972222222222224</v>
      </c>
      <c r="AA49" s="986">
        <v>0.15972222222222224</v>
      </c>
      <c r="AB49" s="130" t="s">
        <v>474</v>
      </c>
      <c r="AC49" s="105" t="s">
        <v>369</v>
      </c>
      <c r="AD49" s="117" t="s">
        <v>370</v>
      </c>
      <c r="AE49" s="116"/>
      <c r="AF49" s="106"/>
      <c r="AG49" s="1"/>
      <c r="AH49" s="1"/>
      <c r="AI49" s="1"/>
      <c r="AJ49" s="1"/>
      <c r="AK49" s="1"/>
      <c r="AL49" s="1"/>
      <c r="AM49" s="1"/>
    </row>
    <row r="50" spans="2:39" ht="49.5" customHeight="1" x14ac:dyDescent="0.25">
      <c r="B50" s="140"/>
      <c r="C50" s="136" t="s">
        <v>129</v>
      </c>
      <c r="D50" s="113"/>
      <c r="E50" s="114" t="s">
        <v>475</v>
      </c>
      <c r="F50" s="114" t="s">
        <v>476</v>
      </c>
      <c r="G50" s="114" t="s">
        <v>477</v>
      </c>
      <c r="H50" s="103">
        <v>2</v>
      </c>
      <c r="I50" s="100" t="s">
        <v>92</v>
      </c>
      <c r="J50" s="114" t="s">
        <v>478</v>
      </c>
      <c r="K50" s="103" t="s">
        <v>251</v>
      </c>
      <c r="L50" s="103" t="s">
        <v>41</v>
      </c>
      <c r="M50" s="103" t="s">
        <v>42</v>
      </c>
      <c r="N50" s="103" t="s">
        <v>43</v>
      </c>
      <c r="O50" s="88">
        <f>SUM(P50:AA50)</f>
        <v>12</v>
      </c>
      <c r="P50" s="134">
        <v>1</v>
      </c>
      <c r="Q50" s="134">
        <v>1</v>
      </c>
      <c r="R50" s="134">
        <v>1</v>
      </c>
      <c r="S50" s="134">
        <v>1</v>
      </c>
      <c r="T50" s="134">
        <v>1</v>
      </c>
      <c r="U50" s="134">
        <v>1</v>
      </c>
      <c r="V50" s="134">
        <v>1</v>
      </c>
      <c r="W50" s="134">
        <v>1</v>
      </c>
      <c r="X50" s="134">
        <v>1</v>
      </c>
      <c r="Y50" s="134">
        <v>1</v>
      </c>
      <c r="Z50" s="134">
        <v>1</v>
      </c>
      <c r="AA50" s="134">
        <v>1</v>
      </c>
      <c r="AB50" s="130" t="s">
        <v>303</v>
      </c>
      <c r="AC50" s="117" t="s">
        <v>451</v>
      </c>
      <c r="AD50" s="117" t="s">
        <v>452</v>
      </c>
      <c r="AE50" s="103"/>
      <c r="AF50" s="132">
        <v>0</v>
      </c>
      <c r="AG50" s="1"/>
      <c r="AH50" s="1"/>
      <c r="AI50" s="1"/>
      <c r="AJ50" s="1"/>
      <c r="AK50" s="1"/>
      <c r="AL50" s="1"/>
      <c r="AM50" s="1"/>
    </row>
    <row r="51" spans="2:39" ht="82.5" customHeight="1" x14ac:dyDescent="0.25">
      <c r="B51" s="140"/>
      <c r="C51" s="93"/>
      <c r="D51" s="113"/>
      <c r="E51" s="114" t="s">
        <v>479</v>
      </c>
      <c r="F51" s="114" t="s">
        <v>480</v>
      </c>
      <c r="G51" s="114" t="s">
        <v>481</v>
      </c>
      <c r="H51" s="103">
        <v>1</v>
      </c>
      <c r="I51" s="100" t="s">
        <v>92</v>
      </c>
      <c r="J51" s="114" t="s">
        <v>438</v>
      </c>
      <c r="K51" s="103" t="s">
        <v>40</v>
      </c>
      <c r="L51" s="103" t="s">
        <v>41</v>
      </c>
      <c r="M51" s="103" t="s">
        <v>42</v>
      </c>
      <c r="N51" s="103" t="s">
        <v>43</v>
      </c>
      <c r="O51" s="137">
        <f t="shared" ref="O51:O62" si="3">SUM(P51:AA51)</f>
        <v>1</v>
      </c>
      <c r="P51" s="134"/>
      <c r="Q51" s="134"/>
      <c r="R51" s="134"/>
      <c r="S51" s="134"/>
      <c r="T51" s="145">
        <v>0.35</v>
      </c>
      <c r="U51" s="145">
        <v>0.35</v>
      </c>
      <c r="V51" s="145">
        <v>0.3</v>
      </c>
      <c r="W51" s="145"/>
      <c r="X51" s="134"/>
      <c r="Y51" s="134"/>
      <c r="Z51" s="134"/>
      <c r="AA51" s="134"/>
      <c r="AB51" s="130" t="s">
        <v>482</v>
      </c>
      <c r="AC51" s="117" t="s">
        <v>451</v>
      </c>
      <c r="AD51" s="117" t="s">
        <v>452</v>
      </c>
      <c r="AE51" s="103" t="s">
        <v>483</v>
      </c>
      <c r="AF51" s="132">
        <v>0</v>
      </c>
      <c r="AG51" s="1"/>
      <c r="AH51" s="1"/>
      <c r="AI51" s="1"/>
      <c r="AJ51" s="1"/>
      <c r="AK51" s="1"/>
      <c r="AL51" s="1"/>
      <c r="AM51" s="1"/>
    </row>
    <row r="52" spans="2:39" ht="49.5" customHeight="1" x14ac:dyDescent="0.25">
      <c r="B52" s="140"/>
      <c r="C52" s="93"/>
      <c r="D52" s="113"/>
      <c r="E52" s="114" t="s">
        <v>484</v>
      </c>
      <c r="F52" s="114" t="s">
        <v>485</v>
      </c>
      <c r="G52" s="114" t="s">
        <v>486</v>
      </c>
      <c r="H52" s="103">
        <v>1</v>
      </c>
      <c r="I52" s="100" t="s">
        <v>92</v>
      </c>
      <c r="J52" s="114" t="s">
        <v>438</v>
      </c>
      <c r="K52" s="103" t="s">
        <v>40</v>
      </c>
      <c r="L52" s="103" t="s">
        <v>41</v>
      </c>
      <c r="M52" s="103" t="s">
        <v>42</v>
      </c>
      <c r="N52" s="103" t="s">
        <v>43</v>
      </c>
      <c r="O52" s="137">
        <f t="shared" si="3"/>
        <v>1</v>
      </c>
      <c r="P52" s="134"/>
      <c r="Q52" s="134"/>
      <c r="R52" s="134"/>
      <c r="S52" s="134"/>
      <c r="T52" s="145">
        <v>0.35</v>
      </c>
      <c r="U52" s="145">
        <v>0.35</v>
      </c>
      <c r="V52" s="145">
        <v>0.3</v>
      </c>
      <c r="W52" s="134"/>
      <c r="X52" s="134"/>
      <c r="Y52" s="134"/>
      <c r="Z52" s="134"/>
      <c r="AA52" s="134"/>
      <c r="AB52" s="130" t="s">
        <v>482</v>
      </c>
      <c r="AC52" s="117" t="s">
        <v>451</v>
      </c>
      <c r="AD52" s="117" t="s">
        <v>452</v>
      </c>
      <c r="AE52" s="103"/>
      <c r="AF52" s="132">
        <v>0</v>
      </c>
      <c r="AG52" s="1"/>
      <c r="AH52" s="1"/>
      <c r="AI52" s="1"/>
      <c r="AJ52" s="1"/>
      <c r="AK52" s="1"/>
      <c r="AL52" s="1"/>
      <c r="AM52" s="1"/>
    </row>
    <row r="53" spans="2:39" ht="66" customHeight="1" x14ac:dyDescent="0.25">
      <c r="B53" s="140"/>
      <c r="C53" s="93"/>
      <c r="D53" s="113"/>
      <c r="E53" s="114" t="s">
        <v>487</v>
      </c>
      <c r="F53" s="114" t="s">
        <v>488</v>
      </c>
      <c r="G53" s="114" t="s">
        <v>487</v>
      </c>
      <c r="H53" s="103">
        <v>3</v>
      </c>
      <c r="I53" s="100" t="s">
        <v>92</v>
      </c>
      <c r="J53" s="114" t="s">
        <v>420</v>
      </c>
      <c r="K53" s="103" t="s">
        <v>251</v>
      </c>
      <c r="L53" s="103" t="s">
        <v>41</v>
      </c>
      <c r="M53" s="103" t="s">
        <v>178</v>
      </c>
      <c r="N53" s="103" t="s">
        <v>43</v>
      </c>
      <c r="O53" s="88">
        <f t="shared" si="3"/>
        <v>60</v>
      </c>
      <c r="P53" s="134">
        <v>5</v>
      </c>
      <c r="Q53" s="134">
        <v>5</v>
      </c>
      <c r="R53" s="134">
        <v>5</v>
      </c>
      <c r="S53" s="134">
        <v>5</v>
      </c>
      <c r="T53" s="134">
        <v>5</v>
      </c>
      <c r="U53" s="134">
        <v>5</v>
      </c>
      <c r="V53" s="134">
        <v>5</v>
      </c>
      <c r="W53" s="134">
        <v>5</v>
      </c>
      <c r="X53" s="134">
        <v>5</v>
      </c>
      <c r="Y53" s="134">
        <v>5</v>
      </c>
      <c r="Z53" s="134">
        <v>5</v>
      </c>
      <c r="AA53" s="134">
        <v>5</v>
      </c>
      <c r="AB53" s="130" t="s">
        <v>450</v>
      </c>
      <c r="AC53" s="117" t="s">
        <v>451</v>
      </c>
      <c r="AD53" s="117" t="s">
        <v>452</v>
      </c>
      <c r="AE53" s="103"/>
      <c r="AF53" s="132">
        <v>0</v>
      </c>
      <c r="AG53" s="1"/>
      <c r="AH53" s="1"/>
      <c r="AI53" s="1"/>
      <c r="AJ53" s="1"/>
      <c r="AK53" s="1"/>
      <c r="AL53" s="1"/>
      <c r="AM53" s="1"/>
    </row>
    <row r="54" spans="2:39" ht="64.5" customHeight="1" x14ac:dyDescent="0.25">
      <c r="B54" s="140"/>
      <c r="C54" s="93"/>
      <c r="D54" s="113"/>
      <c r="E54" s="114" t="s">
        <v>489</v>
      </c>
      <c r="F54" s="114" t="s">
        <v>490</v>
      </c>
      <c r="G54" s="114" t="s">
        <v>491</v>
      </c>
      <c r="H54" s="103">
        <v>2</v>
      </c>
      <c r="I54" s="100" t="s">
        <v>92</v>
      </c>
      <c r="J54" s="114" t="s">
        <v>358</v>
      </c>
      <c r="K54" s="102" t="s">
        <v>251</v>
      </c>
      <c r="L54" s="102" t="s">
        <v>41</v>
      </c>
      <c r="M54" s="102" t="s">
        <v>42</v>
      </c>
      <c r="N54" s="102" t="s">
        <v>43</v>
      </c>
      <c r="O54" s="88">
        <f t="shared" si="3"/>
        <v>1796</v>
      </c>
      <c r="P54" s="122">
        <v>150</v>
      </c>
      <c r="Q54" s="122">
        <v>150</v>
      </c>
      <c r="R54" s="122">
        <v>150</v>
      </c>
      <c r="S54" s="122">
        <v>150</v>
      </c>
      <c r="T54" s="122">
        <v>150</v>
      </c>
      <c r="U54" s="122">
        <v>150</v>
      </c>
      <c r="V54" s="122">
        <v>150</v>
      </c>
      <c r="W54" s="122">
        <v>150</v>
      </c>
      <c r="X54" s="122">
        <v>149</v>
      </c>
      <c r="Y54" s="122">
        <v>149</v>
      </c>
      <c r="Z54" s="122">
        <v>149</v>
      </c>
      <c r="AA54" s="122">
        <v>149</v>
      </c>
      <c r="AB54" s="130" t="s">
        <v>303</v>
      </c>
      <c r="AC54" s="117" t="s">
        <v>351</v>
      </c>
      <c r="AD54" s="117" t="s">
        <v>352</v>
      </c>
      <c r="AE54" s="103" t="s">
        <v>286</v>
      </c>
      <c r="AF54" s="106"/>
      <c r="AG54" s="1"/>
      <c r="AH54" s="1"/>
      <c r="AI54" s="1"/>
      <c r="AJ54" s="1"/>
      <c r="AK54" s="1"/>
      <c r="AL54" s="1"/>
      <c r="AM54" s="1"/>
    </row>
    <row r="55" spans="2:39" ht="81" customHeight="1" x14ac:dyDescent="0.25">
      <c r="B55" s="140"/>
      <c r="C55" s="93"/>
      <c r="D55" s="113"/>
      <c r="E55" s="114" t="s">
        <v>492</v>
      </c>
      <c r="F55" s="114" t="s">
        <v>493</v>
      </c>
      <c r="G55" s="114" t="s">
        <v>494</v>
      </c>
      <c r="H55" s="103">
        <v>2</v>
      </c>
      <c r="I55" s="100" t="s">
        <v>92</v>
      </c>
      <c r="J55" s="114" t="s">
        <v>495</v>
      </c>
      <c r="K55" s="102" t="s">
        <v>251</v>
      </c>
      <c r="L55" s="102" t="s">
        <v>41</v>
      </c>
      <c r="M55" s="102" t="s">
        <v>42</v>
      </c>
      <c r="N55" s="102" t="s">
        <v>43</v>
      </c>
      <c r="O55" s="88">
        <f t="shared" si="3"/>
        <v>11</v>
      </c>
      <c r="P55" s="122"/>
      <c r="Q55" s="122"/>
      <c r="R55" s="122">
        <v>2</v>
      </c>
      <c r="S55" s="122">
        <v>1</v>
      </c>
      <c r="T55" s="122">
        <v>1</v>
      </c>
      <c r="U55" s="122">
        <v>1</v>
      </c>
      <c r="V55" s="122"/>
      <c r="W55" s="122">
        <v>2</v>
      </c>
      <c r="X55" s="122">
        <v>1</v>
      </c>
      <c r="Y55" s="122">
        <v>1</v>
      </c>
      <c r="Z55" s="122">
        <v>2</v>
      </c>
      <c r="AA55" s="122"/>
      <c r="AB55" s="130" t="s">
        <v>496</v>
      </c>
      <c r="AC55" s="117" t="s">
        <v>351</v>
      </c>
      <c r="AD55" s="117" t="s">
        <v>352</v>
      </c>
      <c r="AE55" s="103" t="s">
        <v>497</v>
      </c>
      <c r="AF55" s="106"/>
      <c r="AG55" s="1"/>
      <c r="AH55" s="1"/>
      <c r="AI55" s="1"/>
      <c r="AJ55" s="1"/>
      <c r="AK55" s="1"/>
      <c r="AL55" s="1"/>
      <c r="AM55" s="1"/>
    </row>
    <row r="56" spans="2:39" ht="49.5" customHeight="1" x14ac:dyDescent="0.25">
      <c r="B56" s="146"/>
      <c r="C56" s="93"/>
      <c r="D56" s="113"/>
      <c r="E56" s="114" t="s">
        <v>498</v>
      </c>
      <c r="F56" s="114" t="s">
        <v>499</v>
      </c>
      <c r="G56" s="114" t="s">
        <v>500</v>
      </c>
      <c r="H56" s="103">
        <v>2</v>
      </c>
      <c r="I56" s="100" t="s">
        <v>92</v>
      </c>
      <c r="J56" s="114" t="s">
        <v>501</v>
      </c>
      <c r="K56" s="102" t="s">
        <v>251</v>
      </c>
      <c r="L56" s="102" t="s">
        <v>41</v>
      </c>
      <c r="M56" s="102" t="s">
        <v>42</v>
      </c>
      <c r="N56" s="102" t="s">
        <v>43</v>
      </c>
      <c r="O56" s="88">
        <f t="shared" si="3"/>
        <v>20</v>
      </c>
      <c r="P56" s="122"/>
      <c r="Q56" s="122">
        <v>1</v>
      </c>
      <c r="R56" s="122">
        <v>2</v>
      </c>
      <c r="S56" s="122">
        <v>2</v>
      </c>
      <c r="T56" s="122">
        <v>2</v>
      </c>
      <c r="U56" s="122">
        <v>2</v>
      </c>
      <c r="V56" s="122">
        <v>2</v>
      </c>
      <c r="W56" s="122">
        <v>2</v>
      </c>
      <c r="X56" s="122">
        <v>2</v>
      </c>
      <c r="Y56" s="122">
        <v>2</v>
      </c>
      <c r="Z56" s="122">
        <v>2</v>
      </c>
      <c r="AA56" s="122">
        <v>1</v>
      </c>
      <c r="AB56" s="130" t="s">
        <v>502</v>
      </c>
      <c r="AC56" s="105" t="s">
        <v>262</v>
      </c>
      <c r="AD56" s="117" t="s">
        <v>263</v>
      </c>
      <c r="AE56" s="102"/>
      <c r="AF56" s="106"/>
      <c r="AG56" s="147"/>
      <c r="AH56" s="1"/>
      <c r="AI56" s="1"/>
      <c r="AJ56" s="1"/>
      <c r="AK56" s="1"/>
      <c r="AL56" s="1"/>
      <c r="AM56" s="1"/>
    </row>
    <row r="57" spans="2:39" ht="48.75" customHeight="1" x14ac:dyDescent="0.25">
      <c r="B57" s="146"/>
      <c r="C57" s="93"/>
      <c r="D57" s="113"/>
      <c r="E57" s="114" t="s">
        <v>503</v>
      </c>
      <c r="F57" s="114" t="s">
        <v>504</v>
      </c>
      <c r="G57" s="114" t="s">
        <v>505</v>
      </c>
      <c r="H57" s="103">
        <v>2</v>
      </c>
      <c r="I57" s="100" t="s">
        <v>92</v>
      </c>
      <c r="J57" s="114" t="s">
        <v>506</v>
      </c>
      <c r="K57" s="102" t="s">
        <v>251</v>
      </c>
      <c r="L57" s="102" t="s">
        <v>41</v>
      </c>
      <c r="M57" s="102" t="s">
        <v>42</v>
      </c>
      <c r="N57" s="102" t="s">
        <v>43</v>
      </c>
      <c r="O57" s="88">
        <f t="shared" si="3"/>
        <v>200</v>
      </c>
      <c r="P57" s="122">
        <v>15</v>
      </c>
      <c r="Q57" s="122">
        <v>18</v>
      </c>
      <c r="R57" s="122">
        <v>16</v>
      </c>
      <c r="S57" s="122">
        <v>18</v>
      </c>
      <c r="T57" s="122">
        <v>15</v>
      </c>
      <c r="U57" s="122">
        <v>18</v>
      </c>
      <c r="V57" s="122">
        <v>15</v>
      </c>
      <c r="W57" s="122">
        <v>18</v>
      </c>
      <c r="X57" s="122">
        <v>18</v>
      </c>
      <c r="Y57" s="122">
        <v>15</v>
      </c>
      <c r="Z57" s="122">
        <v>18</v>
      </c>
      <c r="AA57" s="122">
        <v>16</v>
      </c>
      <c r="AB57" s="130" t="s">
        <v>502</v>
      </c>
      <c r="AC57" s="105" t="s">
        <v>262</v>
      </c>
      <c r="AD57" s="117" t="s">
        <v>263</v>
      </c>
      <c r="AE57" s="102"/>
      <c r="AF57" s="106"/>
      <c r="AG57" s="147"/>
      <c r="AH57" s="1"/>
      <c r="AI57" s="1"/>
      <c r="AJ57" s="1"/>
      <c r="AK57" s="1"/>
      <c r="AL57" s="1"/>
      <c r="AM57" s="1"/>
    </row>
    <row r="58" spans="2:39" ht="82.5" customHeight="1" x14ac:dyDescent="0.25">
      <c r="B58" s="140"/>
      <c r="C58" s="93"/>
      <c r="D58" s="113"/>
      <c r="E58" s="114" t="s">
        <v>507</v>
      </c>
      <c r="F58" s="114" t="s">
        <v>480</v>
      </c>
      <c r="G58" s="114" t="s">
        <v>508</v>
      </c>
      <c r="H58" s="103">
        <v>3</v>
      </c>
      <c r="I58" s="100" t="s">
        <v>398</v>
      </c>
      <c r="J58" s="114" t="s">
        <v>438</v>
      </c>
      <c r="K58" s="103" t="s">
        <v>40</v>
      </c>
      <c r="L58" s="103" t="s">
        <v>41</v>
      </c>
      <c r="M58" s="103" t="s">
        <v>42</v>
      </c>
      <c r="N58" s="103" t="s">
        <v>43</v>
      </c>
      <c r="O58" s="137">
        <f t="shared" si="3"/>
        <v>1</v>
      </c>
      <c r="P58" s="134"/>
      <c r="Q58" s="134"/>
      <c r="R58" s="134"/>
      <c r="S58" s="134"/>
      <c r="T58" s="134"/>
      <c r="U58" s="134"/>
      <c r="V58" s="134"/>
      <c r="W58" s="145">
        <v>0.25</v>
      </c>
      <c r="X58" s="145">
        <v>0.25</v>
      </c>
      <c r="Y58" s="145">
        <v>0.25</v>
      </c>
      <c r="Z58" s="145">
        <v>0.25</v>
      </c>
      <c r="AA58" s="134"/>
      <c r="AB58" s="130" t="s">
        <v>482</v>
      </c>
      <c r="AC58" s="117" t="s">
        <v>451</v>
      </c>
      <c r="AD58" s="117" t="s">
        <v>452</v>
      </c>
      <c r="AE58" s="103"/>
      <c r="AF58" s="132">
        <v>0</v>
      </c>
      <c r="AG58" s="1"/>
      <c r="AH58" s="1"/>
      <c r="AI58" s="1"/>
      <c r="AJ58" s="1"/>
      <c r="AK58" s="1"/>
      <c r="AL58" s="1"/>
      <c r="AM58" s="1"/>
    </row>
    <row r="59" spans="2:39" ht="82.5" customHeight="1" x14ac:dyDescent="0.25">
      <c r="B59" s="140"/>
      <c r="C59" s="93"/>
      <c r="D59" s="113"/>
      <c r="E59" s="100" t="s">
        <v>509</v>
      </c>
      <c r="F59" s="114" t="s">
        <v>480</v>
      </c>
      <c r="G59" s="114" t="s">
        <v>510</v>
      </c>
      <c r="H59" s="103">
        <v>3</v>
      </c>
      <c r="I59" s="100" t="s">
        <v>511</v>
      </c>
      <c r="J59" s="114" t="s">
        <v>438</v>
      </c>
      <c r="K59" s="103" t="s">
        <v>40</v>
      </c>
      <c r="L59" s="103" t="s">
        <v>41</v>
      </c>
      <c r="M59" s="103" t="s">
        <v>42</v>
      </c>
      <c r="N59" s="103" t="s">
        <v>43</v>
      </c>
      <c r="O59" s="137">
        <f t="shared" si="3"/>
        <v>1</v>
      </c>
      <c r="P59" s="134"/>
      <c r="Q59" s="134"/>
      <c r="R59" s="134"/>
      <c r="S59" s="134"/>
      <c r="T59" s="134"/>
      <c r="U59" s="134"/>
      <c r="V59" s="134"/>
      <c r="W59" s="134"/>
      <c r="X59" s="134"/>
      <c r="Y59" s="134"/>
      <c r="Z59" s="134"/>
      <c r="AA59" s="145">
        <v>1</v>
      </c>
      <c r="AB59" s="130" t="s">
        <v>482</v>
      </c>
      <c r="AC59" s="117" t="s">
        <v>451</v>
      </c>
      <c r="AD59" s="117" t="s">
        <v>452</v>
      </c>
      <c r="AE59" s="103"/>
      <c r="AF59" s="132">
        <v>0</v>
      </c>
      <c r="AG59" s="1"/>
      <c r="AH59" s="1"/>
      <c r="AI59" s="1"/>
      <c r="AJ59" s="1"/>
      <c r="AK59" s="1"/>
      <c r="AL59" s="1"/>
      <c r="AM59" s="1"/>
    </row>
    <row r="60" spans="2:39" ht="72" customHeight="1" x14ac:dyDescent="0.25">
      <c r="B60" s="146"/>
      <c r="C60" s="96"/>
      <c r="D60" s="113"/>
      <c r="E60" s="114" t="s">
        <v>512</v>
      </c>
      <c r="F60" s="123" t="s">
        <v>513</v>
      </c>
      <c r="G60" s="123" t="s">
        <v>514</v>
      </c>
      <c r="H60" s="94">
        <v>2</v>
      </c>
      <c r="I60" s="84" t="s">
        <v>92</v>
      </c>
      <c r="J60" s="113" t="s">
        <v>515</v>
      </c>
      <c r="K60" s="86" t="s">
        <v>251</v>
      </c>
      <c r="L60" s="86" t="s">
        <v>41</v>
      </c>
      <c r="M60" s="86" t="s">
        <v>42</v>
      </c>
      <c r="N60" s="86" t="s">
        <v>43</v>
      </c>
      <c r="O60" s="88">
        <f t="shared" si="3"/>
        <v>5</v>
      </c>
      <c r="P60" s="122"/>
      <c r="Q60" s="122">
        <v>1</v>
      </c>
      <c r="R60" s="122"/>
      <c r="S60" s="122">
        <v>1</v>
      </c>
      <c r="T60" s="122"/>
      <c r="U60" s="122">
        <v>1</v>
      </c>
      <c r="V60" s="122"/>
      <c r="W60" s="122">
        <v>1</v>
      </c>
      <c r="X60" s="122"/>
      <c r="Y60" s="122">
        <v>1</v>
      </c>
      <c r="Z60" s="122"/>
      <c r="AA60" s="122"/>
      <c r="AB60" s="125" t="s">
        <v>424</v>
      </c>
      <c r="AC60" s="95" t="s">
        <v>262</v>
      </c>
      <c r="AD60" s="95" t="s">
        <v>263</v>
      </c>
      <c r="AE60" s="86" t="s">
        <v>286</v>
      </c>
      <c r="AF60" s="98"/>
      <c r="AG60" s="17"/>
      <c r="AH60" s="17"/>
      <c r="AI60" s="1"/>
      <c r="AJ60" s="1"/>
      <c r="AK60" s="1"/>
      <c r="AL60" s="1"/>
      <c r="AM60" s="1"/>
    </row>
    <row r="61" spans="2:39" ht="72" customHeight="1" x14ac:dyDescent="0.25">
      <c r="B61" s="140"/>
      <c r="C61" s="99" t="s">
        <v>180</v>
      </c>
      <c r="D61" s="113"/>
      <c r="E61" s="123" t="s">
        <v>516</v>
      </c>
      <c r="F61" s="113" t="s">
        <v>517</v>
      </c>
      <c r="G61" s="113" t="s">
        <v>518</v>
      </c>
      <c r="H61" s="94">
        <v>2</v>
      </c>
      <c r="I61" s="84" t="s">
        <v>92</v>
      </c>
      <c r="J61" s="113" t="s">
        <v>519</v>
      </c>
      <c r="K61" s="94" t="s">
        <v>251</v>
      </c>
      <c r="L61" s="94" t="s">
        <v>41</v>
      </c>
      <c r="M61" s="94" t="s">
        <v>178</v>
      </c>
      <c r="N61" s="94" t="s">
        <v>43</v>
      </c>
      <c r="O61" s="88">
        <f t="shared" si="3"/>
        <v>5</v>
      </c>
      <c r="P61" s="134"/>
      <c r="Q61" s="134">
        <v>1</v>
      </c>
      <c r="R61" s="134"/>
      <c r="S61" s="134">
        <v>1</v>
      </c>
      <c r="T61" s="134"/>
      <c r="U61" s="134">
        <v>1</v>
      </c>
      <c r="V61" s="134"/>
      <c r="W61" s="134">
        <v>1</v>
      </c>
      <c r="X61" s="134"/>
      <c r="Y61" s="134"/>
      <c r="Z61" s="134">
        <v>1</v>
      </c>
      <c r="AA61" s="134"/>
      <c r="AB61" s="125" t="s">
        <v>520</v>
      </c>
      <c r="AC61" s="126" t="s">
        <v>284</v>
      </c>
      <c r="AD61" s="126" t="s">
        <v>285</v>
      </c>
      <c r="AE61" s="94" t="s">
        <v>152</v>
      </c>
      <c r="AF61" s="101"/>
      <c r="AG61" s="1"/>
      <c r="AH61" s="1"/>
      <c r="AI61" s="1"/>
      <c r="AJ61" s="1"/>
      <c r="AK61" s="1"/>
      <c r="AL61" s="1"/>
      <c r="AM61" s="1"/>
    </row>
    <row r="62" spans="2:39" ht="72" customHeight="1" x14ac:dyDescent="0.25">
      <c r="B62" s="140"/>
      <c r="C62" s="133"/>
      <c r="D62" s="113"/>
      <c r="E62" s="123" t="s">
        <v>521</v>
      </c>
      <c r="F62" s="113" t="s">
        <v>522</v>
      </c>
      <c r="G62" s="113" t="s">
        <v>523</v>
      </c>
      <c r="H62" s="94">
        <v>3</v>
      </c>
      <c r="I62" s="84" t="s">
        <v>92</v>
      </c>
      <c r="J62" s="113" t="s">
        <v>524</v>
      </c>
      <c r="K62" s="94" t="s">
        <v>251</v>
      </c>
      <c r="L62" s="94" t="s">
        <v>41</v>
      </c>
      <c r="M62" s="94" t="s">
        <v>42</v>
      </c>
      <c r="N62" s="94" t="s">
        <v>43</v>
      </c>
      <c r="O62" s="88">
        <f t="shared" si="3"/>
        <v>4</v>
      </c>
      <c r="P62" s="134"/>
      <c r="Q62" s="134">
        <v>1</v>
      </c>
      <c r="R62" s="134"/>
      <c r="S62" s="134"/>
      <c r="T62" s="134">
        <v>1</v>
      </c>
      <c r="U62" s="134"/>
      <c r="V62" s="134"/>
      <c r="W62" s="134">
        <v>1</v>
      </c>
      <c r="X62" s="134"/>
      <c r="Y62" s="134"/>
      <c r="Z62" s="134">
        <v>1</v>
      </c>
      <c r="AA62" s="134"/>
      <c r="AB62" s="125" t="s">
        <v>525</v>
      </c>
      <c r="AC62" s="126" t="s">
        <v>284</v>
      </c>
      <c r="AD62" s="126" t="s">
        <v>285</v>
      </c>
      <c r="AE62" s="94" t="s">
        <v>286</v>
      </c>
      <c r="AF62" s="101"/>
      <c r="AG62" s="1"/>
      <c r="AH62" s="1"/>
      <c r="AI62" s="1"/>
      <c r="AJ62" s="1"/>
      <c r="AK62" s="1"/>
      <c r="AL62" s="1"/>
      <c r="AM62" s="1"/>
    </row>
    <row r="63" spans="2:39" ht="89.25" customHeight="1" x14ac:dyDescent="0.25">
      <c r="B63" s="140"/>
      <c r="C63" s="133"/>
      <c r="D63" s="113"/>
      <c r="E63" s="123" t="s">
        <v>526</v>
      </c>
      <c r="F63" s="113" t="s">
        <v>527</v>
      </c>
      <c r="G63" s="113" t="s">
        <v>528</v>
      </c>
      <c r="H63" s="94">
        <v>2</v>
      </c>
      <c r="I63" s="84" t="s">
        <v>92</v>
      </c>
      <c r="J63" s="113" t="s">
        <v>529</v>
      </c>
      <c r="K63" s="94" t="s">
        <v>40</v>
      </c>
      <c r="L63" s="94" t="s">
        <v>41</v>
      </c>
      <c r="M63" s="94" t="s">
        <v>42</v>
      </c>
      <c r="N63" s="94" t="s">
        <v>43</v>
      </c>
      <c r="O63" s="137">
        <f>SUM(P63:AA63)</f>
        <v>1</v>
      </c>
      <c r="P63" s="134"/>
      <c r="Q63" s="134"/>
      <c r="R63" s="134"/>
      <c r="S63" s="138">
        <v>0.5</v>
      </c>
      <c r="T63" s="138">
        <v>0.5</v>
      </c>
      <c r="U63" s="138"/>
      <c r="V63" s="138"/>
      <c r="W63" s="138"/>
      <c r="X63" s="138"/>
      <c r="Y63" s="134"/>
      <c r="Z63" s="134"/>
      <c r="AA63" s="134"/>
      <c r="AB63" s="125" t="s">
        <v>530</v>
      </c>
      <c r="AC63" s="126" t="s">
        <v>284</v>
      </c>
      <c r="AD63" s="126" t="s">
        <v>285</v>
      </c>
      <c r="AE63" s="94" t="s">
        <v>531</v>
      </c>
      <c r="AF63" s="101"/>
      <c r="AG63" s="1"/>
      <c r="AH63" s="1"/>
      <c r="AI63" s="1"/>
      <c r="AJ63" s="1"/>
      <c r="AK63" s="1"/>
      <c r="AL63" s="1"/>
      <c r="AM63" s="1"/>
    </row>
    <row r="64" spans="2:39" ht="72" customHeight="1" x14ac:dyDescent="0.25">
      <c r="B64" s="140"/>
      <c r="C64" s="133"/>
      <c r="D64" s="113"/>
      <c r="E64" s="114" t="s">
        <v>532</v>
      </c>
      <c r="F64" s="123" t="s">
        <v>533</v>
      </c>
      <c r="G64" s="114" t="s">
        <v>534</v>
      </c>
      <c r="H64" s="103">
        <v>3</v>
      </c>
      <c r="I64" s="100" t="s">
        <v>92</v>
      </c>
      <c r="J64" s="114" t="s">
        <v>535</v>
      </c>
      <c r="K64" s="103" t="s">
        <v>251</v>
      </c>
      <c r="L64" s="103" t="s">
        <v>41</v>
      </c>
      <c r="M64" s="103" t="s">
        <v>42</v>
      </c>
      <c r="N64" s="103" t="s">
        <v>43</v>
      </c>
      <c r="O64" s="88">
        <f t="shared" ref="O64:O71" si="4">SUM(P64:AA64)</f>
        <v>2</v>
      </c>
      <c r="P64" s="134"/>
      <c r="Q64" s="134">
        <v>1</v>
      </c>
      <c r="R64" s="134"/>
      <c r="S64" s="138"/>
      <c r="T64" s="138"/>
      <c r="U64" s="138"/>
      <c r="V64" s="148">
        <v>1</v>
      </c>
      <c r="W64" s="138"/>
      <c r="X64" s="138"/>
      <c r="Y64" s="134"/>
      <c r="Z64" s="134"/>
      <c r="AA64" s="134"/>
      <c r="AB64" s="130" t="s">
        <v>536</v>
      </c>
      <c r="AC64" s="117" t="s">
        <v>284</v>
      </c>
      <c r="AD64" s="117" t="s">
        <v>285</v>
      </c>
      <c r="AE64" s="103" t="s">
        <v>497</v>
      </c>
      <c r="AF64" s="132"/>
      <c r="AG64" s="1"/>
      <c r="AH64" s="1"/>
      <c r="AI64" s="1"/>
      <c r="AJ64" s="1"/>
      <c r="AK64" s="1"/>
      <c r="AL64" s="1"/>
      <c r="AM64" s="1"/>
    </row>
    <row r="65" spans="2:39" ht="72" customHeight="1" x14ac:dyDescent="0.25">
      <c r="B65" s="140"/>
      <c r="C65" s="133"/>
      <c r="D65" s="113" t="s">
        <v>537</v>
      </c>
      <c r="E65" s="114" t="s">
        <v>538</v>
      </c>
      <c r="F65" s="114" t="s">
        <v>539</v>
      </c>
      <c r="G65" s="114" t="s">
        <v>540</v>
      </c>
      <c r="H65" s="103">
        <v>3</v>
      </c>
      <c r="I65" s="100" t="s">
        <v>92</v>
      </c>
      <c r="J65" s="114" t="s">
        <v>541</v>
      </c>
      <c r="K65" s="103" t="s">
        <v>251</v>
      </c>
      <c r="L65" s="103" t="s">
        <v>41</v>
      </c>
      <c r="M65" s="103" t="s">
        <v>178</v>
      </c>
      <c r="N65" s="103" t="s">
        <v>43</v>
      </c>
      <c r="O65" s="88">
        <f t="shared" si="4"/>
        <v>5</v>
      </c>
      <c r="P65" s="134"/>
      <c r="Q65" s="134">
        <v>1</v>
      </c>
      <c r="R65" s="134">
        <v>2</v>
      </c>
      <c r="S65" s="134">
        <v>2</v>
      </c>
      <c r="T65" s="134"/>
      <c r="U65" s="134"/>
      <c r="V65" s="134"/>
      <c r="W65" s="134"/>
      <c r="X65" s="138"/>
      <c r="Y65" s="134"/>
      <c r="Z65" s="134"/>
      <c r="AA65" s="134"/>
      <c r="AB65" s="130" t="s">
        <v>536</v>
      </c>
      <c r="AC65" s="117" t="s">
        <v>284</v>
      </c>
      <c r="AD65" s="117" t="s">
        <v>285</v>
      </c>
      <c r="AE65" s="103" t="s">
        <v>286</v>
      </c>
      <c r="AF65" s="132"/>
      <c r="AG65" s="1"/>
      <c r="AH65" s="1"/>
      <c r="AI65" s="1"/>
      <c r="AJ65" s="1"/>
      <c r="AK65" s="1"/>
      <c r="AL65" s="1"/>
      <c r="AM65" s="1"/>
    </row>
    <row r="66" spans="2:39" ht="66" customHeight="1" x14ac:dyDescent="0.25">
      <c r="B66" s="140"/>
      <c r="C66" s="93"/>
      <c r="D66" s="113"/>
      <c r="E66" s="84" t="s">
        <v>542</v>
      </c>
      <c r="F66" s="113" t="s">
        <v>543</v>
      </c>
      <c r="G66" s="113" t="s">
        <v>544</v>
      </c>
      <c r="H66" s="94">
        <v>3</v>
      </c>
      <c r="I66" s="84" t="s">
        <v>398</v>
      </c>
      <c r="J66" s="113" t="s">
        <v>545</v>
      </c>
      <c r="K66" s="94" t="s">
        <v>251</v>
      </c>
      <c r="L66" s="94" t="s">
        <v>41</v>
      </c>
      <c r="M66" s="103" t="s">
        <v>42</v>
      </c>
      <c r="N66" s="94" t="s">
        <v>43</v>
      </c>
      <c r="O66" s="88">
        <f t="shared" si="4"/>
        <v>12</v>
      </c>
      <c r="P66" s="134">
        <v>1</v>
      </c>
      <c r="Q66" s="134">
        <v>1</v>
      </c>
      <c r="R66" s="134">
        <v>1</v>
      </c>
      <c r="S66" s="134">
        <v>1</v>
      </c>
      <c r="T66" s="134">
        <v>1</v>
      </c>
      <c r="U66" s="134">
        <v>1</v>
      </c>
      <c r="V66" s="134">
        <v>1</v>
      </c>
      <c r="W66" s="134">
        <v>1</v>
      </c>
      <c r="X66" s="134">
        <v>1</v>
      </c>
      <c r="Y66" s="134">
        <v>1</v>
      </c>
      <c r="Z66" s="134">
        <v>1</v>
      </c>
      <c r="AA66" s="134">
        <v>1</v>
      </c>
      <c r="AB66" s="125" t="s">
        <v>303</v>
      </c>
      <c r="AC66" s="126" t="s">
        <v>451</v>
      </c>
      <c r="AD66" s="126" t="s">
        <v>452</v>
      </c>
      <c r="AE66" s="94"/>
      <c r="AF66" s="101">
        <v>0</v>
      </c>
      <c r="AG66" s="1"/>
      <c r="AH66" s="1"/>
      <c r="AI66" s="1"/>
      <c r="AJ66" s="1"/>
      <c r="AK66" s="1"/>
      <c r="AL66" s="1"/>
      <c r="AM66" s="1"/>
    </row>
    <row r="67" spans="2:39" ht="66" customHeight="1" x14ac:dyDescent="0.25">
      <c r="B67" s="140"/>
      <c r="C67" s="93"/>
      <c r="D67" s="113"/>
      <c r="E67" s="84" t="s">
        <v>546</v>
      </c>
      <c r="F67" s="113" t="s">
        <v>543</v>
      </c>
      <c r="G67" s="113" t="s">
        <v>547</v>
      </c>
      <c r="H67" s="94">
        <v>3</v>
      </c>
      <c r="I67" s="84" t="s">
        <v>398</v>
      </c>
      <c r="J67" s="113" t="s">
        <v>548</v>
      </c>
      <c r="K67" s="94" t="s">
        <v>251</v>
      </c>
      <c r="L67" s="94" t="s">
        <v>41</v>
      </c>
      <c r="M67" s="103" t="s">
        <v>42</v>
      </c>
      <c r="N67" s="94" t="s">
        <v>43</v>
      </c>
      <c r="O67" s="88">
        <f t="shared" si="4"/>
        <v>12</v>
      </c>
      <c r="P67" s="134">
        <v>1</v>
      </c>
      <c r="Q67" s="134">
        <v>1</v>
      </c>
      <c r="R67" s="134">
        <v>1</v>
      </c>
      <c r="S67" s="134">
        <v>1</v>
      </c>
      <c r="T67" s="134">
        <v>1</v>
      </c>
      <c r="U67" s="134">
        <v>1</v>
      </c>
      <c r="V67" s="134">
        <v>1</v>
      </c>
      <c r="W67" s="134">
        <v>1</v>
      </c>
      <c r="X67" s="134">
        <v>1</v>
      </c>
      <c r="Y67" s="134">
        <v>1</v>
      </c>
      <c r="Z67" s="134">
        <v>1</v>
      </c>
      <c r="AA67" s="134">
        <v>1</v>
      </c>
      <c r="AB67" s="125" t="s">
        <v>303</v>
      </c>
      <c r="AC67" s="126" t="s">
        <v>451</v>
      </c>
      <c r="AD67" s="126" t="s">
        <v>452</v>
      </c>
      <c r="AE67" s="94"/>
      <c r="AF67" s="101">
        <v>0</v>
      </c>
      <c r="AG67" s="1"/>
      <c r="AH67" s="1"/>
      <c r="AI67" s="1"/>
      <c r="AJ67" s="1"/>
      <c r="AK67" s="1"/>
      <c r="AL67" s="1"/>
      <c r="AM67" s="1"/>
    </row>
    <row r="68" spans="2:39" ht="49.5" customHeight="1" x14ac:dyDescent="0.25">
      <c r="B68" s="140"/>
      <c r="C68" s="93"/>
      <c r="D68" s="113"/>
      <c r="E68" s="85" t="s">
        <v>549</v>
      </c>
      <c r="F68" s="113" t="s">
        <v>485</v>
      </c>
      <c r="G68" s="113" t="s">
        <v>550</v>
      </c>
      <c r="H68" s="94">
        <v>1</v>
      </c>
      <c r="I68" s="84" t="s">
        <v>92</v>
      </c>
      <c r="J68" s="113" t="s">
        <v>438</v>
      </c>
      <c r="K68" s="94" t="s">
        <v>40</v>
      </c>
      <c r="L68" s="94" t="s">
        <v>41</v>
      </c>
      <c r="M68" s="94" t="s">
        <v>42</v>
      </c>
      <c r="N68" s="94" t="s">
        <v>43</v>
      </c>
      <c r="O68" s="137">
        <f t="shared" si="4"/>
        <v>1</v>
      </c>
      <c r="P68" s="134"/>
      <c r="Q68" s="134"/>
      <c r="R68" s="134"/>
      <c r="S68" s="145"/>
      <c r="T68" s="145">
        <v>1</v>
      </c>
      <c r="U68" s="134"/>
      <c r="V68" s="134"/>
      <c r="W68" s="134"/>
      <c r="X68" s="134"/>
      <c r="Y68" s="134"/>
      <c r="Z68" s="134"/>
      <c r="AA68" s="134"/>
      <c r="AB68" s="125" t="s">
        <v>482</v>
      </c>
      <c r="AC68" s="126" t="s">
        <v>451</v>
      </c>
      <c r="AD68" s="126" t="s">
        <v>452</v>
      </c>
      <c r="AE68" s="94"/>
      <c r="AF68" s="101">
        <v>0</v>
      </c>
      <c r="AG68" s="1"/>
      <c r="AH68" s="1"/>
      <c r="AI68" s="1"/>
      <c r="AJ68" s="1"/>
      <c r="AK68" s="1"/>
      <c r="AL68" s="1"/>
      <c r="AM68" s="1"/>
    </row>
    <row r="69" spans="2:39" ht="73.5" customHeight="1" x14ac:dyDescent="0.25">
      <c r="B69" s="140"/>
      <c r="C69" s="93"/>
      <c r="D69" s="113"/>
      <c r="E69" s="85" t="s">
        <v>551</v>
      </c>
      <c r="F69" s="113" t="s">
        <v>552</v>
      </c>
      <c r="G69" s="113" t="s">
        <v>553</v>
      </c>
      <c r="H69" s="94">
        <v>3</v>
      </c>
      <c r="I69" s="84" t="s">
        <v>92</v>
      </c>
      <c r="J69" s="113" t="s">
        <v>438</v>
      </c>
      <c r="K69" s="94" t="s">
        <v>40</v>
      </c>
      <c r="L69" s="94" t="s">
        <v>41</v>
      </c>
      <c r="M69" s="94" t="s">
        <v>42</v>
      </c>
      <c r="N69" s="94" t="s">
        <v>43</v>
      </c>
      <c r="O69" s="137">
        <f t="shared" si="4"/>
        <v>1</v>
      </c>
      <c r="P69" s="145">
        <v>0.15</v>
      </c>
      <c r="Q69" s="145">
        <v>0.25</v>
      </c>
      <c r="R69" s="145">
        <v>0.6</v>
      </c>
      <c r="S69" s="134"/>
      <c r="T69" s="134"/>
      <c r="U69" s="134"/>
      <c r="V69" s="134"/>
      <c r="W69" s="134"/>
      <c r="X69" s="134"/>
      <c r="Y69" s="134"/>
      <c r="Z69" s="134"/>
      <c r="AA69" s="134"/>
      <c r="AB69" s="125" t="s">
        <v>482</v>
      </c>
      <c r="AC69" s="126" t="s">
        <v>451</v>
      </c>
      <c r="AD69" s="126" t="s">
        <v>452</v>
      </c>
      <c r="AE69" s="94" t="s">
        <v>554</v>
      </c>
      <c r="AF69" s="101">
        <v>0</v>
      </c>
      <c r="AG69" s="1"/>
      <c r="AH69" s="1"/>
      <c r="AI69" s="1"/>
      <c r="AJ69" s="1"/>
      <c r="AK69" s="1"/>
      <c r="AL69" s="1"/>
      <c r="AM69" s="1"/>
    </row>
    <row r="70" spans="2:39" ht="106.5" customHeight="1" x14ac:dyDescent="0.25">
      <c r="B70" s="140"/>
      <c r="C70" s="149"/>
      <c r="D70" s="113"/>
      <c r="E70" s="123" t="s">
        <v>555</v>
      </c>
      <c r="F70" s="113" t="s">
        <v>556</v>
      </c>
      <c r="G70" s="113" t="s">
        <v>557</v>
      </c>
      <c r="H70" s="94">
        <v>3</v>
      </c>
      <c r="I70" s="84" t="s">
        <v>92</v>
      </c>
      <c r="J70" s="113" t="s">
        <v>558</v>
      </c>
      <c r="K70" s="86" t="s">
        <v>251</v>
      </c>
      <c r="L70" s="86" t="s">
        <v>41</v>
      </c>
      <c r="M70" s="86" t="s">
        <v>42</v>
      </c>
      <c r="N70" s="86" t="s">
        <v>43</v>
      </c>
      <c r="O70" s="88">
        <f t="shared" si="4"/>
        <v>132</v>
      </c>
      <c r="P70" s="122"/>
      <c r="Q70" s="122"/>
      <c r="R70" s="122"/>
      <c r="S70" s="122"/>
      <c r="T70" s="122"/>
      <c r="U70" s="122">
        <v>66</v>
      </c>
      <c r="V70" s="122"/>
      <c r="W70" s="122"/>
      <c r="X70" s="122"/>
      <c r="Y70" s="122"/>
      <c r="Z70" s="122">
        <v>66</v>
      </c>
      <c r="AA70" s="122"/>
      <c r="AB70" s="125" t="s">
        <v>303</v>
      </c>
      <c r="AC70" s="95" t="s">
        <v>369</v>
      </c>
      <c r="AD70" s="126" t="s">
        <v>370</v>
      </c>
      <c r="AE70" s="86"/>
      <c r="AF70" s="98"/>
      <c r="AG70" s="17"/>
      <c r="AH70" s="17"/>
      <c r="AI70" s="17"/>
      <c r="AJ70" s="17"/>
      <c r="AK70" s="17"/>
      <c r="AL70" s="1"/>
      <c r="AM70" s="1"/>
    </row>
    <row r="71" spans="2:39" ht="64.5" customHeight="1" x14ac:dyDescent="0.25">
      <c r="B71" s="146"/>
      <c r="C71" s="93"/>
      <c r="D71" s="113"/>
      <c r="E71" s="114" t="s">
        <v>559</v>
      </c>
      <c r="F71" s="123" t="s">
        <v>560</v>
      </c>
      <c r="G71" s="123" t="s">
        <v>561</v>
      </c>
      <c r="H71" s="94">
        <v>2</v>
      </c>
      <c r="I71" s="84" t="s">
        <v>92</v>
      </c>
      <c r="J71" s="113" t="s">
        <v>562</v>
      </c>
      <c r="K71" s="86" t="s">
        <v>251</v>
      </c>
      <c r="L71" s="86" t="s">
        <v>41</v>
      </c>
      <c r="M71" s="86" t="s">
        <v>42</v>
      </c>
      <c r="N71" s="86" t="s">
        <v>43</v>
      </c>
      <c r="O71" s="88">
        <f t="shared" si="4"/>
        <v>5</v>
      </c>
      <c r="P71" s="122"/>
      <c r="Q71" s="122"/>
      <c r="R71" s="122">
        <v>1</v>
      </c>
      <c r="S71" s="122"/>
      <c r="T71" s="122"/>
      <c r="U71" s="122">
        <v>1</v>
      </c>
      <c r="V71" s="122"/>
      <c r="W71" s="122"/>
      <c r="X71" s="122">
        <v>1</v>
      </c>
      <c r="Y71" s="122"/>
      <c r="Z71" s="122">
        <v>1</v>
      </c>
      <c r="AA71" s="122">
        <v>1</v>
      </c>
      <c r="AB71" s="125" t="s">
        <v>563</v>
      </c>
      <c r="AC71" s="95" t="s">
        <v>262</v>
      </c>
      <c r="AD71" s="95" t="s">
        <v>263</v>
      </c>
      <c r="AE71" s="86"/>
      <c r="AF71" s="98"/>
      <c r="AG71" s="17"/>
      <c r="AH71" s="17"/>
      <c r="AI71" s="17"/>
      <c r="AJ71" s="17"/>
      <c r="AK71" s="17"/>
      <c r="AL71" s="1"/>
      <c r="AM71" s="1"/>
    </row>
    <row r="72" spans="2:39" ht="69.75" customHeight="1" x14ac:dyDescent="0.25">
      <c r="B72" s="146"/>
      <c r="C72" s="93"/>
      <c r="D72" s="113"/>
      <c r="E72" s="117" t="s">
        <v>564</v>
      </c>
      <c r="F72" s="114" t="s">
        <v>565</v>
      </c>
      <c r="G72" s="114" t="s">
        <v>566</v>
      </c>
      <c r="H72" s="103">
        <v>2</v>
      </c>
      <c r="I72" s="100" t="s">
        <v>567</v>
      </c>
      <c r="J72" s="114" t="s">
        <v>568</v>
      </c>
      <c r="K72" s="102" t="s">
        <v>40</v>
      </c>
      <c r="L72" s="102" t="s">
        <v>41</v>
      </c>
      <c r="M72" s="102" t="s">
        <v>42</v>
      </c>
      <c r="N72" s="102" t="s">
        <v>43</v>
      </c>
      <c r="O72" s="137">
        <f>SUM(P72:AA72)</f>
        <v>1</v>
      </c>
      <c r="P72" s="150">
        <v>0.1</v>
      </c>
      <c r="Q72" s="150">
        <v>0.1</v>
      </c>
      <c r="R72" s="150">
        <v>0.1</v>
      </c>
      <c r="S72" s="150">
        <v>0.2</v>
      </c>
      <c r="T72" s="150">
        <v>0.2</v>
      </c>
      <c r="U72" s="150">
        <v>0.3</v>
      </c>
      <c r="V72" s="150"/>
      <c r="W72" s="150"/>
      <c r="X72" s="150"/>
      <c r="Y72" s="150"/>
      <c r="Z72" s="150"/>
      <c r="AA72" s="150"/>
      <c r="AB72" s="130" t="s">
        <v>424</v>
      </c>
      <c r="AC72" s="105" t="s">
        <v>262</v>
      </c>
      <c r="AD72" s="105" t="s">
        <v>263</v>
      </c>
      <c r="AE72" s="102" t="s">
        <v>286</v>
      </c>
      <c r="AF72" s="106"/>
      <c r="AG72" s="1"/>
      <c r="AH72" s="17"/>
      <c r="AI72" s="17"/>
      <c r="AJ72" s="17"/>
      <c r="AK72" s="17"/>
      <c r="AL72" s="1"/>
      <c r="AM72" s="1"/>
    </row>
    <row r="73" spans="2:39" ht="71.25" customHeight="1" x14ac:dyDescent="0.25">
      <c r="B73" s="146"/>
      <c r="C73" s="93"/>
      <c r="D73" s="113" t="s">
        <v>569</v>
      </c>
      <c r="E73" s="117" t="s">
        <v>570</v>
      </c>
      <c r="F73" s="114" t="s">
        <v>571</v>
      </c>
      <c r="G73" s="114" t="s">
        <v>572</v>
      </c>
      <c r="H73" s="103">
        <v>3</v>
      </c>
      <c r="I73" s="100" t="s">
        <v>398</v>
      </c>
      <c r="J73" s="114" t="s">
        <v>573</v>
      </c>
      <c r="K73" s="102" t="s">
        <v>251</v>
      </c>
      <c r="L73" s="102" t="s">
        <v>41</v>
      </c>
      <c r="M73" s="102" t="s">
        <v>42</v>
      </c>
      <c r="N73" s="102" t="s">
        <v>171</v>
      </c>
      <c r="O73" s="88">
        <f t="shared" ref="O73:O84" si="5">SUM(P73:AA73)</f>
        <v>110</v>
      </c>
      <c r="P73" s="122">
        <v>5</v>
      </c>
      <c r="Q73" s="122">
        <v>10</v>
      </c>
      <c r="R73" s="122">
        <v>10</v>
      </c>
      <c r="S73" s="122">
        <v>10</v>
      </c>
      <c r="T73" s="122">
        <v>15</v>
      </c>
      <c r="U73" s="122">
        <v>10</v>
      </c>
      <c r="V73" s="122">
        <v>20</v>
      </c>
      <c r="W73" s="122">
        <v>10</v>
      </c>
      <c r="X73" s="122">
        <v>20</v>
      </c>
      <c r="Y73" s="122"/>
      <c r="Z73" s="122"/>
      <c r="AA73" s="122"/>
      <c r="AB73" s="130" t="s">
        <v>574</v>
      </c>
      <c r="AC73" s="105" t="s">
        <v>262</v>
      </c>
      <c r="AD73" s="117" t="s">
        <v>263</v>
      </c>
      <c r="AE73" s="103" t="s">
        <v>497</v>
      </c>
      <c r="AF73" s="106">
        <v>330000</v>
      </c>
      <c r="AG73" s="1"/>
      <c r="AH73" s="17"/>
      <c r="AI73" s="17"/>
      <c r="AJ73" s="17"/>
      <c r="AK73" s="17"/>
      <c r="AL73" s="1"/>
      <c r="AM73" s="1"/>
    </row>
    <row r="74" spans="2:39" ht="48.75" customHeight="1" x14ac:dyDescent="0.25">
      <c r="B74" s="146"/>
      <c r="C74" s="93"/>
      <c r="D74" s="113" t="s">
        <v>575</v>
      </c>
      <c r="E74" s="117" t="s">
        <v>576</v>
      </c>
      <c r="F74" s="114" t="s">
        <v>577</v>
      </c>
      <c r="G74" s="114" t="s">
        <v>578</v>
      </c>
      <c r="H74" s="103">
        <v>2</v>
      </c>
      <c r="I74" s="100" t="s">
        <v>92</v>
      </c>
      <c r="J74" s="114" t="s">
        <v>579</v>
      </c>
      <c r="K74" s="102" t="s">
        <v>251</v>
      </c>
      <c r="L74" s="102" t="s">
        <v>41</v>
      </c>
      <c r="M74" s="102" t="s">
        <v>42</v>
      </c>
      <c r="N74" s="102" t="s">
        <v>43</v>
      </c>
      <c r="O74" s="88">
        <f t="shared" si="5"/>
        <v>4</v>
      </c>
      <c r="P74" s="122"/>
      <c r="Q74" s="122"/>
      <c r="R74" s="122">
        <v>1</v>
      </c>
      <c r="S74" s="122"/>
      <c r="T74" s="122"/>
      <c r="U74" s="122">
        <v>1</v>
      </c>
      <c r="V74" s="122"/>
      <c r="W74" s="122"/>
      <c r="X74" s="122">
        <v>1</v>
      </c>
      <c r="Y74" s="122"/>
      <c r="Z74" s="122"/>
      <c r="AA74" s="122">
        <v>1</v>
      </c>
      <c r="AB74" s="130" t="s">
        <v>580</v>
      </c>
      <c r="AC74" s="105" t="s">
        <v>262</v>
      </c>
      <c r="AD74" s="117" t="s">
        <v>263</v>
      </c>
      <c r="AE74" s="102"/>
      <c r="AF74" s="106">
        <v>50000</v>
      </c>
      <c r="AG74" s="1"/>
      <c r="AH74" s="17"/>
      <c r="AI74" s="17"/>
      <c r="AJ74" s="17"/>
      <c r="AK74" s="17"/>
      <c r="AL74" s="1"/>
      <c r="AM74" s="1"/>
    </row>
    <row r="75" spans="2:39" ht="75.75" customHeight="1" x14ac:dyDescent="0.25">
      <c r="B75" s="146"/>
      <c r="C75" s="96"/>
      <c r="D75" s="113"/>
      <c r="E75" s="114" t="s">
        <v>581</v>
      </c>
      <c r="F75" s="113" t="s">
        <v>582</v>
      </c>
      <c r="G75" s="123" t="s">
        <v>583</v>
      </c>
      <c r="H75" s="94">
        <v>2</v>
      </c>
      <c r="I75" s="84" t="s">
        <v>92</v>
      </c>
      <c r="J75" s="113" t="s">
        <v>584</v>
      </c>
      <c r="K75" s="86" t="s">
        <v>251</v>
      </c>
      <c r="L75" s="86" t="s">
        <v>41</v>
      </c>
      <c r="M75" s="86" t="s">
        <v>42</v>
      </c>
      <c r="N75" s="86" t="s">
        <v>43</v>
      </c>
      <c r="O75" s="88">
        <f t="shared" si="5"/>
        <v>60</v>
      </c>
      <c r="P75" s="122"/>
      <c r="Q75" s="122">
        <v>10</v>
      </c>
      <c r="R75" s="122"/>
      <c r="S75" s="122">
        <v>10</v>
      </c>
      <c r="T75" s="122"/>
      <c r="U75" s="122">
        <v>10</v>
      </c>
      <c r="V75" s="122"/>
      <c r="W75" s="122">
        <v>10</v>
      </c>
      <c r="X75" s="122"/>
      <c r="Y75" s="122">
        <v>10</v>
      </c>
      <c r="Z75" s="122"/>
      <c r="AA75" s="122">
        <v>10</v>
      </c>
      <c r="AB75" s="125" t="s">
        <v>424</v>
      </c>
      <c r="AC75" s="95" t="s">
        <v>262</v>
      </c>
      <c r="AD75" s="95" t="s">
        <v>263</v>
      </c>
      <c r="AE75" s="94" t="s">
        <v>152</v>
      </c>
      <c r="AF75" s="98"/>
      <c r="AG75" s="1"/>
      <c r="AH75" s="17"/>
      <c r="AI75" s="17"/>
      <c r="AJ75" s="17"/>
      <c r="AK75" s="17"/>
      <c r="AL75" s="1"/>
      <c r="AM75" s="1"/>
    </row>
    <row r="76" spans="2:39" ht="99" customHeight="1" x14ac:dyDescent="0.25">
      <c r="B76" s="140"/>
      <c r="C76" s="136" t="s">
        <v>585</v>
      </c>
      <c r="D76" s="113"/>
      <c r="E76" s="123" t="s">
        <v>586</v>
      </c>
      <c r="F76" s="113" t="s">
        <v>587</v>
      </c>
      <c r="G76" s="113" t="s">
        <v>588</v>
      </c>
      <c r="H76" s="94">
        <v>3</v>
      </c>
      <c r="I76" s="84" t="s">
        <v>92</v>
      </c>
      <c r="J76" s="113" t="s">
        <v>438</v>
      </c>
      <c r="K76" s="94" t="s">
        <v>40</v>
      </c>
      <c r="L76" s="94" t="s">
        <v>41</v>
      </c>
      <c r="M76" s="94" t="s">
        <v>42</v>
      </c>
      <c r="N76" s="94" t="s">
        <v>43</v>
      </c>
      <c r="O76" s="137">
        <f t="shared" si="5"/>
        <v>1</v>
      </c>
      <c r="P76" s="134"/>
      <c r="Q76" s="134"/>
      <c r="R76" s="145">
        <v>0.25</v>
      </c>
      <c r="S76" s="134"/>
      <c r="T76" s="134"/>
      <c r="U76" s="145">
        <v>0.25</v>
      </c>
      <c r="V76" s="134"/>
      <c r="W76" s="134"/>
      <c r="X76" s="145">
        <v>0.25</v>
      </c>
      <c r="Y76" s="134"/>
      <c r="Z76" s="134"/>
      <c r="AA76" s="145">
        <v>0.25</v>
      </c>
      <c r="AB76" s="125" t="s">
        <v>482</v>
      </c>
      <c r="AC76" s="126" t="s">
        <v>451</v>
      </c>
      <c r="AD76" s="126" t="s">
        <v>452</v>
      </c>
      <c r="AE76" s="94" t="s">
        <v>95</v>
      </c>
      <c r="AF76" s="101">
        <v>18000</v>
      </c>
      <c r="AG76" s="1"/>
      <c r="AH76" s="1"/>
      <c r="AI76" s="1"/>
      <c r="AJ76" s="1"/>
      <c r="AK76" s="1"/>
      <c r="AL76" s="1"/>
      <c r="AM76" s="1"/>
    </row>
    <row r="77" spans="2:39" ht="99" customHeight="1" x14ac:dyDescent="0.25">
      <c r="B77" s="140"/>
      <c r="C77" s="93"/>
      <c r="D77" s="113"/>
      <c r="E77" s="123" t="s">
        <v>589</v>
      </c>
      <c r="F77" s="113" t="s">
        <v>587</v>
      </c>
      <c r="G77" s="113" t="s">
        <v>590</v>
      </c>
      <c r="H77" s="94">
        <v>1</v>
      </c>
      <c r="I77" s="84"/>
      <c r="J77" s="113" t="s">
        <v>438</v>
      </c>
      <c r="K77" s="94" t="s">
        <v>40</v>
      </c>
      <c r="L77" s="94" t="s">
        <v>41</v>
      </c>
      <c r="M77" s="94" t="s">
        <v>42</v>
      </c>
      <c r="N77" s="94" t="s">
        <v>43</v>
      </c>
      <c r="O77" s="137">
        <f t="shared" si="5"/>
        <v>0.99999999999999989</v>
      </c>
      <c r="P77" s="145"/>
      <c r="Q77" s="145"/>
      <c r="R77" s="145">
        <v>0.1</v>
      </c>
      <c r="S77" s="145">
        <v>0.1</v>
      </c>
      <c r="T77" s="145">
        <v>0.1</v>
      </c>
      <c r="U77" s="145">
        <v>0.1</v>
      </c>
      <c r="V77" s="145">
        <v>0.1</v>
      </c>
      <c r="W77" s="145">
        <v>0.1</v>
      </c>
      <c r="X77" s="145">
        <v>0.1</v>
      </c>
      <c r="Y77" s="145">
        <v>0.1</v>
      </c>
      <c r="Z77" s="145">
        <v>0.1</v>
      </c>
      <c r="AA77" s="145">
        <v>0.1</v>
      </c>
      <c r="AB77" s="125" t="s">
        <v>482</v>
      </c>
      <c r="AC77" s="126" t="s">
        <v>451</v>
      </c>
      <c r="AD77" s="126" t="s">
        <v>452</v>
      </c>
      <c r="AE77" s="94" t="s">
        <v>95</v>
      </c>
      <c r="AF77" s="101">
        <v>0</v>
      </c>
      <c r="AG77" s="1"/>
      <c r="AH77" s="1"/>
      <c r="AI77" s="1"/>
      <c r="AJ77" s="1"/>
      <c r="AK77" s="1"/>
      <c r="AL77" s="1"/>
      <c r="AM77" s="1"/>
    </row>
    <row r="78" spans="2:39" ht="66.75" customHeight="1" x14ac:dyDescent="0.25">
      <c r="B78" s="140"/>
      <c r="C78" s="93"/>
      <c r="D78" s="113"/>
      <c r="E78" s="113" t="s">
        <v>591</v>
      </c>
      <c r="F78" s="113" t="s">
        <v>592</v>
      </c>
      <c r="G78" s="113" t="s">
        <v>593</v>
      </c>
      <c r="H78" s="94">
        <v>3</v>
      </c>
      <c r="I78" s="84" t="s">
        <v>92</v>
      </c>
      <c r="J78" s="113" t="s">
        <v>541</v>
      </c>
      <c r="K78" s="86" t="s">
        <v>40</v>
      </c>
      <c r="L78" s="86" t="s">
        <v>41</v>
      </c>
      <c r="M78" s="86" t="s">
        <v>42</v>
      </c>
      <c r="N78" s="86" t="s">
        <v>43</v>
      </c>
      <c r="O78" s="137">
        <f t="shared" si="5"/>
        <v>1</v>
      </c>
      <c r="P78" s="122"/>
      <c r="Q78" s="121"/>
      <c r="R78" s="121">
        <v>0.5</v>
      </c>
      <c r="S78" s="122"/>
      <c r="T78" s="122"/>
      <c r="U78" s="121">
        <v>0.5</v>
      </c>
      <c r="V78" s="122"/>
      <c r="W78" s="122"/>
      <c r="X78" s="122"/>
      <c r="Y78" s="122"/>
      <c r="Z78" s="122"/>
      <c r="AA78" s="122"/>
      <c r="AB78" s="125" t="s">
        <v>594</v>
      </c>
      <c r="AC78" s="126" t="s">
        <v>351</v>
      </c>
      <c r="AD78" s="126" t="s">
        <v>352</v>
      </c>
      <c r="AE78" s="94" t="s">
        <v>531</v>
      </c>
      <c r="AF78" s="98"/>
      <c r="AG78" s="135"/>
      <c r="AH78" s="135"/>
      <c r="AI78" s="135"/>
      <c r="AJ78" s="135"/>
      <c r="AK78" s="135"/>
      <c r="AL78" s="135"/>
      <c r="AM78" s="135"/>
    </row>
    <row r="79" spans="2:39" ht="66.75" customHeight="1" x14ac:dyDescent="0.25">
      <c r="B79" s="140"/>
      <c r="C79" s="93"/>
      <c r="D79" s="113"/>
      <c r="E79" s="114" t="s">
        <v>595</v>
      </c>
      <c r="F79" s="114" t="s">
        <v>596</v>
      </c>
      <c r="G79" s="114" t="s">
        <v>597</v>
      </c>
      <c r="H79" s="103">
        <v>3</v>
      </c>
      <c r="I79" s="100" t="s">
        <v>92</v>
      </c>
      <c r="J79" s="114" t="s">
        <v>541</v>
      </c>
      <c r="K79" s="102" t="s">
        <v>40</v>
      </c>
      <c r="L79" s="102" t="s">
        <v>41</v>
      </c>
      <c r="M79" s="102" t="s">
        <v>42</v>
      </c>
      <c r="N79" s="102" t="s">
        <v>43</v>
      </c>
      <c r="O79" s="137">
        <f t="shared" si="5"/>
        <v>1</v>
      </c>
      <c r="P79" s="122"/>
      <c r="Q79" s="122"/>
      <c r="R79" s="122"/>
      <c r="S79" s="122"/>
      <c r="T79" s="121">
        <v>0.5</v>
      </c>
      <c r="U79" s="121">
        <v>0.5</v>
      </c>
      <c r="V79" s="122"/>
      <c r="W79" s="122"/>
      <c r="X79" s="122"/>
      <c r="Y79" s="122"/>
      <c r="Z79" s="122"/>
      <c r="AA79" s="122"/>
      <c r="AB79" s="130" t="s">
        <v>594</v>
      </c>
      <c r="AC79" s="117" t="s">
        <v>351</v>
      </c>
      <c r="AD79" s="117" t="s">
        <v>352</v>
      </c>
      <c r="AE79" s="103" t="s">
        <v>286</v>
      </c>
      <c r="AF79" s="106"/>
      <c r="AG79" s="135"/>
      <c r="AH79" s="135"/>
      <c r="AI79" s="135"/>
      <c r="AJ79" s="135"/>
      <c r="AK79" s="135"/>
      <c r="AL79" s="135"/>
      <c r="AM79" s="135"/>
    </row>
    <row r="80" spans="2:39" s="110" customFormat="1" ht="66.75" customHeight="1" x14ac:dyDescent="0.25">
      <c r="B80" s="142"/>
      <c r="C80" s="149"/>
      <c r="D80" s="114"/>
      <c r="E80" s="151" t="s">
        <v>598</v>
      </c>
      <c r="F80" s="151" t="s">
        <v>599</v>
      </c>
      <c r="G80" s="151" t="s">
        <v>600</v>
      </c>
      <c r="H80" s="103">
        <v>3</v>
      </c>
      <c r="I80" s="100" t="s">
        <v>92</v>
      </c>
      <c r="J80" s="100" t="s">
        <v>601</v>
      </c>
      <c r="K80" s="102" t="s">
        <v>40</v>
      </c>
      <c r="L80" s="102" t="s">
        <v>41</v>
      </c>
      <c r="M80" s="102" t="s">
        <v>42</v>
      </c>
      <c r="N80" s="102" t="s">
        <v>43</v>
      </c>
      <c r="O80" s="137">
        <f t="shared" si="5"/>
        <v>0.5</v>
      </c>
      <c r="P80" s="122"/>
      <c r="Q80" s="122"/>
      <c r="R80" s="121"/>
      <c r="S80" s="122"/>
      <c r="T80" s="122"/>
      <c r="U80" s="121"/>
      <c r="V80" s="122"/>
      <c r="W80" s="122"/>
      <c r="X80" s="121">
        <v>0.25</v>
      </c>
      <c r="Y80" s="122"/>
      <c r="Z80" s="121"/>
      <c r="AA80" s="150">
        <v>0.25</v>
      </c>
      <c r="AB80" s="104" t="s">
        <v>602</v>
      </c>
      <c r="AC80" s="105" t="s">
        <v>369</v>
      </c>
      <c r="AD80" s="105" t="s">
        <v>370</v>
      </c>
      <c r="AE80" s="102"/>
      <c r="AF80" s="152"/>
      <c r="AG80" s="153"/>
      <c r="AH80" s="154"/>
      <c r="AI80" s="154"/>
      <c r="AJ80" s="154"/>
      <c r="AK80" s="154"/>
      <c r="AL80" s="154"/>
      <c r="AM80" s="154"/>
    </row>
    <row r="81" spans="2:39" ht="101.25" customHeight="1" x14ac:dyDescent="0.25">
      <c r="B81" s="155" t="s">
        <v>211</v>
      </c>
      <c r="C81" s="156" t="s">
        <v>222</v>
      </c>
      <c r="D81" s="113"/>
      <c r="E81" s="123" t="s">
        <v>603</v>
      </c>
      <c r="F81" s="113" t="s">
        <v>604</v>
      </c>
      <c r="G81" s="113" t="s">
        <v>605</v>
      </c>
      <c r="H81" s="94">
        <v>2</v>
      </c>
      <c r="I81" s="84" t="s">
        <v>176</v>
      </c>
      <c r="J81" s="113" t="s">
        <v>606</v>
      </c>
      <c r="K81" s="86" t="s">
        <v>40</v>
      </c>
      <c r="L81" s="86" t="s">
        <v>41</v>
      </c>
      <c r="M81" s="86" t="s">
        <v>42</v>
      </c>
      <c r="N81" s="86" t="s">
        <v>43</v>
      </c>
      <c r="O81" s="137">
        <f t="shared" si="5"/>
        <v>1</v>
      </c>
      <c r="P81" s="122"/>
      <c r="Q81" s="122"/>
      <c r="R81" s="122"/>
      <c r="S81" s="122"/>
      <c r="T81" s="122"/>
      <c r="U81" s="121">
        <v>0.5</v>
      </c>
      <c r="V81" s="122"/>
      <c r="W81" s="122"/>
      <c r="X81" s="122"/>
      <c r="Y81" s="122"/>
      <c r="Z81" s="122"/>
      <c r="AA81" s="121">
        <v>0.5</v>
      </c>
      <c r="AB81" s="125" t="s">
        <v>607</v>
      </c>
      <c r="AC81" s="126" t="s">
        <v>608</v>
      </c>
      <c r="AD81" s="126" t="s">
        <v>370</v>
      </c>
      <c r="AE81" s="86"/>
      <c r="AF81" s="98"/>
      <c r="AG81" s="17"/>
      <c r="AH81" s="17"/>
      <c r="AI81" s="1"/>
      <c r="AJ81" s="1"/>
      <c r="AK81" s="1"/>
      <c r="AL81" s="1"/>
      <c r="AM81" s="1"/>
    </row>
    <row r="82" spans="2:39" ht="68.25" customHeight="1" x14ac:dyDescent="0.25">
      <c r="B82" s="139" t="s">
        <v>227</v>
      </c>
      <c r="C82" s="136" t="s">
        <v>609</v>
      </c>
      <c r="D82" s="113"/>
      <c r="E82" s="85" t="s">
        <v>610</v>
      </c>
      <c r="F82" s="123" t="s">
        <v>611</v>
      </c>
      <c r="G82" s="123" t="s">
        <v>612</v>
      </c>
      <c r="H82" s="86">
        <v>1</v>
      </c>
      <c r="I82" s="85" t="s">
        <v>249</v>
      </c>
      <c r="J82" s="85" t="s">
        <v>250</v>
      </c>
      <c r="K82" s="87" t="s">
        <v>251</v>
      </c>
      <c r="L82" s="87" t="s">
        <v>41</v>
      </c>
      <c r="M82" s="87" t="s">
        <v>178</v>
      </c>
      <c r="N82" s="87" t="s">
        <v>43</v>
      </c>
      <c r="O82" s="88">
        <f t="shared" si="5"/>
        <v>12</v>
      </c>
      <c r="P82" s="122">
        <v>1</v>
      </c>
      <c r="Q82" s="122">
        <v>1</v>
      </c>
      <c r="R82" s="122">
        <v>1</v>
      </c>
      <c r="S82" s="122">
        <v>1</v>
      </c>
      <c r="T82" s="122">
        <v>1</v>
      </c>
      <c r="U82" s="122">
        <v>1</v>
      </c>
      <c r="V82" s="122">
        <v>1</v>
      </c>
      <c r="W82" s="122">
        <v>1</v>
      </c>
      <c r="X82" s="122">
        <v>1</v>
      </c>
      <c r="Y82" s="122">
        <v>1</v>
      </c>
      <c r="Z82" s="122">
        <v>1</v>
      </c>
      <c r="AA82" s="122">
        <v>1</v>
      </c>
      <c r="AB82" s="89" t="s">
        <v>613</v>
      </c>
      <c r="AC82" s="90" t="s">
        <v>253</v>
      </c>
      <c r="AD82" s="90" t="s">
        <v>254</v>
      </c>
      <c r="AE82" s="87"/>
      <c r="AF82" s="98"/>
      <c r="AG82" s="1"/>
      <c r="AH82" s="1"/>
      <c r="AI82" s="1"/>
      <c r="AJ82" s="1"/>
      <c r="AK82" s="1"/>
      <c r="AL82" s="1"/>
      <c r="AM82" s="1"/>
    </row>
    <row r="83" spans="2:39" ht="60" customHeight="1" x14ac:dyDescent="0.25">
      <c r="B83" s="140"/>
      <c r="C83" s="93"/>
      <c r="D83" s="113"/>
      <c r="E83" s="113" t="s">
        <v>614</v>
      </c>
      <c r="F83" s="113" t="s">
        <v>615</v>
      </c>
      <c r="G83" s="113" t="s">
        <v>616</v>
      </c>
      <c r="H83" s="157">
        <v>1</v>
      </c>
      <c r="I83" s="84" t="s">
        <v>92</v>
      </c>
      <c r="J83" s="114" t="s">
        <v>617</v>
      </c>
      <c r="K83" s="86" t="s">
        <v>251</v>
      </c>
      <c r="L83" s="86" t="s">
        <v>41</v>
      </c>
      <c r="M83" s="86" t="s">
        <v>42</v>
      </c>
      <c r="N83" s="86" t="s">
        <v>43</v>
      </c>
      <c r="O83" s="88">
        <f t="shared" si="5"/>
        <v>12</v>
      </c>
      <c r="P83" s="122">
        <v>1</v>
      </c>
      <c r="Q83" s="122">
        <v>1</v>
      </c>
      <c r="R83" s="122">
        <v>1</v>
      </c>
      <c r="S83" s="122">
        <v>1</v>
      </c>
      <c r="T83" s="122">
        <v>1</v>
      </c>
      <c r="U83" s="122">
        <v>1</v>
      </c>
      <c r="V83" s="122">
        <v>1</v>
      </c>
      <c r="W83" s="122">
        <v>1</v>
      </c>
      <c r="X83" s="122">
        <v>1</v>
      </c>
      <c r="Y83" s="122">
        <v>1</v>
      </c>
      <c r="Z83" s="122">
        <v>1</v>
      </c>
      <c r="AA83" s="122">
        <v>1</v>
      </c>
      <c r="AB83" s="125" t="s">
        <v>618</v>
      </c>
      <c r="AC83" s="126" t="s">
        <v>351</v>
      </c>
      <c r="AD83" s="126" t="s">
        <v>352</v>
      </c>
      <c r="AE83" s="86"/>
      <c r="AF83" s="98"/>
      <c r="AG83" s="1"/>
      <c r="AH83" s="1"/>
      <c r="AI83" s="1"/>
      <c r="AJ83" s="1"/>
      <c r="AK83" s="1"/>
      <c r="AL83" s="1"/>
      <c r="AM83" s="1"/>
    </row>
    <row r="84" spans="2:39" ht="73.5" customHeight="1" x14ac:dyDescent="0.25">
      <c r="B84" s="140"/>
      <c r="C84" s="96"/>
      <c r="D84" s="113"/>
      <c r="E84" s="158" t="s">
        <v>619</v>
      </c>
      <c r="F84" s="113" t="s">
        <v>620</v>
      </c>
      <c r="G84" s="113" t="s">
        <v>621</v>
      </c>
      <c r="H84" s="94">
        <v>2</v>
      </c>
      <c r="I84" s="84" t="s">
        <v>567</v>
      </c>
      <c r="J84" s="113" t="s">
        <v>622</v>
      </c>
      <c r="K84" s="86" t="s">
        <v>251</v>
      </c>
      <c r="L84" s="86" t="s">
        <v>41</v>
      </c>
      <c r="M84" s="86" t="s">
        <v>42</v>
      </c>
      <c r="N84" s="86" t="s">
        <v>43</v>
      </c>
      <c r="O84" s="88">
        <f t="shared" si="5"/>
        <v>1000000</v>
      </c>
      <c r="P84" s="122"/>
      <c r="Q84" s="122"/>
      <c r="R84" s="122">
        <v>300000</v>
      </c>
      <c r="S84" s="122"/>
      <c r="T84" s="122"/>
      <c r="U84" s="122">
        <v>300000</v>
      </c>
      <c r="V84" s="122"/>
      <c r="W84" s="122"/>
      <c r="X84" s="122">
        <v>200000</v>
      </c>
      <c r="Y84" s="122"/>
      <c r="Z84" s="122"/>
      <c r="AA84" s="122">
        <v>200000</v>
      </c>
      <c r="AB84" s="125" t="s">
        <v>623</v>
      </c>
      <c r="AC84" s="95" t="s">
        <v>262</v>
      </c>
      <c r="AD84" s="95" t="s">
        <v>263</v>
      </c>
      <c r="AE84" s="86"/>
      <c r="AF84" s="98"/>
      <c r="AG84" s="1"/>
      <c r="AH84" s="1"/>
      <c r="AI84" s="1"/>
      <c r="AJ84" s="1"/>
      <c r="AK84" s="1"/>
      <c r="AL84" s="1"/>
      <c r="AM84" s="1"/>
    </row>
    <row r="85" spans="2:39" ht="64.5" customHeight="1" x14ac:dyDescent="0.25">
      <c r="B85" s="140"/>
      <c r="C85" s="136" t="s">
        <v>228</v>
      </c>
      <c r="D85" s="113"/>
      <c r="E85" s="123" t="s">
        <v>624</v>
      </c>
      <c r="F85" s="159" t="s">
        <v>625</v>
      </c>
      <c r="G85" s="123" t="s">
        <v>626</v>
      </c>
      <c r="H85" s="86">
        <v>3</v>
      </c>
      <c r="I85" s="85" t="s">
        <v>331</v>
      </c>
      <c r="J85" s="123" t="s">
        <v>627</v>
      </c>
      <c r="K85" s="87" t="s">
        <v>40</v>
      </c>
      <c r="L85" s="87" t="s">
        <v>343</v>
      </c>
      <c r="M85" s="87" t="s">
        <v>178</v>
      </c>
      <c r="N85" s="87" t="s">
        <v>43</v>
      </c>
      <c r="O85" s="143">
        <f>AVERAGE(P85:AA85)</f>
        <v>9.9999999999999992E-2</v>
      </c>
      <c r="P85" s="121">
        <v>0.1</v>
      </c>
      <c r="Q85" s="121">
        <v>0.1</v>
      </c>
      <c r="R85" s="121">
        <v>0.1</v>
      </c>
      <c r="S85" s="121">
        <v>0.1</v>
      </c>
      <c r="T85" s="121">
        <v>0.1</v>
      </c>
      <c r="U85" s="121">
        <v>0.1</v>
      </c>
      <c r="V85" s="121">
        <v>0.1</v>
      </c>
      <c r="W85" s="121">
        <v>0.1</v>
      </c>
      <c r="X85" s="121">
        <v>0.1</v>
      </c>
      <c r="Y85" s="121">
        <v>0.1</v>
      </c>
      <c r="Z85" s="121">
        <v>0.1</v>
      </c>
      <c r="AA85" s="121">
        <v>0.1</v>
      </c>
      <c r="AB85" s="89" t="s">
        <v>628</v>
      </c>
      <c r="AC85" s="90" t="s">
        <v>253</v>
      </c>
      <c r="AD85" s="90" t="s">
        <v>254</v>
      </c>
      <c r="AE85" s="87"/>
      <c r="AF85" s="98"/>
      <c r="AG85" s="1"/>
      <c r="AH85" s="1"/>
      <c r="AI85" s="1"/>
      <c r="AJ85" s="1"/>
      <c r="AK85" s="1"/>
      <c r="AL85" s="1"/>
      <c r="AM85" s="1"/>
    </row>
    <row r="86" spans="2:39" ht="68.25" customHeight="1" x14ac:dyDescent="0.25">
      <c r="B86" s="140"/>
      <c r="C86" s="93"/>
      <c r="D86" s="113"/>
      <c r="E86" s="113" t="s">
        <v>629</v>
      </c>
      <c r="F86" s="160" t="s">
        <v>630</v>
      </c>
      <c r="G86" s="113" t="s">
        <v>631</v>
      </c>
      <c r="H86" s="94">
        <v>2</v>
      </c>
      <c r="I86" s="84" t="s">
        <v>471</v>
      </c>
      <c r="J86" s="113" t="s">
        <v>632</v>
      </c>
      <c r="K86" s="86" t="s">
        <v>251</v>
      </c>
      <c r="L86" s="86" t="s">
        <v>41</v>
      </c>
      <c r="M86" s="86" t="s">
        <v>42</v>
      </c>
      <c r="N86" s="86" t="s">
        <v>43</v>
      </c>
      <c r="O86" s="88">
        <f t="shared" ref="O86:O97" si="6">SUM(P86:AA86)</f>
        <v>1500</v>
      </c>
      <c r="P86" s="122"/>
      <c r="Q86" s="122">
        <v>150</v>
      </c>
      <c r="R86" s="122">
        <v>150</v>
      </c>
      <c r="S86" s="122">
        <v>150</v>
      </c>
      <c r="T86" s="122">
        <v>150</v>
      </c>
      <c r="U86" s="122">
        <v>150</v>
      </c>
      <c r="V86" s="122">
        <v>150</v>
      </c>
      <c r="W86" s="122">
        <v>150</v>
      </c>
      <c r="X86" s="122">
        <v>150</v>
      </c>
      <c r="Y86" s="122">
        <v>150</v>
      </c>
      <c r="Z86" s="122">
        <v>150</v>
      </c>
      <c r="AA86" s="122"/>
      <c r="AB86" s="125" t="s">
        <v>303</v>
      </c>
      <c r="AC86" s="95" t="s">
        <v>262</v>
      </c>
      <c r="AD86" s="95" t="s">
        <v>263</v>
      </c>
      <c r="AE86" s="86"/>
      <c r="AF86" s="98"/>
      <c r="AG86" s="1"/>
      <c r="AH86" s="1"/>
      <c r="AI86" s="1"/>
      <c r="AJ86" s="1"/>
      <c r="AK86" s="1"/>
      <c r="AL86" s="1"/>
      <c r="AM86" s="1"/>
    </row>
    <row r="87" spans="2:39" ht="60" customHeight="1" x14ac:dyDescent="0.25">
      <c r="B87" s="140"/>
      <c r="C87" s="93"/>
      <c r="D87" s="113"/>
      <c r="E87" s="113" t="s">
        <v>633</v>
      </c>
      <c r="F87" s="160" t="s">
        <v>634</v>
      </c>
      <c r="G87" s="113" t="s">
        <v>635</v>
      </c>
      <c r="H87" s="94">
        <v>2</v>
      </c>
      <c r="I87" s="84" t="s">
        <v>471</v>
      </c>
      <c r="J87" s="113" t="s">
        <v>632</v>
      </c>
      <c r="K87" s="86" t="s">
        <v>251</v>
      </c>
      <c r="L87" s="86" t="s">
        <v>41</v>
      </c>
      <c r="M87" s="86" t="s">
        <v>42</v>
      </c>
      <c r="N87" s="86" t="s">
        <v>43</v>
      </c>
      <c r="O87" s="88">
        <f t="shared" si="6"/>
        <v>4200</v>
      </c>
      <c r="P87" s="122"/>
      <c r="Q87" s="122">
        <v>420</v>
      </c>
      <c r="R87" s="122">
        <v>420</v>
      </c>
      <c r="S87" s="122">
        <v>420</v>
      </c>
      <c r="T87" s="122">
        <v>420</v>
      </c>
      <c r="U87" s="122">
        <v>420</v>
      </c>
      <c r="V87" s="122">
        <v>420</v>
      </c>
      <c r="W87" s="122">
        <v>420</v>
      </c>
      <c r="X87" s="122">
        <v>420</v>
      </c>
      <c r="Y87" s="122">
        <v>420</v>
      </c>
      <c r="Z87" s="122">
        <v>420</v>
      </c>
      <c r="AA87" s="122"/>
      <c r="AB87" s="125" t="s">
        <v>303</v>
      </c>
      <c r="AC87" s="95" t="s">
        <v>262</v>
      </c>
      <c r="AD87" s="95" t="s">
        <v>263</v>
      </c>
      <c r="AE87" s="86"/>
      <c r="AF87" s="98"/>
      <c r="AG87" s="1"/>
      <c r="AH87" s="1"/>
      <c r="AI87" s="1"/>
      <c r="AJ87" s="1"/>
      <c r="AK87" s="1"/>
      <c r="AL87" s="1"/>
      <c r="AM87" s="1"/>
    </row>
    <row r="88" spans="2:39" ht="71.25" customHeight="1" x14ac:dyDescent="0.25">
      <c r="B88" s="140"/>
      <c r="C88" s="93"/>
      <c r="D88" s="113"/>
      <c r="E88" s="114" t="s">
        <v>636</v>
      </c>
      <c r="F88" s="160" t="s">
        <v>637</v>
      </c>
      <c r="G88" s="113" t="s">
        <v>638</v>
      </c>
      <c r="H88" s="94">
        <v>2</v>
      </c>
      <c r="I88" s="113" t="s">
        <v>471</v>
      </c>
      <c r="J88" s="113" t="s">
        <v>639</v>
      </c>
      <c r="K88" s="86" t="s">
        <v>251</v>
      </c>
      <c r="L88" s="86" t="s">
        <v>41</v>
      </c>
      <c r="M88" s="86" t="s">
        <v>42</v>
      </c>
      <c r="N88" s="86" t="s">
        <v>43</v>
      </c>
      <c r="O88" s="88">
        <f t="shared" si="6"/>
        <v>10</v>
      </c>
      <c r="P88" s="122"/>
      <c r="Q88" s="122"/>
      <c r="R88" s="122">
        <v>2</v>
      </c>
      <c r="S88" s="122"/>
      <c r="T88" s="122">
        <v>2</v>
      </c>
      <c r="U88" s="122"/>
      <c r="V88" s="122">
        <v>2</v>
      </c>
      <c r="W88" s="122"/>
      <c r="X88" s="122">
        <v>2</v>
      </c>
      <c r="Y88" s="122"/>
      <c r="Z88" s="122">
        <v>2</v>
      </c>
      <c r="AA88" s="122"/>
      <c r="AB88" s="125" t="s">
        <v>640</v>
      </c>
      <c r="AC88" s="95" t="s">
        <v>262</v>
      </c>
      <c r="AD88" s="95" t="s">
        <v>263</v>
      </c>
      <c r="AE88" s="94" t="s">
        <v>152</v>
      </c>
      <c r="AF88" s="98"/>
      <c r="AG88" s="1"/>
      <c r="AH88" s="1"/>
      <c r="AI88" s="1"/>
      <c r="AJ88" s="1"/>
      <c r="AK88" s="1"/>
      <c r="AL88" s="1"/>
      <c r="AM88" s="1"/>
    </row>
    <row r="89" spans="2:39" ht="60" customHeight="1" x14ac:dyDescent="0.25">
      <c r="B89" s="140"/>
      <c r="C89" s="93"/>
      <c r="D89" s="113"/>
      <c r="E89" s="114" t="s">
        <v>641</v>
      </c>
      <c r="F89" s="160" t="s">
        <v>642</v>
      </c>
      <c r="G89" s="113" t="s">
        <v>643</v>
      </c>
      <c r="H89" s="94">
        <v>2</v>
      </c>
      <c r="I89" s="113" t="s">
        <v>471</v>
      </c>
      <c r="J89" s="113" t="s">
        <v>639</v>
      </c>
      <c r="K89" s="86" t="s">
        <v>251</v>
      </c>
      <c r="L89" s="86" t="s">
        <v>41</v>
      </c>
      <c r="M89" s="86" t="s">
        <v>42</v>
      </c>
      <c r="N89" s="86" t="s">
        <v>43</v>
      </c>
      <c r="O89" s="88">
        <f t="shared" si="6"/>
        <v>10</v>
      </c>
      <c r="P89" s="122"/>
      <c r="Q89" s="122"/>
      <c r="R89" s="122">
        <v>2</v>
      </c>
      <c r="S89" s="122"/>
      <c r="T89" s="122">
        <v>2</v>
      </c>
      <c r="U89" s="122"/>
      <c r="V89" s="122">
        <v>2</v>
      </c>
      <c r="W89" s="122"/>
      <c r="X89" s="122">
        <v>2</v>
      </c>
      <c r="Y89" s="122"/>
      <c r="Z89" s="122">
        <v>2</v>
      </c>
      <c r="AA89" s="122"/>
      <c r="AB89" s="125" t="s">
        <v>644</v>
      </c>
      <c r="AC89" s="95" t="s">
        <v>262</v>
      </c>
      <c r="AD89" s="95" t="s">
        <v>263</v>
      </c>
      <c r="AE89" s="94" t="s">
        <v>152</v>
      </c>
      <c r="AF89" s="98"/>
      <c r="AG89" s="1"/>
      <c r="AH89" s="1"/>
      <c r="AI89" s="1"/>
      <c r="AJ89" s="1"/>
      <c r="AK89" s="1"/>
      <c r="AL89" s="1"/>
      <c r="AM89" s="1"/>
    </row>
    <row r="90" spans="2:39" ht="66" customHeight="1" x14ac:dyDescent="0.25">
      <c r="B90" s="140"/>
      <c r="C90" s="93"/>
      <c r="D90" s="113"/>
      <c r="E90" s="114" t="s">
        <v>645</v>
      </c>
      <c r="F90" s="160" t="s">
        <v>646</v>
      </c>
      <c r="G90" s="113" t="s">
        <v>647</v>
      </c>
      <c r="H90" s="94">
        <v>2</v>
      </c>
      <c r="I90" s="113" t="s">
        <v>471</v>
      </c>
      <c r="J90" s="113" t="s">
        <v>648</v>
      </c>
      <c r="K90" s="86" t="s">
        <v>251</v>
      </c>
      <c r="L90" s="86" t="s">
        <v>41</v>
      </c>
      <c r="M90" s="86" t="s">
        <v>42</v>
      </c>
      <c r="N90" s="86" t="s">
        <v>43</v>
      </c>
      <c r="O90" s="88">
        <f t="shared" si="6"/>
        <v>14</v>
      </c>
      <c r="P90" s="122">
        <v>2</v>
      </c>
      <c r="Q90" s="122">
        <v>2</v>
      </c>
      <c r="R90" s="122"/>
      <c r="S90" s="122">
        <v>2</v>
      </c>
      <c r="T90" s="122"/>
      <c r="U90" s="122">
        <v>2</v>
      </c>
      <c r="V90" s="122"/>
      <c r="W90" s="122">
        <v>2</v>
      </c>
      <c r="X90" s="122"/>
      <c r="Y90" s="122">
        <v>2</v>
      </c>
      <c r="Z90" s="122"/>
      <c r="AA90" s="122">
        <v>2</v>
      </c>
      <c r="AB90" s="125" t="s">
        <v>644</v>
      </c>
      <c r="AC90" s="95" t="s">
        <v>262</v>
      </c>
      <c r="AD90" s="95" t="s">
        <v>263</v>
      </c>
      <c r="AE90" s="94" t="s">
        <v>152</v>
      </c>
      <c r="AF90" s="98"/>
      <c r="AG90" s="1"/>
      <c r="AH90" s="1"/>
      <c r="AI90" s="1"/>
      <c r="AJ90" s="1"/>
      <c r="AK90" s="1"/>
      <c r="AL90" s="1"/>
      <c r="AM90" s="1"/>
    </row>
    <row r="91" spans="2:39" ht="87" customHeight="1" x14ac:dyDescent="0.25">
      <c r="B91" s="140"/>
      <c r="C91" s="93"/>
      <c r="D91" s="113"/>
      <c r="E91" s="113" t="s">
        <v>649</v>
      </c>
      <c r="F91" s="160" t="s">
        <v>650</v>
      </c>
      <c r="G91" s="113" t="s">
        <v>651</v>
      </c>
      <c r="H91" s="94">
        <v>2</v>
      </c>
      <c r="I91" s="84" t="s">
        <v>92</v>
      </c>
      <c r="J91" s="114" t="s">
        <v>652</v>
      </c>
      <c r="K91" s="86" t="s">
        <v>251</v>
      </c>
      <c r="L91" s="86" t="s">
        <v>41</v>
      </c>
      <c r="M91" s="86" t="s">
        <v>42</v>
      </c>
      <c r="N91" s="86" t="s">
        <v>43</v>
      </c>
      <c r="O91" s="88">
        <f t="shared" si="6"/>
        <v>30</v>
      </c>
      <c r="P91" s="122"/>
      <c r="Q91" s="122">
        <v>3</v>
      </c>
      <c r="R91" s="122">
        <v>3</v>
      </c>
      <c r="S91" s="122">
        <v>3</v>
      </c>
      <c r="T91" s="122">
        <v>3</v>
      </c>
      <c r="U91" s="122">
        <v>3</v>
      </c>
      <c r="V91" s="122">
        <v>3</v>
      </c>
      <c r="W91" s="122">
        <v>3</v>
      </c>
      <c r="X91" s="122">
        <v>3</v>
      </c>
      <c r="Y91" s="122">
        <v>3</v>
      </c>
      <c r="Z91" s="122">
        <v>3</v>
      </c>
      <c r="AA91" s="122"/>
      <c r="AB91" s="125" t="s">
        <v>653</v>
      </c>
      <c r="AC91" s="95" t="s">
        <v>262</v>
      </c>
      <c r="AD91" s="95" t="s">
        <v>263</v>
      </c>
      <c r="AE91" s="94" t="s">
        <v>152</v>
      </c>
      <c r="AF91" s="98"/>
      <c r="AG91" s="1"/>
      <c r="AH91" s="1"/>
      <c r="AI91" s="1"/>
      <c r="AJ91" s="1"/>
      <c r="AK91" s="1"/>
      <c r="AL91" s="1"/>
      <c r="AM91" s="1"/>
    </row>
    <row r="92" spans="2:39" ht="58.5" customHeight="1" x14ac:dyDescent="0.25">
      <c r="B92" s="140"/>
      <c r="C92" s="93"/>
      <c r="D92" s="113"/>
      <c r="E92" s="114" t="s">
        <v>654</v>
      </c>
      <c r="F92" s="160" t="s">
        <v>655</v>
      </c>
      <c r="G92" s="113" t="s">
        <v>656</v>
      </c>
      <c r="H92" s="94">
        <v>2</v>
      </c>
      <c r="I92" s="84" t="s">
        <v>471</v>
      </c>
      <c r="J92" s="113" t="s">
        <v>657</v>
      </c>
      <c r="K92" s="86" t="s">
        <v>251</v>
      </c>
      <c r="L92" s="86" t="s">
        <v>41</v>
      </c>
      <c r="M92" s="86" t="s">
        <v>42</v>
      </c>
      <c r="N92" s="86" t="s">
        <v>43</v>
      </c>
      <c r="O92" s="88">
        <f t="shared" si="6"/>
        <v>2</v>
      </c>
      <c r="P92" s="122">
        <v>1</v>
      </c>
      <c r="Q92" s="122"/>
      <c r="R92" s="122"/>
      <c r="S92" s="122"/>
      <c r="T92" s="122"/>
      <c r="U92" s="122"/>
      <c r="V92" s="122"/>
      <c r="W92" s="122"/>
      <c r="X92" s="122"/>
      <c r="Y92" s="122">
        <v>1</v>
      </c>
      <c r="Z92" s="122"/>
      <c r="AA92" s="122"/>
      <c r="AB92" s="125" t="s">
        <v>658</v>
      </c>
      <c r="AC92" s="95" t="s">
        <v>262</v>
      </c>
      <c r="AD92" s="95" t="s">
        <v>263</v>
      </c>
      <c r="AE92" s="86"/>
      <c r="AF92" s="98"/>
      <c r="AG92" s="1"/>
      <c r="AH92" s="1"/>
      <c r="AI92" s="1"/>
      <c r="AJ92" s="1"/>
      <c r="AK92" s="1"/>
      <c r="AL92" s="1"/>
      <c r="AM92" s="1"/>
    </row>
    <row r="93" spans="2:39" ht="97.5" customHeight="1" x14ac:dyDescent="0.25">
      <c r="B93" s="140"/>
      <c r="C93" s="96"/>
      <c r="D93" s="113"/>
      <c r="E93" s="126" t="s">
        <v>659</v>
      </c>
      <c r="F93" s="160" t="s">
        <v>660</v>
      </c>
      <c r="G93" s="113" t="s">
        <v>661</v>
      </c>
      <c r="H93" s="94">
        <v>2</v>
      </c>
      <c r="I93" s="84" t="s">
        <v>92</v>
      </c>
      <c r="J93" s="113" t="s">
        <v>662</v>
      </c>
      <c r="K93" s="86" t="s">
        <v>251</v>
      </c>
      <c r="L93" s="86" t="s">
        <v>41</v>
      </c>
      <c r="M93" s="86" t="s">
        <v>42</v>
      </c>
      <c r="N93" s="86" t="s">
        <v>43</v>
      </c>
      <c r="O93" s="88">
        <f t="shared" si="6"/>
        <v>60</v>
      </c>
      <c r="P93" s="122"/>
      <c r="Q93" s="122">
        <v>6</v>
      </c>
      <c r="R93" s="122">
        <v>6</v>
      </c>
      <c r="S93" s="122">
        <v>6</v>
      </c>
      <c r="T93" s="122">
        <v>6</v>
      </c>
      <c r="U93" s="122">
        <v>6</v>
      </c>
      <c r="V93" s="122">
        <v>6</v>
      </c>
      <c r="W93" s="122">
        <v>6</v>
      </c>
      <c r="X93" s="122">
        <v>6</v>
      </c>
      <c r="Y93" s="122">
        <v>6</v>
      </c>
      <c r="Z93" s="122">
        <v>6</v>
      </c>
      <c r="AA93" s="122"/>
      <c r="AB93" s="125" t="s">
        <v>653</v>
      </c>
      <c r="AC93" s="95" t="s">
        <v>262</v>
      </c>
      <c r="AD93" s="95" t="s">
        <v>263</v>
      </c>
      <c r="AE93" s="94" t="s">
        <v>152</v>
      </c>
      <c r="AF93" s="98"/>
      <c r="AG93" s="1"/>
      <c r="AH93" s="1"/>
      <c r="AI93" s="1"/>
      <c r="AJ93" s="1"/>
      <c r="AK93" s="1"/>
      <c r="AL93" s="1"/>
      <c r="AM93" s="1"/>
    </row>
    <row r="94" spans="2:39" ht="52.5" customHeight="1" x14ac:dyDescent="0.25">
      <c r="B94" s="140"/>
      <c r="C94" s="97" t="s">
        <v>663</v>
      </c>
      <c r="D94" s="113"/>
      <c r="E94" s="113" t="s">
        <v>664</v>
      </c>
      <c r="F94" s="160" t="s">
        <v>665</v>
      </c>
      <c r="G94" s="113" t="s">
        <v>666</v>
      </c>
      <c r="H94" s="94">
        <v>2</v>
      </c>
      <c r="I94" s="84" t="s">
        <v>313</v>
      </c>
      <c r="J94" s="114" t="s">
        <v>667</v>
      </c>
      <c r="K94" s="86" t="s">
        <v>251</v>
      </c>
      <c r="L94" s="86" t="s">
        <v>41</v>
      </c>
      <c r="M94" s="86" t="s">
        <v>42</v>
      </c>
      <c r="N94" s="86" t="s">
        <v>43</v>
      </c>
      <c r="O94" s="88">
        <f t="shared" si="6"/>
        <v>3</v>
      </c>
      <c r="P94" s="122"/>
      <c r="Q94" s="122"/>
      <c r="R94" s="122"/>
      <c r="S94" s="122">
        <v>1</v>
      </c>
      <c r="T94" s="122"/>
      <c r="U94" s="122"/>
      <c r="V94" s="122"/>
      <c r="W94" s="122">
        <v>1</v>
      </c>
      <c r="X94" s="122"/>
      <c r="Y94" s="122"/>
      <c r="Z94" s="122"/>
      <c r="AA94" s="122">
        <v>1</v>
      </c>
      <c r="AB94" s="125" t="s">
        <v>668</v>
      </c>
      <c r="AC94" s="126" t="s">
        <v>351</v>
      </c>
      <c r="AD94" s="126" t="s">
        <v>352</v>
      </c>
      <c r="AE94" s="86"/>
      <c r="AF94" s="98"/>
      <c r="AG94" s="135"/>
      <c r="AH94" s="135"/>
      <c r="AI94" s="135"/>
      <c r="AJ94" s="1"/>
      <c r="AK94" s="1"/>
      <c r="AL94" s="1"/>
      <c r="AM94" s="1"/>
    </row>
    <row r="95" spans="2:39" ht="122.25" customHeight="1" x14ac:dyDescent="0.25">
      <c r="B95" s="140"/>
      <c r="C95" s="136" t="s">
        <v>234</v>
      </c>
      <c r="D95" s="113"/>
      <c r="E95" s="114" t="s">
        <v>669</v>
      </c>
      <c r="F95" s="161" t="s">
        <v>670</v>
      </c>
      <c r="G95" s="114" t="s">
        <v>671</v>
      </c>
      <c r="H95" s="102">
        <v>2</v>
      </c>
      <c r="I95" s="100" t="s">
        <v>176</v>
      </c>
      <c r="J95" s="114" t="s">
        <v>672</v>
      </c>
      <c r="K95" s="103" t="s">
        <v>251</v>
      </c>
      <c r="L95" s="103" t="s">
        <v>41</v>
      </c>
      <c r="M95" s="103" t="s">
        <v>42</v>
      </c>
      <c r="N95" s="103" t="s">
        <v>43</v>
      </c>
      <c r="O95" s="88">
        <f t="shared" si="6"/>
        <v>12</v>
      </c>
      <c r="P95" s="122"/>
      <c r="Q95" s="122">
        <v>2</v>
      </c>
      <c r="R95" s="122"/>
      <c r="S95" s="122">
        <v>2</v>
      </c>
      <c r="T95" s="122"/>
      <c r="U95" s="122">
        <v>2</v>
      </c>
      <c r="V95" s="122"/>
      <c r="W95" s="122">
        <v>2</v>
      </c>
      <c r="X95" s="122">
        <v>2</v>
      </c>
      <c r="Y95" s="122">
        <v>2</v>
      </c>
      <c r="Z95" s="122"/>
      <c r="AA95" s="122"/>
      <c r="AB95" s="104" t="s">
        <v>673</v>
      </c>
      <c r="AC95" s="105" t="s">
        <v>253</v>
      </c>
      <c r="AD95" s="105" t="s">
        <v>254</v>
      </c>
      <c r="AE95" s="103" t="s">
        <v>497</v>
      </c>
      <c r="AF95" s="162"/>
      <c r="AG95" s="1"/>
      <c r="AH95" s="1"/>
      <c r="AI95" s="1"/>
      <c r="AJ95" s="1"/>
      <c r="AK95" s="1"/>
      <c r="AL95" s="1"/>
      <c r="AM95" s="1"/>
    </row>
    <row r="96" spans="2:39" ht="71.25" customHeight="1" x14ac:dyDescent="0.25">
      <c r="B96" s="140"/>
      <c r="C96" s="93"/>
      <c r="D96" s="113"/>
      <c r="E96" s="114" t="s">
        <v>674</v>
      </c>
      <c r="F96" s="161" t="s">
        <v>675</v>
      </c>
      <c r="G96" s="114" t="s">
        <v>676</v>
      </c>
      <c r="H96" s="103">
        <v>2</v>
      </c>
      <c r="I96" s="100" t="s">
        <v>92</v>
      </c>
      <c r="J96" s="100" t="s">
        <v>677</v>
      </c>
      <c r="K96" s="102" t="s">
        <v>251</v>
      </c>
      <c r="L96" s="102" t="s">
        <v>41</v>
      </c>
      <c r="M96" s="102" t="s">
        <v>42</v>
      </c>
      <c r="N96" s="102" t="s">
        <v>171</v>
      </c>
      <c r="O96" s="88">
        <f t="shared" si="6"/>
        <v>3</v>
      </c>
      <c r="P96" s="122"/>
      <c r="Q96" s="122"/>
      <c r="R96" s="122"/>
      <c r="S96" s="122"/>
      <c r="T96" s="122">
        <v>1</v>
      </c>
      <c r="U96" s="122"/>
      <c r="V96" s="122">
        <v>1</v>
      </c>
      <c r="W96" s="122"/>
      <c r="X96" s="122">
        <v>1</v>
      </c>
      <c r="Y96" s="122"/>
      <c r="Z96" s="122"/>
      <c r="AA96" s="122"/>
      <c r="AB96" s="104" t="s">
        <v>678</v>
      </c>
      <c r="AC96" s="105" t="s">
        <v>369</v>
      </c>
      <c r="AD96" s="105" t="s">
        <v>370</v>
      </c>
      <c r="AE96" s="103" t="s">
        <v>497</v>
      </c>
      <c r="AF96" s="106" t="s">
        <v>679</v>
      </c>
      <c r="AG96" s="17"/>
      <c r="AH96" s="1"/>
      <c r="AI96" s="1"/>
      <c r="AJ96" s="1"/>
      <c r="AK96" s="1"/>
      <c r="AL96" s="1"/>
      <c r="AM96" s="1"/>
    </row>
    <row r="97" spans="2:39" s="110" customFormat="1" ht="91.5" customHeight="1" x14ac:dyDescent="0.25">
      <c r="B97" s="140"/>
      <c r="C97" s="93"/>
      <c r="D97" s="114"/>
      <c r="E97" s="115" t="s">
        <v>680</v>
      </c>
      <c r="F97" s="115" t="s">
        <v>681</v>
      </c>
      <c r="G97" s="115" t="s">
        <v>682</v>
      </c>
      <c r="H97" s="103">
        <v>3</v>
      </c>
      <c r="I97" s="100"/>
      <c r="J97" s="100" t="s">
        <v>683</v>
      </c>
      <c r="K97" s="102" t="s">
        <v>251</v>
      </c>
      <c r="L97" s="102" t="s">
        <v>41</v>
      </c>
      <c r="M97" s="102" t="s">
        <v>42</v>
      </c>
      <c r="N97" s="102" t="s">
        <v>43</v>
      </c>
      <c r="O97" s="88">
        <f t="shared" si="6"/>
        <v>6</v>
      </c>
      <c r="P97" s="122"/>
      <c r="Q97" s="122">
        <v>1</v>
      </c>
      <c r="R97" s="122"/>
      <c r="S97" s="122"/>
      <c r="T97" s="122">
        <v>1</v>
      </c>
      <c r="U97" s="122"/>
      <c r="V97" s="122">
        <v>1</v>
      </c>
      <c r="W97" s="122">
        <v>2</v>
      </c>
      <c r="X97" s="122"/>
      <c r="Y97" s="122">
        <v>1</v>
      </c>
      <c r="Z97" s="122"/>
      <c r="AA97" s="122"/>
      <c r="AB97" s="104" t="s">
        <v>684</v>
      </c>
      <c r="AC97" s="105" t="s">
        <v>369</v>
      </c>
      <c r="AD97" s="105" t="s">
        <v>370</v>
      </c>
      <c r="AE97" s="103" t="s">
        <v>407</v>
      </c>
      <c r="AF97" s="106"/>
      <c r="AG97" s="153"/>
    </row>
    <row r="98" spans="2:39" s="110" customFormat="1" ht="100.5" customHeight="1" x14ac:dyDescent="0.25">
      <c r="B98" s="140"/>
      <c r="C98" s="93"/>
      <c r="D98" s="114"/>
      <c r="E98" s="115" t="s">
        <v>685</v>
      </c>
      <c r="F98" s="115" t="s">
        <v>686</v>
      </c>
      <c r="G98" s="115" t="s">
        <v>687</v>
      </c>
      <c r="H98" s="103">
        <v>3</v>
      </c>
      <c r="I98" s="100"/>
      <c r="J98" s="114" t="s">
        <v>606</v>
      </c>
      <c r="K98" s="102" t="s">
        <v>40</v>
      </c>
      <c r="L98" s="102" t="s">
        <v>41</v>
      </c>
      <c r="M98" s="102" t="s">
        <v>42</v>
      </c>
      <c r="N98" s="102" t="s">
        <v>43</v>
      </c>
      <c r="O98" s="137">
        <f>SUM(P98:AA98)</f>
        <v>1</v>
      </c>
      <c r="P98" s="122"/>
      <c r="Q98" s="121"/>
      <c r="R98" s="121"/>
      <c r="S98" s="121"/>
      <c r="T98" s="121"/>
      <c r="U98" s="121">
        <v>0.5</v>
      </c>
      <c r="V98" s="121">
        <v>0.5</v>
      </c>
      <c r="W98" s="122"/>
      <c r="X98" s="122"/>
      <c r="Y98" s="122"/>
      <c r="Z98" s="122"/>
      <c r="AA98" s="122"/>
      <c r="AB98" s="104" t="s">
        <v>482</v>
      </c>
      <c r="AC98" s="105" t="s">
        <v>369</v>
      </c>
      <c r="AD98" s="105" t="s">
        <v>370</v>
      </c>
      <c r="AE98" s="102" t="s">
        <v>286</v>
      </c>
      <c r="AF98" s="106"/>
      <c r="AG98" s="153"/>
    </row>
    <row r="99" spans="2:39" ht="79.5" customHeight="1" x14ac:dyDescent="0.25">
      <c r="B99" s="140"/>
      <c r="C99" s="93"/>
      <c r="D99" s="113"/>
      <c r="E99" s="114" t="s">
        <v>688</v>
      </c>
      <c r="F99" s="114" t="s">
        <v>689</v>
      </c>
      <c r="G99" s="114" t="s">
        <v>690</v>
      </c>
      <c r="H99" s="103">
        <v>2</v>
      </c>
      <c r="I99" s="114" t="s">
        <v>471</v>
      </c>
      <c r="J99" s="114" t="s">
        <v>691</v>
      </c>
      <c r="K99" s="102" t="s">
        <v>251</v>
      </c>
      <c r="L99" s="102" t="s">
        <v>41</v>
      </c>
      <c r="M99" s="102" t="s">
        <v>42</v>
      </c>
      <c r="N99" s="102" t="s">
        <v>43</v>
      </c>
      <c r="O99" s="88">
        <f t="shared" ref="O99:O113" si="7">SUM(P99:AA99)</f>
        <v>10</v>
      </c>
      <c r="P99" s="122"/>
      <c r="Q99" s="122">
        <v>1</v>
      </c>
      <c r="R99" s="122">
        <v>1</v>
      </c>
      <c r="S99" s="122">
        <v>1</v>
      </c>
      <c r="T99" s="122">
        <v>1</v>
      </c>
      <c r="U99" s="122">
        <v>1</v>
      </c>
      <c r="V99" s="122">
        <v>1</v>
      </c>
      <c r="W99" s="122">
        <v>1</v>
      </c>
      <c r="X99" s="122">
        <v>1</v>
      </c>
      <c r="Y99" s="122">
        <v>1</v>
      </c>
      <c r="Z99" s="122">
        <v>1</v>
      </c>
      <c r="AA99" s="122"/>
      <c r="AB99" s="130" t="s">
        <v>692</v>
      </c>
      <c r="AC99" s="105" t="s">
        <v>262</v>
      </c>
      <c r="AD99" s="105" t="s">
        <v>263</v>
      </c>
      <c r="AE99" s="103" t="s">
        <v>497</v>
      </c>
      <c r="AF99" s="106"/>
      <c r="AG99" s="163"/>
      <c r="AH99" s="1"/>
      <c r="AI99" s="1"/>
      <c r="AJ99" s="1"/>
      <c r="AK99" s="1"/>
      <c r="AL99" s="1"/>
      <c r="AM99" s="1"/>
    </row>
    <row r="100" spans="2:39" ht="66" customHeight="1" x14ac:dyDescent="0.25">
      <c r="B100" s="140"/>
      <c r="C100" s="93"/>
      <c r="D100" s="113"/>
      <c r="E100" s="114" t="s">
        <v>693</v>
      </c>
      <c r="F100" s="114" t="s">
        <v>694</v>
      </c>
      <c r="G100" s="114" t="s">
        <v>695</v>
      </c>
      <c r="H100" s="103">
        <v>2</v>
      </c>
      <c r="I100" s="114" t="s">
        <v>471</v>
      </c>
      <c r="J100" s="114" t="s">
        <v>696</v>
      </c>
      <c r="K100" s="102" t="s">
        <v>251</v>
      </c>
      <c r="L100" s="102" t="s">
        <v>41</v>
      </c>
      <c r="M100" s="102" t="s">
        <v>42</v>
      </c>
      <c r="N100" s="102" t="s">
        <v>43</v>
      </c>
      <c r="O100" s="88">
        <f t="shared" si="7"/>
        <v>5</v>
      </c>
      <c r="P100" s="122">
        <v>1</v>
      </c>
      <c r="Q100" s="122"/>
      <c r="R100" s="122">
        <v>1</v>
      </c>
      <c r="S100" s="122"/>
      <c r="T100" s="122"/>
      <c r="U100" s="122">
        <v>1</v>
      </c>
      <c r="V100" s="122"/>
      <c r="W100" s="122">
        <v>1</v>
      </c>
      <c r="X100" s="122"/>
      <c r="Y100" s="122">
        <v>1</v>
      </c>
      <c r="Z100" s="122"/>
      <c r="AA100" s="122"/>
      <c r="AB100" s="130" t="s">
        <v>697</v>
      </c>
      <c r="AC100" s="105" t="s">
        <v>262</v>
      </c>
      <c r="AD100" s="105" t="s">
        <v>263</v>
      </c>
      <c r="AE100" s="103" t="s">
        <v>497</v>
      </c>
      <c r="AF100" s="106"/>
      <c r="AG100" s="163"/>
      <c r="AH100" s="1"/>
      <c r="AI100" s="1"/>
      <c r="AJ100" s="1"/>
      <c r="AK100" s="1"/>
      <c r="AL100" s="1"/>
      <c r="AM100" s="1"/>
    </row>
    <row r="101" spans="2:39" ht="62.25" customHeight="1" x14ac:dyDescent="0.25">
      <c r="B101" s="140"/>
      <c r="C101" s="93"/>
      <c r="D101" s="113"/>
      <c r="E101" s="113" t="s">
        <v>698</v>
      </c>
      <c r="F101" s="113" t="s">
        <v>699</v>
      </c>
      <c r="G101" s="113" t="s">
        <v>700</v>
      </c>
      <c r="H101" s="94">
        <v>3</v>
      </c>
      <c r="I101" s="113" t="s">
        <v>313</v>
      </c>
      <c r="J101" s="113" t="s">
        <v>701</v>
      </c>
      <c r="K101" s="124" t="s">
        <v>251</v>
      </c>
      <c r="M101" s="124" t="s">
        <v>42</v>
      </c>
      <c r="N101" s="124" t="s">
        <v>43</v>
      </c>
      <c r="O101" s="88">
        <f t="shared" si="7"/>
        <v>4000</v>
      </c>
      <c r="P101" s="122"/>
      <c r="Q101" s="122"/>
      <c r="R101" s="122">
        <v>500</v>
      </c>
      <c r="S101" s="122">
        <v>500</v>
      </c>
      <c r="T101" s="122">
        <v>500</v>
      </c>
      <c r="U101" s="122">
        <v>500</v>
      </c>
      <c r="V101" s="122">
        <v>500</v>
      </c>
      <c r="W101" s="122">
        <v>500</v>
      </c>
      <c r="X101" s="122">
        <v>500</v>
      </c>
      <c r="Y101" s="122">
        <v>500</v>
      </c>
      <c r="Z101" s="122"/>
      <c r="AA101" s="122"/>
      <c r="AB101" s="125" t="s">
        <v>702</v>
      </c>
      <c r="AC101" s="95" t="s">
        <v>262</v>
      </c>
      <c r="AD101" s="95" t="s">
        <v>263</v>
      </c>
      <c r="AE101" s="86" t="s">
        <v>51</v>
      </c>
      <c r="AF101" s="98"/>
      <c r="AG101" s="163"/>
      <c r="AH101" s="1"/>
      <c r="AI101" s="1"/>
      <c r="AJ101" s="1"/>
      <c r="AK101" s="1"/>
      <c r="AL101" s="1"/>
      <c r="AM101" s="1"/>
    </row>
    <row r="102" spans="2:39" ht="63.75" customHeight="1" x14ac:dyDescent="0.25">
      <c r="B102" s="140"/>
      <c r="C102" s="93"/>
      <c r="D102" s="113"/>
      <c r="E102" s="114" t="s">
        <v>703</v>
      </c>
      <c r="F102" s="114" t="s">
        <v>704</v>
      </c>
      <c r="G102" s="114" t="s">
        <v>705</v>
      </c>
      <c r="H102" s="102">
        <v>3</v>
      </c>
      <c r="I102" s="100" t="s">
        <v>267</v>
      </c>
      <c r="J102" s="100" t="s">
        <v>706</v>
      </c>
      <c r="K102" s="102" t="s">
        <v>269</v>
      </c>
      <c r="L102" s="124" t="s">
        <v>41</v>
      </c>
      <c r="M102" s="102" t="s">
        <v>308</v>
      </c>
      <c r="N102" s="102" t="s">
        <v>270</v>
      </c>
      <c r="O102" s="88">
        <f t="shared" si="7"/>
        <v>250</v>
      </c>
      <c r="P102" s="122">
        <v>20</v>
      </c>
      <c r="Q102" s="122">
        <v>20</v>
      </c>
      <c r="R102" s="122">
        <v>20</v>
      </c>
      <c r="S102" s="122">
        <v>20</v>
      </c>
      <c r="T102" s="122">
        <v>20</v>
      </c>
      <c r="U102" s="122">
        <v>20</v>
      </c>
      <c r="V102" s="122">
        <v>20</v>
      </c>
      <c r="W102" s="122">
        <v>20</v>
      </c>
      <c r="X102" s="122">
        <v>20</v>
      </c>
      <c r="Y102" s="122">
        <v>20</v>
      </c>
      <c r="Z102" s="122">
        <v>20</v>
      </c>
      <c r="AA102" s="122">
        <v>30</v>
      </c>
      <c r="AB102" s="104" t="s">
        <v>445</v>
      </c>
      <c r="AC102" s="105" t="s">
        <v>272</v>
      </c>
      <c r="AD102" s="105" t="s">
        <v>273</v>
      </c>
      <c r="AE102" s="102"/>
      <c r="AF102" s="106"/>
      <c r="AG102" s="163"/>
      <c r="AH102" s="1"/>
      <c r="AI102" s="1"/>
      <c r="AJ102" s="1"/>
      <c r="AK102" s="1"/>
      <c r="AL102" s="1"/>
      <c r="AM102" s="1"/>
    </row>
    <row r="103" spans="2:39" ht="63.75" customHeight="1" x14ac:dyDescent="0.25">
      <c r="B103" s="140"/>
      <c r="C103" s="93"/>
      <c r="D103" s="113"/>
      <c r="E103" s="100" t="s">
        <v>707</v>
      </c>
      <c r="F103" s="100"/>
      <c r="G103" s="114" t="s">
        <v>708</v>
      </c>
      <c r="H103" s="102">
        <v>2</v>
      </c>
      <c r="I103" s="100" t="s">
        <v>92</v>
      </c>
      <c r="J103" s="100" t="s">
        <v>709</v>
      </c>
      <c r="K103" s="102" t="s">
        <v>40</v>
      </c>
      <c r="L103" s="102" t="s">
        <v>41</v>
      </c>
      <c r="M103" s="102" t="s">
        <v>42</v>
      </c>
      <c r="N103" s="102" t="s">
        <v>43</v>
      </c>
      <c r="O103" s="137">
        <f t="shared" si="7"/>
        <v>1</v>
      </c>
      <c r="P103" s="122"/>
      <c r="Q103" s="122"/>
      <c r="R103" s="122"/>
      <c r="S103" s="122"/>
      <c r="T103" s="122"/>
      <c r="U103" s="122"/>
      <c r="V103" s="122"/>
      <c r="W103" s="122"/>
      <c r="X103" s="122"/>
      <c r="Y103" s="121">
        <v>0.75</v>
      </c>
      <c r="Z103" s="121">
        <v>0.25</v>
      </c>
      <c r="AA103" s="122"/>
      <c r="AB103" s="104" t="s">
        <v>710</v>
      </c>
      <c r="AC103" s="105" t="s">
        <v>369</v>
      </c>
      <c r="AD103" s="105" t="s">
        <v>370</v>
      </c>
      <c r="AE103" s="102" t="s">
        <v>101</v>
      </c>
      <c r="AF103" s="106"/>
      <c r="AG103" s="163"/>
      <c r="AH103" s="1"/>
      <c r="AI103" s="1"/>
      <c r="AJ103" s="1"/>
      <c r="AK103" s="1"/>
      <c r="AL103" s="1"/>
      <c r="AM103" s="1"/>
    </row>
    <row r="104" spans="2:39" ht="63.75" customHeight="1" x14ac:dyDescent="0.25">
      <c r="B104" s="140"/>
      <c r="C104" s="93"/>
      <c r="D104" s="113"/>
      <c r="E104" s="100" t="s">
        <v>707</v>
      </c>
      <c r="F104" s="100"/>
      <c r="G104" s="114" t="s">
        <v>708</v>
      </c>
      <c r="H104" s="102">
        <v>2</v>
      </c>
      <c r="I104" s="100" t="s">
        <v>92</v>
      </c>
      <c r="J104" s="100" t="s">
        <v>709</v>
      </c>
      <c r="K104" s="102" t="s">
        <v>40</v>
      </c>
      <c r="L104" s="102" t="s">
        <v>41</v>
      </c>
      <c r="M104" s="102" t="s">
        <v>42</v>
      </c>
      <c r="N104" s="102" t="s">
        <v>43</v>
      </c>
      <c r="O104" s="137">
        <f t="shared" si="7"/>
        <v>1</v>
      </c>
      <c r="P104" s="122"/>
      <c r="Q104" s="122"/>
      <c r="R104" s="122"/>
      <c r="S104" s="122"/>
      <c r="T104" s="122"/>
      <c r="U104" s="122"/>
      <c r="V104" s="122"/>
      <c r="W104" s="122"/>
      <c r="X104" s="122"/>
      <c r="Y104" s="121">
        <v>0.75</v>
      </c>
      <c r="Z104" s="121">
        <v>0.25</v>
      </c>
      <c r="AA104" s="122"/>
      <c r="AB104" s="104" t="s">
        <v>710</v>
      </c>
      <c r="AC104" s="105" t="s">
        <v>262</v>
      </c>
      <c r="AD104" s="105" t="s">
        <v>263</v>
      </c>
      <c r="AE104" s="102" t="s">
        <v>101</v>
      </c>
      <c r="AF104" s="106"/>
      <c r="AG104" s="163"/>
      <c r="AH104" s="1"/>
      <c r="AI104" s="1"/>
      <c r="AJ104" s="1"/>
      <c r="AK104" s="1"/>
      <c r="AL104" s="1"/>
      <c r="AM104" s="1"/>
    </row>
    <row r="105" spans="2:39" ht="63.75" customHeight="1" x14ac:dyDescent="0.25">
      <c r="B105" s="140"/>
      <c r="C105" s="93"/>
      <c r="D105" s="113"/>
      <c r="E105" s="100" t="s">
        <v>707</v>
      </c>
      <c r="F105" s="100"/>
      <c r="G105" s="114" t="s">
        <v>708</v>
      </c>
      <c r="H105" s="102">
        <v>2</v>
      </c>
      <c r="I105" s="100" t="s">
        <v>92</v>
      </c>
      <c r="J105" s="100" t="s">
        <v>709</v>
      </c>
      <c r="K105" s="102" t="s">
        <v>40</v>
      </c>
      <c r="L105" s="102" t="s">
        <v>41</v>
      </c>
      <c r="M105" s="102" t="s">
        <v>42</v>
      </c>
      <c r="N105" s="102" t="s">
        <v>43</v>
      </c>
      <c r="O105" s="137">
        <f t="shared" si="7"/>
        <v>1</v>
      </c>
      <c r="P105" s="122"/>
      <c r="Q105" s="122"/>
      <c r="R105" s="122"/>
      <c r="S105" s="122"/>
      <c r="T105" s="122"/>
      <c r="U105" s="122"/>
      <c r="V105" s="122"/>
      <c r="W105" s="122"/>
      <c r="X105" s="122"/>
      <c r="Y105" s="121">
        <v>0.75</v>
      </c>
      <c r="Z105" s="121">
        <v>0.25</v>
      </c>
      <c r="AA105" s="122"/>
      <c r="AB105" s="104" t="s">
        <v>710</v>
      </c>
      <c r="AC105" s="105" t="s">
        <v>272</v>
      </c>
      <c r="AD105" s="105" t="s">
        <v>273</v>
      </c>
      <c r="AE105" s="102" t="s">
        <v>101</v>
      </c>
      <c r="AF105" s="106"/>
      <c r="AG105" s="163"/>
      <c r="AH105" s="1"/>
      <c r="AI105" s="1"/>
      <c r="AJ105" s="1"/>
      <c r="AK105" s="1"/>
      <c r="AL105" s="1"/>
      <c r="AM105" s="1"/>
    </row>
    <row r="106" spans="2:39" s="110" customFormat="1" ht="63.75" customHeight="1" x14ac:dyDescent="0.25">
      <c r="B106" s="140"/>
      <c r="C106" s="93"/>
      <c r="D106" s="114"/>
      <c r="E106" s="100" t="s">
        <v>711</v>
      </c>
      <c r="F106" s="100"/>
      <c r="G106" s="100" t="s">
        <v>712</v>
      </c>
      <c r="H106" s="102">
        <v>1</v>
      </c>
      <c r="I106" s="100" t="s">
        <v>92</v>
      </c>
      <c r="J106" s="100" t="s">
        <v>713</v>
      </c>
      <c r="K106" s="102" t="s">
        <v>40</v>
      </c>
      <c r="L106" s="102" t="s">
        <v>41</v>
      </c>
      <c r="M106" s="102" t="s">
        <v>42</v>
      </c>
      <c r="N106" s="102" t="s">
        <v>43</v>
      </c>
      <c r="O106" s="137">
        <f t="shared" si="7"/>
        <v>0.5</v>
      </c>
      <c r="P106" s="122"/>
      <c r="Q106" s="122"/>
      <c r="R106" s="122"/>
      <c r="S106" s="122"/>
      <c r="T106" s="122"/>
      <c r="U106" s="122"/>
      <c r="V106" s="122"/>
      <c r="W106" s="122"/>
      <c r="X106" s="122"/>
      <c r="Y106" s="121"/>
      <c r="Z106" s="121">
        <v>0.25</v>
      </c>
      <c r="AA106" s="121">
        <v>0.25</v>
      </c>
      <c r="AB106" s="104" t="s">
        <v>714</v>
      </c>
      <c r="AC106" s="105" t="s">
        <v>369</v>
      </c>
      <c r="AD106" s="105" t="s">
        <v>370</v>
      </c>
      <c r="AE106" s="102" t="s">
        <v>286</v>
      </c>
      <c r="AF106" s="106"/>
      <c r="AG106" s="153"/>
    </row>
    <row r="107" spans="2:39" s="110" customFormat="1" ht="63.75" customHeight="1" x14ac:dyDescent="0.25">
      <c r="B107" s="140"/>
      <c r="C107" s="93"/>
      <c r="D107" s="114"/>
      <c r="E107" s="100" t="s">
        <v>715</v>
      </c>
      <c r="F107" s="100"/>
      <c r="G107" s="114" t="s">
        <v>716</v>
      </c>
      <c r="H107" s="102">
        <v>2</v>
      </c>
      <c r="I107" s="100" t="s">
        <v>92</v>
      </c>
      <c r="J107" s="100" t="s">
        <v>713</v>
      </c>
      <c r="K107" s="102" t="s">
        <v>40</v>
      </c>
      <c r="L107" s="102" t="s">
        <v>41</v>
      </c>
      <c r="M107" s="102" t="s">
        <v>42</v>
      </c>
      <c r="N107" s="102" t="s">
        <v>43</v>
      </c>
      <c r="O107" s="137">
        <f t="shared" si="7"/>
        <v>1.25</v>
      </c>
      <c r="P107" s="122"/>
      <c r="Q107" s="122"/>
      <c r="R107" s="122"/>
      <c r="S107" s="122"/>
      <c r="T107" s="122"/>
      <c r="U107" s="121"/>
      <c r="V107" s="122"/>
      <c r="W107" s="122"/>
      <c r="X107" s="150">
        <v>0.25</v>
      </c>
      <c r="Y107" s="121">
        <v>0.5</v>
      </c>
      <c r="Z107" s="121">
        <v>0.5</v>
      </c>
      <c r="AA107" s="122"/>
      <c r="AB107" s="104" t="s">
        <v>714</v>
      </c>
      <c r="AC107" s="105" t="s">
        <v>369</v>
      </c>
      <c r="AD107" s="105" t="s">
        <v>370</v>
      </c>
      <c r="AE107" s="102" t="s">
        <v>286</v>
      </c>
      <c r="AF107" s="106"/>
      <c r="AG107" s="153"/>
    </row>
    <row r="108" spans="2:39" s="110" customFormat="1" ht="89.25" customHeight="1" x14ac:dyDescent="0.25">
      <c r="B108" s="140"/>
      <c r="C108" s="93"/>
      <c r="D108" s="114"/>
      <c r="E108" s="100" t="s">
        <v>717</v>
      </c>
      <c r="F108" s="100"/>
      <c r="G108" s="114" t="s">
        <v>718</v>
      </c>
      <c r="H108" s="102">
        <v>1</v>
      </c>
      <c r="I108" s="100" t="s">
        <v>92</v>
      </c>
      <c r="J108" s="100" t="s">
        <v>713</v>
      </c>
      <c r="K108" s="102" t="s">
        <v>40</v>
      </c>
      <c r="L108" s="102" t="s">
        <v>41</v>
      </c>
      <c r="M108" s="102" t="s">
        <v>42</v>
      </c>
      <c r="N108" s="102" t="s">
        <v>43</v>
      </c>
      <c r="O108" s="137">
        <f t="shared" si="7"/>
        <v>1</v>
      </c>
      <c r="P108" s="122"/>
      <c r="Q108" s="122"/>
      <c r="R108" s="122"/>
      <c r="S108" s="122"/>
      <c r="T108" s="122"/>
      <c r="U108" s="122"/>
      <c r="V108" s="122"/>
      <c r="W108" s="122"/>
      <c r="X108" s="122"/>
      <c r="Y108" s="121"/>
      <c r="Z108" s="121">
        <v>1</v>
      </c>
      <c r="AA108" s="122"/>
      <c r="AB108" s="104" t="s">
        <v>714</v>
      </c>
      <c r="AC108" s="105" t="s">
        <v>369</v>
      </c>
      <c r="AD108" s="105" t="s">
        <v>370</v>
      </c>
      <c r="AE108" s="102" t="s">
        <v>286</v>
      </c>
      <c r="AF108" s="106"/>
      <c r="AG108" s="153"/>
    </row>
    <row r="109" spans="2:39" s="110" customFormat="1" ht="103.5" customHeight="1" x14ac:dyDescent="0.25">
      <c r="B109" s="140"/>
      <c r="C109" s="93"/>
      <c r="D109" s="114"/>
      <c r="E109" s="100" t="s">
        <v>719</v>
      </c>
      <c r="F109" s="100"/>
      <c r="G109" s="114" t="s">
        <v>720</v>
      </c>
      <c r="H109" s="102">
        <v>1</v>
      </c>
      <c r="I109" s="100" t="s">
        <v>92</v>
      </c>
      <c r="J109" s="100" t="s">
        <v>713</v>
      </c>
      <c r="K109" s="102" t="s">
        <v>40</v>
      </c>
      <c r="L109" s="102" t="s">
        <v>41</v>
      </c>
      <c r="M109" s="102" t="s">
        <v>42</v>
      </c>
      <c r="N109" s="102" t="s">
        <v>43</v>
      </c>
      <c r="O109" s="137">
        <f t="shared" si="7"/>
        <v>1</v>
      </c>
      <c r="P109" s="122"/>
      <c r="Q109" s="122"/>
      <c r="R109" s="122"/>
      <c r="S109" s="122"/>
      <c r="T109" s="122"/>
      <c r="U109" s="122"/>
      <c r="V109" s="122"/>
      <c r="W109" s="122"/>
      <c r="X109" s="121">
        <v>1</v>
      </c>
      <c r="Y109" s="121"/>
      <c r="Z109" s="121"/>
      <c r="AA109" s="121"/>
      <c r="AB109" s="104" t="s">
        <v>714</v>
      </c>
      <c r="AC109" s="105" t="s">
        <v>369</v>
      </c>
      <c r="AD109" s="105" t="s">
        <v>370</v>
      </c>
      <c r="AE109" s="102" t="s">
        <v>286</v>
      </c>
      <c r="AF109" s="106"/>
      <c r="AG109" s="153"/>
    </row>
    <row r="110" spans="2:39" s="110" customFormat="1" ht="126" customHeight="1" x14ac:dyDescent="0.25">
      <c r="B110" s="140"/>
      <c r="C110" s="93"/>
      <c r="D110" s="114"/>
      <c r="E110" s="100" t="s">
        <v>721</v>
      </c>
      <c r="F110" s="100"/>
      <c r="G110" s="114" t="s">
        <v>722</v>
      </c>
      <c r="H110" s="102">
        <v>2</v>
      </c>
      <c r="I110" s="100" t="s">
        <v>92</v>
      </c>
      <c r="J110" s="100" t="s">
        <v>713</v>
      </c>
      <c r="K110" s="102" t="s">
        <v>40</v>
      </c>
      <c r="L110" s="102" t="s">
        <v>41</v>
      </c>
      <c r="M110" s="102" t="s">
        <v>42</v>
      </c>
      <c r="N110" s="102" t="s">
        <v>43</v>
      </c>
      <c r="O110" s="137">
        <f t="shared" si="7"/>
        <v>1</v>
      </c>
      <c r="P110" s="122"/>
      <c r="Q110" s="122"/>
      <c r="R110" s="122"/>
      <c r="S110" s="122"/>
      <c r="T110" s="122"/>
      <c r="U110" s="122"/>
      <c r="V110" s="122"/>
      <c r="W110" s="150">
        <v>0.25</v>
      </c>
      <c r="X110" s="150"/>
      <c r="Y110" s="150">
        <v>0.25</v>
      </c>
      <c r="Z110" s="150">
        <v>0.25</v>
      </c>
      <c r="AA110" s="150">
        <v>0.25</v>
      </c>
      <c r="AB110" s="104" t="s">
        <v>714</v>
      </c>
      <c r="AC110" s="105" t="s">
        <v>369</v>
      </c>
      <c r="AD110" s="105" t="s">
        <v>370</v>
      </c>
      <c r="AE110" s="102" t="s">
        <v>286</v>
      </c>
      <c r="AF110" s="106"/>
      <c r="AG110" s="153"/>
    </row>
    <row r="111" spans="2:39" s="110" customFormat="1" ht="63.75" customHeight="1" x14ac:dyDescent="0.25">
      <c r="B111" s="140"/>
      <c r="C111" s="93"/>
      <c r="D111" s="114"/>
      <c r="E111" s="100" t="s">
        <v>723</v>
      </c>
      <c r="F111" s="100"/>
      <c r="G111" s="114" t="s">
        <v>724</v>
      </c>
      <c r="H111" s="102">
        <v>1</v>
      </c>
      <c r="I111" s="100" t="s">
        <v>92</v>
      </c>
      <c r="J111" s="100" t="s">
        <v>713</v>
      </c>
      <c r="K111" s="102" t="s">
        <v>40</v>
      </c>
      <c r="L111" s="102" t="s">
        <v>41</v>
      </c>
      <c r="M111" s="102" t="s">
        <v>42</v>
      </c>
      <c r="N111" s="102" t="s">
        <v>43</v>
      </c>
      <c r="O111" s="137">
        <f t="shared" si="7"/>
        <v>1</v>
      </c>
      <c r="P111" s="122"/>
      <c r="Q111" s="122"/>
      <c r="R111" s="122"/>
      <c r="S111" s="122"/>
      <c r="T111" s="122"/>
      <c r="U111" s="122"/>
      <c r="V111" s="122"/>
      <c r="W111" s="122"/>
      <c r="X111" s="122"/>
      <c r="Y111" s="121"/>
      <c r="Z111" s="121">
        <v>0.5</v>
      </c>
      <c r="AA111" s="150">
        <v>0.5</v>
      </c>
      <c r="AB111" s="104" t="s">
        <v>714</v>
      </c>
      <c r="AC111" s="105" t="s">
        <v>369</v>
      </c>
      <c r="AD111" s="105" t="s">
        <v>370</v>
      </c>
      <c r="AE111" s="102" t="s">
        <v>286</v>
      </c>
      <c r="AF111" s="106"/>
      <c r="AG111" s="153"/>
    </row>
    <row r="112" spans="2:39" ht="77.25" customHeight="1" x14ac:dyDescent="0.25">
      <c r="B112" s="140"/>
      <c r="C112" s="93"/>
      <c r="D112" s="113"/>
      <c r="E112" s="100" t="s">
        <v>725</v>
      </c>
      <c r="F112" s="100"/>
      <c r="G112" s="114" t="s">
        <v>726</v>
      </c>
      <c r="H112" s="102">
        <v>2</v>
      </c>
      <c r="I112" s="100" t="s">
        <v>92</v>
      </c>
      <c r="J112" s="100" t="s">
        <v>713</v>
      </c>
      <c r="K112" s="102" t="s">
        <v>40</v>
      </c>
      <c r="L112" s="102" t="s">
        <v>41</v>
      </c>
      <c r="M112" s="102" t="s">
        <v>42</v>
      </c>
      <c r="N112" s="102" t="s">
        <v>43</v>
      </c>
      <c r="O112" s="137">
        <f t="shared" si="7"/>
        <v>1</v>
      </c>
      <c r="P112" s="122"/>
      <c r="Q112" s="122"/>
      <c r="R112" s="122"/>
      <c r="S112" s="122"/>
      <c r="T112" s="122"/>
      <c r="U112" s="122"/>
      <c r="V112" s="122"/>
      <c r="W112" s="122"/>
      <c r="X112" s="122"/>
      <c r="Y112" s="121"/>
      <c r="Z112" s="121"/>
      <c r="AA112" s="121">
        <v>1</v>
      </c>
      <c r="AB112" s="104" t="s">
        <v>714</v>
      </c>
      <c r="AC112" s="105" t="s">
        <v>369</v>
      </c>
      <c r="AD112" s="105" t="s">
        <v>370</v>
      </c>
      <c r="AE112" s="102" t="s">
        <v>286</v>
      </c>
      <c r="AF112" s="106"/>
      <c r="AG112" s="163"/>
      <c r="AH112" s="1"/>
      <c r="AI112" s="1"/>
      <c r="AJ112" s="1"/>
      <c r="AK112" s="1"/>
      <c r="AL112" s="1"/>
      <c r="AM112" s="1"/>
    </row>
    <row r="113" spans="1:39" s="110" customFormat="1" ht="119.25" customHeight="1" x14ac:dyDescent="0.25">
      <c r="B113" s="140"/>
      <c r="C113" s="93"/>
      <c r="D113" s="114"/>
      <c r="E113" s="100" t="s">
        <v>727</v>
      </c>
      <c r="F113" s="161" t="s">
        <v>728</v>
      </c>
      <c r="G113" s="114" t="s">
        <v>729</v>
      </c>
      <c r="H113" s="103">
        <v>2</v>
      </c>
      <c r="I113" s="100" t="s">
        <v>92</v>
      </c>
      <c r="J113" s="114" t="s">
        <v>606</v>
      </c>
      <c r="K113" s="102" t="s">
        <v>40</v>
      </c>
      <c r="L113" s="102" t="s">
        <v>41</v>
      </c>
      <c r="M113" s="102" t="s">
        <v>42</v>
      </c>
      <c r="N113" s="102" t="s">
        <v>43</v>
      </c>
      <c r="O113" s="137">
        <f t="shared" si="7"/>
        <v>1</v>
      </c>
      <c r="P113" s="122"/>
      <c r="Q113" s="122"/>
      <c r="R113" s="122"/>
      <c r="S113" s="121">
        <v>0.2</v>
      </c>
      <c r="T113" s="122"/>
      <c r="U113" s="121">
        <v>0.3</v>
      </c>
      <c r="V113" s="122"/>
      <c r="W113" s="122"/>
      <c r="X113" s="122"/>
      <c r="Y113" s="121">
        <v>0.5</v>
      </c>
      <c r="Z113" s="122"/>
      <c r="AA113" s="122"/>
      <c r="AB113" s="104" t="s">
        <v>684</v>
      </c>
      <c r="AC113" s="105" t="s">
        <v>369</v>
      </c>
      <c r="AD113" s="105" t="s">
        <v>370</v>
      </c>
      <c r="AE113" s="102"/>
      <c r="AF113" s="106"/>
      <c r="AG113" s="153"/>
    </row>
    <row r="114" spans="1:39" ht="77.25" customHeight="1" x14ac:dyDescent="0.25">
      <c r="B114" s="140"/>
      <c r="C114" s="93"/>
      <c r="D114" s="123"/>
      <c r="E114" s="85" t="s">
        <v>730</v>
      </c>
      <c r="F114" s="85"/>
      <c r="G114" s="85" t="s">
        <v>731</v>
      </c>
      <c r="H114" s="164">
        <v>2</v>
      </c>
      <c r="I114" s="85" t="s">
        <v>331</v>
      </c>
      <c r="J114" s="85" t="s">
        <v>732</v>
      </c>
      <c r="K114" s="87" t="s">
        <v>251</v>
      </c>
      <c r="L114" s="164" t="s">
        <v>41</v>
      </c>
      <c r="M114" s="164" t="s">
        <v>42</v>
      </c>
      <c r="N114" s="164" t="s">
        <v>43</v>
      </c>
      <c r="O114" s="88">
        <f t="shared" ref="O114:O118" si="8">SUM(P114:AA114)</f>
        <v>6</v>
      </c>
      <c r="P114" s="122"/>
      <c r="Q114" s="122"/>
      <c r="R114" s="122"/>
      <c r="S114" s="122">
        <v>1</v>
      </c>
      <c r="T114" s="122">
        <v>1</v>
      </c>
      <c r="U114" s="122">
        <v>2</v>
      </c>
      <c r="V114" s="122"/>
      <c r="W114" s="122"/>
      <c r="X114" s="122"/>
      <c r="Y114" s="122">
        <v>1</v>
      </c>
      <c r="Z114" s="122">
        <v>1</v>
      </c>
      <c r="AA114" s="122"/>
      <c r="AB114" s="165" t="s">
        <v>618</v>
      </c>
      <c r="AC114" s="90" t="s">
        <v>369</v>
      </c>
      <c r="AD114" s="166" t="s">
        <v>370</v>
      </c>
      <c r="AE114" s="87" t="s">
        <v>233</v>
      </c>
      <c r="AF114" s="167"/>
      <c r="AG114" s="163"/>
      <c r="AH114" s="1"/>
      <c r="AI114" s="1"/>
      <c r="AJ114" s="1"/>
      <c r="AK114" s="1"/>
      <c r="AL114" s="1"/>
      <c r="AM114" s="1"/>
    </row>
    <row r="115" spans="1:39" s="110" customFormat="1" ht="77.25" customHeight="1" x14ac:dyDescent="0.25">
      <c r="A115" s="168"/>
      <c r="B115" s="140"/>
      <c r="C115" s="93"/>
      <c r="D115" s="123"/>
      <c r="E115" s="85" t="s">
        <v>730</v>
      </c>
      <c r="F115" s="85"/>
      <c r="G115" s="85" t="s">
        <v>731</v>
      </c>
      <c r="H115" s="164">
        <v>2</v>
      </c>
      <c r="I115" s="85" t="s">
        <v>331</v>
      </c>
      <c r="J115" s="85" t="s">
        <v>732</v>
      </c>
      <c r="K115" s="87" t="s">
        <v>251</v>
      </c>
      <c r="L115" s="164" t="s">
        <v>41</v>
      </c>
      <c r="M115" s="164" t="s">
        <v>42</v>
      </c>
      <c r="N115" s="164" t="s">
        <v>43</v>
      </c>
      <c r="O115" s="88">
        <f t="shared" si="8"/>
        <v>3</v>
      </c>
      <c r="P115" s="122"/>
      <c r="Q115" s="122"/>
      <c r="R115" s="122"/>
      <c r="S115" s="122">
        <v>1</v>
      </c>
      <c r="T115" s="122">
        <v>1</v>
      </c>
      <c r="U115" s="122">
        <v>1</v>
      </c>
      <c r="V115" s="122"/>
      <c r="W115" s="122"/>
      <c r="X115" s="122"/>
      <c r="Y115" s="122"/>
      <c r="Z115" s="122"/>
      <c r="AA115" s="122"/>
      <c r="AB115" s="169" t="s">
        <v>733</v>
      </c>
      <c r="AC115" s="166" t="s">
        <v>284</v>
      </c>
      <c r="AD115" s="166" t="s">
        <v>285</v>
      </c>
      <c r="AE115" s="164" t="s">
        <v>734</v>
      </c>
      <c r="AF115" s="167"/>
      <c r="AG115" s="153"/>
    </row>
    <row r="116" spans="1:39" s="110" customFormat="1" ht="77.25" customHeight="1" x14ac:dyDescent="0.25">
      <c r="A116" s="168"/>
      <c r="B116" s="140"/>
      <c r="C116" s="93"/>
      <c r="D116" s="123"/>
      <c r="E116" s="85" t="s">
        <v>730</v>
      </c>
      <c r="F116" s="85"/>
      <c r="G116" s="85" t="s">
        <v>731</v>
      </c>
      <c r="H116" s="164">
        <v>2</v>
      </c>
      <c r="I116" s="85" t="s">
        <v>331</v>
      </c>
      <c r="J116" s="85" t="s">
        <v>732</v>
      </c>
      <c r="K116" s="87" t="s">
        <v>251</v>
      </c>
      <c r="L116" s="164" t="s">
        <v>41</v>
      </c>
      <c r="M116" s="164" t="s">
        <v>42</v>
      </c>
      <c r="N116" s="164" t="s">
        <v>43</v>
      </c>
      <c r="O116" s="88">
        <f t="shared" si="8"/>
        <v>1</v>
      </c>
      <c r="P116" s="122"/>
      <c r="Q116" s="122"/>
      <c r="R116" s="122"/>
      <c r="S116" s="122"/>
      <c r="T116" s="122">
        <v>1</v>
      </c>
      <c r="U116" s="122"/>
      <c r="V116" s="122"/>
      <c r="W116" s="122"/>
      <c r="X116" s="122"/>
      <c r="Y116" s="122"/>
      <c r="Z116" s="122"/>
      <c r="AA116" s="122"/>
      <c r="AB116" s="169" t="s">
        <v>733</v>
      </c>
      <c r="AC116" s="166" t="s">
        <v>351</v>
      </c>
      <c r="AD116" s="166" t="s">
        <v>352</v>
      </c>
      <c r="AE116" s="164" t="s">
        <v>734</v>
      </c>
      <c r="AF116" s="167"/>
      <c r="AG116" s="153"/>
    </row>
    <row r="117" spans="1:39" s="110" customFormat="1" ht="77.25" customHeight="1" x14ac:dyDescent="0.25">
      <c r="A117" s="168"/>
      <c r="B117" s="140"/>
      <c r="C117" s="96"/>
      <c r="D117" s="123"/>
      <c r="E117" s="85" t="s">
        <v>730</v>
      </c>
      <c r="F117" s="85"/>
      <c r="G117" s="85" t="s">
        <v>731</v>
      </c>
      <c r="H117" s="164">
        <v>2</v>
      </c>
      <c r="I117" s="85" t="s">
        <v>331</v>
      </c>
      <c r="J117" s="85" t="s">
        <v>732</v>
      </c>
      <c r="K117" s="87" t="s">
        <v>251</v>
      </c>
      <c r="L117" s="164" t="s">
        <v>41</v>
      </c>
      <c r="M117" s="164" t="s">
        <v>42</v>
      </c>
      <c r="N117" s="164" t="s">
        <v>43</v>
      </c>
      <c r="O117" s="88">
        <f t="shared" si="8"/>
        <v>8</v>
      </c>
      <c r="P117" s="122"/>
      <c r="Q117" s="122">
        <v>1</v>
      </c>
      <c r="R117" s="122">
        <v>2</v>
      </c>
      <c r="S117" s="122"/>
      <c r="T117" s="122">
        <v>1</v>
      </c>
      <c r="U117" s="122"/>
      <c r="V117" s="122"/>
      <c r="W117" s="122">
        <v>1</v>
      </c>
      <c r="X117" s="122">
        <v>1</v>
      </c>
      <c r="Y117" s="122">
        <v>1</v>
      </c>
      <c r="Z117" s="122">
        <v>1</v>
      </c>
      <c r="AA117" s="122"/>
      <c r="AB117" s="169" t="s">
        <v>733</v>
      </c>
      <c r="AC117" s="90" t="s">
        <v>262</v>
      </c>
      <c r="AD117" s="90" t="s">
        <v>263</v>
      </c>
      <c r="AE117" s="164" t="s">
        <v>734</v>
      </c>
      <c r="AF117" s="167"/>
      <c r="AG117" s="153"/>
    </row>
    <row r="118" spans="1:39" ht="75" customHeight="1" x14ac:dyDescent="0.25">
      <c r="B118" s="140"/>
      <c r="C118" s="99" t="s">
        <v>735</v>
      </c>
      <c r="D118" s="113"/>
      <c r="E118" s="85" t="s">
        <v>736</v>
      </c>
      <c r="F118" s="85" t="s">
        <v>737</v>
      </c>
      <c r="G118" s="123" t="s">
        <v>738</v>
      </c>
      <c r="H118" s="86">
        <v>1</v>
      </c>
      <c r="I118" s="85" t="s">
        <v>249</v>
      </c>
      <c r="J118" s="85" t="s">
        <v>250</v>
      </c>
      <c r="K118" s="87" t="s">
        <v>251</v>
      </c>
      <c r="L118" s="87" t="s">
        <v>41</v>
      </c>
      <c r="M118" s="87" t="s">
        <v>178</v>
      </c>
      <c r="N118" s="87" t="s">
        <v>43</v>
      </c>
      <c r="O118" s="88">
        <f t="shared" si="8"/>
        <v>12</v>
      </c>
      <c r="P118" s="122">
        <v>1</v>
      </c>
      <c r="Q118" s="122">
        <v>1</v>
      </c>
      <c r="R118" s="122">
        <v>1</v>
      </c>
      <c r="S118" s="122">
        <v>1</v>
      </c>
      <c r="T118" s="122">
        <v>1</v>
      </c>
      <c r="U118" s="122">
        <v>1</v>
      </c>
      <c r="V118" s="122">
        <v>1</v>
      </c>
      <c r="W118" s="122">
        <v>1</v>
      </c>
      <c r="X118" s="122">
        <v>1</v>
      </c>
      <c r="Y118" s="122">
        <v>1</v>
      </c>
      <c r="Z118" s="122">
        <v>1</v>
      </c>
      <c r="AA118" s="122">
        <v>1</v>
      </c>
      <c r="AB118" s="89" t="s">
        <v>613</v>
      </c>
      <c r="AC118" s="90" t="s">
        <v>253</v>
      </c>
      <c r="AD118" s="90" t="s">
        <v>254</v>
      </c>
      <c r="AE118" s="86"/>
      <c r="AF118" s="98"/>
      <c r="AG118" s="1"/>
      <c r="AH118" s="1"/>
      <c r="AI118" s="1"/>
      <c r="AJ118" s="1"/>
      <c r="AK118" s="1"/>
      <c r="AL118" s="1"/>
      <c r="AM118" s="1"/>
    </row>
    <row r="119" spans="1:39" s="110" customFormat="1" ht="43.5" customHeight="1" x14ac:dyDescent="0.25">
      <c r="B119" s="142"/>
      <c r="C119" s="141"/>
      <c r="D119" s="114"/>
      <c r="E119" s="114" t="s">
        <v>739</v>
      </c>
      <c r="F119" s="114" t="s">
        <v>740</v>
      </c>
      <c r="G119" s="114" t="s">
        <v>741</v>
      </c>
      <c r="H119" s="103">
        <v>3</v>
      </c>
      <c r="I119" s="100" t="s">
        <v>313</v>
      </c>
      <c r="J119" s="114" t="s">
        <v>742</v>
      </c>
      <c r="K119" s="102" t="s">
        <v>40</v>
      </c>
      <c r="L119" s="102" t="s">
        <v>41</v>
      </c>
      <c r="M119" s="102" t="s">
        <v>42</v>
      </c>
      <c r="N119" s="102" t="s">
        <v>43</v>
      </c>
      <c r="O119" s="137">
        <f>SUM(P119:AA119)</f>
        <v>1</v>
      </c>
      <c r="P119" s="122"/>
      <c r="Q119" s="122"/>
      <c r="R119" s="122"/>
      <c r="S119" s="121">
        <v>0.5</v>
      </c>
      <c r="T119" s="121">
        <v>0.5</v>
      </c>
      <c r="U119" s="121"/>
      <c r="V119" s="122"/>
      <c r="W119" s="122"/>
      <c r="X119" s="122"/>
      <c r="Y119" s="122"/>
      <c r="Z119" s="122"/>
      <c r="AA119" s="122"/>
      <c r="AB119" s="130" t="s">
        <v>743</v>
      </c>
      <c r="AC119" s="117" t="s">
        <v>351</v>
      </c>
      <c r="AD119" s="117" t="s">
        <v>352</v>
      </c>
      <c r="AE119" s="103" t="s">
        <v>286</v>
      </c>
      <c r="AF119" s="106"/>
      <c r="AG119" s="154"/>
      <c r="AH119" s="154"/>
      <c r="AI119" s="154"/>
    </row>
    <row r="120" spans="1:39" ht="54.75" customHeight="1" x14ac:dyDescent="0.25">
      <c r="B120" s="146"/>
      <c r="C120" s="93"/>
      <c r="D120" s="113"/>
      <c r="E120" s="123" t="s">
        <v>744</v>
      </c>
      <c r="F120" s="113" t="s">
        <v>745</v>
      </c>
      <c r="G120" s="113" t="s">
        <v>746</v>
      </c>
      <c r="H120" s="94">
        <v>3</v>
      </c>
      <c r="I120" s="84" t="s">
        <v>267</v>
      </c>
      <c r="J120" s="113" t="s">
        <v>747</v>
      </c>
      <c r="K120" s="86" t="s">
        <v>269</v>
      </c>
      <c r="L120" s="86" t="s">
        <v>41</v>
      </c>
      <c r="M120" s="86" t="s">
        <v>308</v>
      </c>
      <c r="N120" s="86" t="s">
        <v>270</v>
      </c>
      <c r="O120" s="88">
        <f t="shared" ref="O120:O130" si="9">SUM(P120:AA120)</f>
        <v>152</v>
      </c>
      <c r="P120" s="122">
        <v>12</v>
      </c>
      <c r="Q120" s="122">
        <v>12</v>
      </c>
      <c r="R120" s="122">
        <v>12</v>
      </c>
      <c r="S120" s="122">
        <v>12</v>
      </c>
      <c r="T120" s="122">
        <v>13</v>
      </c>
      <c r="U120" s="122">
        <v>13</v>
      </c>
      <c r="V120" s="122">
        <v>13</v>
      </c>
      <c r="W120" s="122">
        <v>13</v>
      </c>
      <c r="X120" s="122">
        <v>13</v>
      </c>
      <c r="Y120" s="122">
        <v>13</v>
      </c>
      <c r="Z120" s="122">
        <v>13</v>
      </c>
      <c r="AA120" s="122">
        <v>13</v>
      </c>
      <c r="AB120" s="125" t="s">
        <v>748</v>
      </c>
      <c r="AC120" s="126" t="s">
        <v>272</v>
      </c>
      <c r="AD120" s="126" t="s">
        <v>273</v>
      </c>
      <c r="AE120" s="94"/>
      <c r="AF120" s="98">
        <v>150000</v>
      </c>
      <c r="AG120" s="1"/>
      <c r="AH120" s="1"/>
      <c r="AI120" s="1"/>
      <c r="AJ120" s="1"/>
      <c r="AK120" s="1"/>
      <c r="AL120" s="1"/>
      <c r="AM120" s="1"/>
    </row>
    <row r="121" spans="1:39" ht="60.75" customHeight="1" x14ac:dyDescent="0.25">
      <c r="B121" s="146"/>
      <c r="C121" s="93"/>
      <c r="D121" s="113"/>
      <c r="E121" s="123" t="s">
        <v>749</v>
      </c>
      <c r="F121" s="113" t="s">
        <v>750</v>
      </c>
      <c r="G121" s="113" t="s">
        <v>751</v>
      </c>
      <c r="H121" s="94">
        <v>3</v>
      </c>
      <c r="I121" s="84" t="s">
        <v>267</v>
      </c>
      <c r="J121" s="113" t="s">
        <v>752</v>
      </c>
      <c r="K121" s="86" t="s">
        <v>269</v>
      </c>
      <c r="L121" s="86" t="s">
        <v>41</v>
      </c>
      <c r="M121" s="86" t="s">
        <v>308</v>
      </c>
      <c r="N121" s="86" t="s">
        <v>270</v>
      </c>
      <c r="O121" s="88">
        <f t="shared" si="9"/>
        <v>50</v>
      </c>
      <c r="P121" s="122">
        <v>4</v>
      </c>
      <c r="Q121" s="122">
        <v>4</v>
      </c>
      <c r="R121" s="122">
        <v>4</v>
      </c>
      <c r="S121" s="122">
        <v>4</v>
      </c>
      <c r="T121" s="122">
        <v>4</v>
      </c>
      <c r="U121" s="122">
        <v>4</v>
      </c>
      <c r="V121" s="122">
        <v>4</v>
      </c>
      <c r="W121" s="122">
        <v>4</v>
      </c>
      <c r="X121" s="122">
        <v>4</v>
      </c>
      <c r="Y121" s="122">
        <v>4</v>
      </c>
      <c r="Z121" s="122">
        <v>5</v>
      </c>
      <c r="AA121" s="122">
        <v>5</v>
      </c>
      <c r="AB121" s="125" t="s">
        <v>445</v>
      </c>
      <c r="AC121" s="126" t="s">
        <v>272</v>
      </c>
      <c r="AD121" s="126" t="s">
        <v>273</v>
      </c>
      <c r="AE121" s="94"/>
      <c r="AF121" s="98"/>
      <c r="AG121" s="1"/>
      <c r="AH121" s="1"/>
      <c r="AI121" s="1"/>
      <c r="AJ121" s="1"/>
      <c r="AK121" s="1"/>
      <c r="AL121" s="1"/>
      <c r="AM121" s="1"/>
    </row>
    <row r="122" spans="1:39" ht="60" customHeight="1" x14ac:dyDescent="0.25">
      <c r="B122" s="146"/>
      <c r="C122" s="93"/>
      <c r="D122" s="113"/>
      <c r="E122" s="123" t="s">
        <v>753</v>
      </c>
      <c r="F122" s="113" t="s">
        <v>754</v>
      </c>
      <c r="G122" s="113" t="s">
        <v>755</v>
      </c>
      <c r="H122" s="94">
        <v>3</v>
      </c>
      <c r="I122" s="84" t="s">
        <v>267</v>
      </c>
      <c r="J122" s="113" t="s">
        <v>756</v>
      </c>
      <c r="K122" s="86" t="s">
        <v>269</v>
      </c>
      <c r="L122" s="86" t="s">
        <v>41</v>
      </c>
      <c r="M122" s="86" t="s">
        <v>308</v>
      </c>
      <c r="N122" s="86" t="s">
        <v>757</v>
      </c>
      <c r="O122" s="88">
        <f t="shared" si="9"/>
        <v>30000</v>
      </c>
      <c r="P122" s="122">
        <v>2500</v>
      </c>
      <c r="Q122" s="122">
        <v>2500</v>
      </c>
      <c r="R122" s="122">
        <v>2500</v>
      </c>
      <c r="S122" s="122">
        <v>2500</v>
      </c>
      <c r="T122" s="122">
        <v>2500</v>
      </c>
      <c r="U122" s="122">
        <v>2500</v>
      </c>
      <c r="V122" s="122">
        <v>2500</v>
      </c>
      <c r="W122" s="122">
        <v>2500</v>
      </c>
      <c r="X122" s="122">
        <v>2500</v>
      </c>
      <c r="Y122" s="122">
        <v>2500</v>
      </c>
      <c r="Z122" s="122">
        <v>2500</v>
      </c>
      <c r="AA122" s="122">
        <v>2500</v>
      </c>
      <c r="AB122" s="125" t="s">
        <v>758</v>
      </c>
      <c r="AC122" s="126" t="s">
        <v>272</v>
      </c>
      <c r="AD122" s="126" t="s">
        <v>273</v>
      </c>
      <c r="AE122" s="94" t="s">
        <v>101</v>
      </c>
      <c r="AF122" s="98">
        <v>150000</v>
      </c>
      <c r="AG122" s="1"/>
      <c r="AH122" s="1"/>
      <c r="AI122" s="1"/>
      <c r="AJ122" s="1"/>
      <c r="AK122" s="1"/>
      <c r="AL122" s="1"/>
      <c r="AM122" s="1"/>
    </row>
    <row r="123" spans="1:39" ht="75" customHeight="1" x14ac:dyDescent="0.25">
      <c r="B123" s="146"/>
      <c r="C123" s="96"/>
      <c r="D123" s="113"/>
      <c r="E123" s="114" t="s">
        <v>759</v>
      </c>
      <c r="F123" s="113" t="s">
        <v>760</v>
      </c>
      <c r="G123" s="113" t="s">
        <v>761</v>
      </c>
      <c r="H123" s="94">
        <v>3</v>
      </c>
      <c r="I123" s="84" t="s">
        <v>267</v>
      </c>
      <c r="J123" s="113" t="s">
        <v>762</v>
      </c>
      <c r="K123" s="86" t="s">
        <v>269</v>
      </c>
      <c r="L123" s="86" t="s">
        <v>41</v>
      </c>
      <c r="M123" s="86" t="s">
        <v>308</v>
      </c>
      <c r="N123" s="86" t="s">
        <v>270</v>
      </c>
      <c r="O123" s="88">
        <f t="shared" si="9"/>
        <v>30</v>
      </c>
      <c r="P123" s="122">
        <v>2</v>
      </c>
      <c r="Q123" s="122">
        <v>2</v>
      </c>
      <c r="R123" s="122">
        <v>2</v>
      </c>
      <c r="S123" s="122">
        <v>2</v>
      </c>
      <c r="T123" s="122">
        <v>2</v>
      </c>
      <c r="U123" s="122">
        <v>3</v>
      </c>
      <c r="V123" s="122">
        <v>2</v>
      </c>
      <c r="W123" s="122">
        <v>3</v>
      </c>
      <c r="X123" s="122">
        <v>3</v>
      </c>
      <c r="Y123" s="122">
        <v>3</v>
      </c>
      <c r="Z123" s="122">
        <v>3</v>
      </c>
      <c r="AA123" s="122">
        <v>3</v>
      </c>
      <c r="AB123" s="125" t="s">
        <v>763</v>
      </c>
      <c r="AC123" s="126" t="s">
        <v>272</v>
      </c>
      <c r="AD123" s="126" t="s">
        <v>273</v>
      </c>
      <c r="AE123" s="94"/>
      <c r="AF123" s="98">
        <v>100000</v>
      </c>
      <c r="AG123" s="1"/>
      <c r="AH123" s="1"/>
      <c r="AI123" s="1"/>
      <c r="AJ123" s="1"/>
      <c r="AK123" s="1"/>
      <c r="AL123" s="1"/>
      <c r="AM123" s="1"/>
    </row>
    <row r="124" spans="1:39" ht="69.75" customHeight="1" x14ac:dyDescent="0.3">
      <c r="B124" s="146"/>
      <c r="C124" s="170" t="s">
        <v>764</v>
      </c>
      <c r="D124" s="171"/>
      <c r="E124" s="113" t="s">
        <v>765</v>
      </c>
      <c r="F124" s="113" t="s">
        <v>766</v>
      </c>
      <c r="G124" s="113" t="s">
        <v>767</v>
      </c>
      <c r="H124" s="86">
        <v>2</v>
      </c>
      <c r="I124" s="84" t="s">
        <v>313</v>
      </c>
      <c r="J124" s="114" t="s">
        <v>307</v>
      </c>
      <c r="K124" s="94" t="s">
        <v>251</v>
      </c>
      <c r="L124" s="94" t="s">
        <v>41</v>
      </c>
      <c r="M124" s="94" t="s">
        <v>42</v>
      </c>
      <c r="N124" s="94" t="s">
        <v>43</v>
      </c>
      <c r="O124" s="88">
        <f t="shared" si="9"/>
        <v>6</v>
      </c>
      <c r="P124" s="122"/>
      <c r="Q124" s="122">
        <v>1</v>
      </c>
      <c r="R124" s="122"/>
      <c r="S124" s="122">
        <v>1</v>
      </c>
      <c r="T124" s="122"/>
      <c r="U124" s="122">
        <v>1</v>
      </c>
      <c r="V124" s="122"/>
      <c r="W124" s="122">
        <v>1</v>
      </c>
      <c r="X124" s="122"/>
      <c r="Y124" s="122">
        <v>1</v>
      </c>
      <c r="Z124" s="122"/>
      <c r="AA124" s="122">
        <v>1</v>
      </c>
      <c r="AB124" s="125" t="s">
        <v>768</v>
      </c>
      <c r="AC124" s="126" t="s">
        <v>292</v>
      </c>
      <c r="AD124" s="126" t="s">
        <v>293</v>
      </c>
      <c r="AE124" s="86"/>
      <c r="AF124" s="98"/>
    </row>
    <row r="125" spans="1:39" ht="43.5" customHeight="1" x14ac:dyDescent="0.3">
      <c r="B125" s="146"/>
      <c r="C125" s="172"/>
      <c r="D125" s="171"/>
      <c r="E125" s="113" t="s">
        <v>769</v>
      </c>
      <c r="F125" s="113" t="s">
        <v>770</v>
      </c>
      <c r="G125" s="113" t="s">
        <v>771</v>
      </c>
      <c r="H125" s="94">
        <v>3</v>
      </c>
      <c r="I125" s="84" t="s">
        <v>336</v>
      </c>
      <c r="J125" s="114" t="s">
        <v>314</v>
      </c>
      <c r="K125" s="86" t="s">
        <v>251</v>
      </c>
      <c r="L125" s="86" t="s">
        <v>41</v>
      </c>
      <c r="M125" s="86" t="s">
        <v>42</v>
      </c>
      <c r="N125" s="86" t="s">
        <v>43</v>
      </c>
      <c r="O125" s="88">
        <f t="shared" si="9"/>
        <v>3</v>
      </c>
      <c r="P125" s="122"/>
      <c r="Q125" s="122"/>
      <c r="R125" s="122">
        <v>1</v>
      </c>
      <c r="S125" s="122"/>
      <c r="T125" s="122"/>
      <c r="U125" s="122"/>
      <c r="V125" s="122">
        <v>1</v>
      </c>
      <c r="W125" s="122"/>
      <c r="X125" s="122"/>
      <c r="Y125" s="122"/>
      <c r="Z125" s="122">
        <v>1</v>
      </c>
      <c r="AA125" s="122"/>
      <c r="AB125" s="125" t="s">
        <v>772</v>
      </c>
      <c r="AC125" s="126" t="s">
        <v>351</v>
      </c>
      <c r="AD125" s="126" t="s">
        <v>352</v>
      </c>
      <c r="AE125" s="86"/>
      <c r="AF125" s="98"/>
      <c r="AG125" s="173"/>
    </row>
    <row r="126" spans="1:39" ht="60" customHeight="1" x14ac:dyDescent="0.3">
      <c r="B126" s="146"/>
      <c r="C126" s="174"/>
      <c r="D126" s="171"/>
      <c r="E126" s="113" t="s">
        <v>773</v>
      </c>
      <c r="F126" s="113" t="s">
        <v>774</v>
      </c>
      <c r="G126" s="113" t="s">
        <v>775</v>
      </c>
      <c r="H126" s="86">
        <v>2</v>
      </c>
      <c r="I126" s="84" t="s">
        <v>336</v>
      </c>
      <c r="J126" s="113" t="s">
        <v>776</v>
      </c>
      <c r="K126" s="86" t="s">
        <v>269</v>
      </c>
      <c r="L126" s="86" t="s">
        <v>41</v>
      </c>
      <c r="M126" s="86" t="s">
        <v>308</v>
      </c>
      <c r="N126" s="86" t="s">
        <v>270</v>
      </c>
      <c r="O126" s="88">
        <f t="shared" si="9"/>
        <v>10</v>
      </c>
      <c r="P126" s="122"/>
      <c r="Q126" s="122"/>
      <c r="R126" s="122">
        <v>1</v>
      </c>
      <c r="S126" s="122">
        <v>1</v>
      </c>
      <c r="T126" s="122">
        <v>1</v>
      </c>
      <c r="U126" s="122">
        <v>1</v>
      </c>
      <c r="V126" s="122">
        <v>1</v>
      </c>
      <c r="W126" s="122">
        <v>1</v>
      </c>
      <c r="X126" s="122">
        <v>1</v>
      </c>
      <c r="Y126" s="122">
        <v>1</v>
      </c>
      <c r="Z126" s="122">
        <v>1</v>
      </c>
      <c r="AA126" s="122">
        <v>1</v>
      </c>
      <c r="AB126" s="125" t="s">
        <v>777</v>
      </c>
      <c r="AC126" s="126" t="s">
        <v>272</v>
      </c>
      <c r="AD126" s="126" t="s">
        <v>273</v>
      </c>
      <c r="AE126" s="86"/>
      <c r="AF126" s="98"/>
      <c r="AG126" s="173"/>
    </row>
    <row r="127" spans="1:39" ht="56.25" customHeight="1" x14ac:dyDescent="0.3">
      <c r="B127" s="146"/>
      <c r="C127" s="175" t="s">
        <v>778</v>
      </c>
      <c r="D127" s="113"/>
      <c r="E127" s="114" t="s">
        <v>779</v>
      </c>
      <c r="F127" s="114"/>
      <c r="G127" s="114" t="s">
        <v>780</v>
      </c>
      <c r="H127" s="103">
        <v>1</v>
      </c>
      <c r="I127" s="100" t="s">
        <v>336</v>
      </c>
      <c r="J127" s="114" t="s">
        <v>358</v>
      </c>
      <c r="K127" s="102" t="s">
        <v>251</v>
      </c>
      <c r="L127" s="102" t="s">
        <v>41</v>
      </c>
      <c r="M127" s="102" t="s">
        <v>308</v>
      </c>
      <c r="N127" s="102" t="s">
        <v>270</v>
      </c>
      <c r="O127" s="88">
        <f t="shared" si="9"/>
        <v>120000</v>
      </c>
      <c r="P127" s="134"/>
      <c r="Q127" s="134"/>
      <c r="R127" s="176">
        <v>12000</v>
      </c>
      <c r="S127" s="176">
        <v>12000</v>
      </c>
      <c r="T127" s="176">
        <v>12000</v>
      </c>
      <c r="U127" s="176">
        <v>12000</v>
      </c>
      <c r="V127" s="176">
        <v>12000</v>
      </c>
      <c r="W127" s="176">
        <v>12000</v>
      </c>
      <c r="X127" s="176">
        <v>12000</v>
      </c>
      <c r="Y127" s="176">
        <v>12000</v>
      </c>
      <c r="Z127" s="176">
        <v>12000</v>
      </c>
      <c r="AA127" s="176">
        <v>12000</v>
      </c>
      <c r="AB127" s="130" t="s">
        <v>777</v>
      </c>
      <c r="AC127" s="105" t="s">
        <v>262</v>
      </c>
      <c r="AD127" s="105" t="s">
        <v>263</v>
      </c>
      <c r="AE127" s="103" t="s">
        <v>781</v>
      </c>
      <c r="AF127" s="132"/>
    </row>
    <row r="128" spans="1:39" ht="67.5" customHeight="1" x14ac:dyDescent="0.3">
      <c r="B128" s="146"/>
      <c r="C128" s="177"/>
      <c r="D128" s="113"/>
      <c r="E128" s="113" t="s">
        <v>782</v>
      </c>
      <c r="F128" s="113" t="s">
        <v>783</v>
      </c>
      <c r="G128" s="113" t="s">
        <v>784</v>
      </c>
      <c r="H128" s="94">
        <v>3</v>
      </c>
      <c r="I128" s="84" t="s">
        <v>336</v>
      </c>
      <c r="J128" s="113" t="s">
        <v>785</v>
      </c>
      <c r="K128" s="94" t="s">
        <v>269</v>
      </c>
      <c r="L128" s="94" t="s">
        <v>41</v>
      </c>
      <c r="M128" s="94" t="s">
        <v>308</v>
      </c>
      <c r="N128" s="94" t="s">
        <v>757</v>
      </c>
      <c r="O128" s="88">
        <f t="shared" si="9"/>
        <v>17</v>
      </c>
      <c r="P128" s="134"/>
      <c r="Q128" s="134"/>
      <c r="R128" s="134"/>
      <c r="S128" s="134"/>
      <c r="T128" s="134"/>
      <c r="U128" s="134"/>
      <c r="V128" s="134"/>
      <c r="W128" s="134"/>
      <c r="X128" s="134"/>
      <c r="Y128" s="134"/>
      <c r="Z128" s="134"/>
      <c r="AA128" s="134">
        <v>17</v>
      </c>
      <c r="AB128" s="125" t="s">
        <v>786</v>
      </c>
      <c r="AC128" s="126" t="s">
        <v>272</v>
      </c>
      <c r="AD128" s="126" t="s">
        <v>273</v>
      </c>
      <c r="AE128" s="94" t="s">
        <v>101</v>
      </c>
      <c r="AF128" s="101">
        <v>1000000</v>
      </c>
    </row>
    <row r="129" spans="2:39" ht="48.75" customHeight="1" x14ac:dyDescent="0.3">
      <c r="B129" s="146"/>
      <c r="C129" s="177"/>
      <c r="D129" s="113"/>
      <c r="E129" s="113" t="s">
        <v>787</v>
      </c>
      <c r="F129" s="113" t="s">
        <v>788</v>
      </c>
      <c r="G129" s="113" t="s">
        <v>789</v>
      </c>
      <c r="H129" s="94">
        <v>3</v>
      </c>
      <c r="I129" s="84" t="s">
        <v>336</v>
      </c>
      <c r="J129" s="113" t="s">
        <v>790</v>
      </c>
      <c r="K129" s="94" t="s">
        <v>269</v>
      </c>
      <c r="L129" s="94" t="s">
        <v>41</v>
      </c>
      <c r="M129" s="94" t="s">
        <v>308</v>
      </c>
      <c r="N129" s="94" t="s">
        <v>757</v>
      </c>
      <c r="O129" s="88">
        <f t="shared" si="9"/>
        <v>44000</v>
      </c>
      <c r="P129" s="134"/>
      <c r="Q129" s="134"/>
      <c r="R129" s="134"/>
      <c r="S129" s="134">
        <v>4400</v>
      </c>
      <c r="T129" s="134">
        <v>4400</v>
      </c>
      <c r="U129" s="134">
        <v>4400</v>
      </c>
      <c r="V129" s="134">
        <v>4400</v>
      </c>
      <c r="W129" s="134">
        <v>5700</v>
      </c>
      <c r="X129" s="134">
        <v>5700</v>
      </c>
      <c r="Y129" s="134">
        <v>5000</v>
      </c>
      <c r="Z129" s="134">
        <v>5000</v>
      </c>
      <c r="AA129" s="134">
        <v>5000</v>
      </c>
      <c r="AB129" s="125" t="s">
        <v>791</v>
      </c>
      <c r="AC129" s="126" t="s">
        <v>272</v>
      </c>
      <c r="AD129" s="126" t="s">
        <v>273</v>
      </c>
      <c r="AE129" s="94" t="s">
        <v>101</v>
      </c>
      <c r="AF129" s="101">
        <v>6000000</v>
      </c>
    </row>
    <row r="130" spans="2:39" ht="56.25" customHeight="1" x14ac:dyDescent="0.3">
      <c r="B130" s="146"/>
      <c r="C130" s="178"/>
      <c r="D130" s="113"/>
      <c r="E130" s="113" t="s">
        <v>792</v>
      </c>
      <c r="F130" s="113" t="s">
        <v>793</v>
      </c>
      <c r="G130" s="113" t="s">
        <v>794</v>
      </c>
      <c r="H130" s="94">
        <v>1</v>
      </c>
      <c r="I130" s="84" t="s">
        <v>336</v>
      </c>
      <c r="J130" s="113" t="s">
        <v>795</v>
      </c>
      <c r="K130" s="94" t="s">
        <v>269</v>
      </c>
      <c r="L130" s="94" t="s">
        <v>41</v>
      </c>
      <c r="M130" s="94" t="s">
        <v>308</v>
      </c>
      <c r="N130" s="94" t="s">
        <v>757</v>
      </c>
      <c r="O130" s="88">
        <f t="shared" si="9"/>
        <v>20</v>
      </c>
      <c r="P130" s="134"/>
      <c r="Q130" s="134"/>
      <c r="R130" s="134"/>
      <c r="S130" s="134"/>
      <c r="T130" s="134">
        <v>2</v>
      </c>
      <c r="U130" s="134">
        <v>3</v>
      </c>
      <c r="V130" s="134">
        <v>2</v>
      </c>
      <c r="W130" s="134">
        <v>2</v>
      </c>
      <c r="X130" s="134">
        <v>3</v>
      </c>
      <c r="Y130" s="134">
        <v>2</v>
      </c>
      <c r="Z130" s="134">
        <v>3</v>
      </c>
      <c r="AA130" s="134">
        <v>3</v>
      </c>
      <c r="AB130" s="125" t="s">
        <v>796</v>
      </c>
      <c r="AC130" s="126" t="s">
        <v>272</v>
      </c>
      <c r="AD130" s="126" t="s">
        <v>273</v>
      </c>
      <c r="AE130" s="94" t="s">
        <v>101</v>
      </c>
      <c r="AF130" s="101">
        <v>400000</v>
      </c>
    </row>
    <row r="131" spans="2:39" ht="58.5" customHeight="1" x14ac:dyDescent="0.25">
      <c r="B131" s="179" t="s">
        <v>240</v>
      </c>
      <c r="C131" s="180" t="s">
        <v>797</v>
      </c>
      <c r="D131" s="181"/>
      <c r="E131" s="114" t="s">
        <v>798</v>
      </c>
      <c r="F131" s="114" t="s">
        <v>799</v>
      </c>
      <c r="G131" s="114" t="s">
        <v>800</v>
      </c>
      <c r="H131" s="118">
        <v>3</v>
      </c>
      <c r="I131" s="114" t="s">
        <v>259</v>
      </c>
      <c r="J131" s="114" t="s">
        <v>801</v>
      </c>
      <c r="K131" s="118" t="s">
        <v>40</v>
      </c>
      <c r="L131" s="118" t="s">
        <v>41</v>
      </c>
      <c r="M131" s="118" t="s">
        <v>42</v>
      </c>
      <c r="N131" s="118" t="s">
        <v>43</v>
      </c>
      <c r="O131" s="137">
        <f>SUM(P131:AA131)</f>
        <v>1</v>
      </c>
      <c r="P131" s="134"/>
      <c r="Q131" s="138"/>
      <c r="R131" s="138"/>
      <c r="S131" s="138"/>
      <c r="T131" s="138"/>
      <c r="U131" s="138"/>
      <c r="V131" s="134"/>
      <c r="W131" s="138">
        <v>0.5</v>
      </c>
      <c r="X131" s="138">
        <v>0.5</v>
      </c>
      <c r="Y131" s="138"/>
      <c r="Z131" s="134"/>
      <c r="AA131" s="134"/>
      <c r="AB131" s="130" t="s">
        <v>802</v>
      </c>
      <c r="AC131" s="117" t="s">
        <v>284</v>
      </c>
      <c r="AD131" s="117" t="s">
        <v>285</v>
      </c>
      <c r="AE131" s="118" t="s">
        <v>803</v>
      </c>
      <c r="AF131" s="116"/>
      <c r="AG131" s="1"/>
      <c r="AH131" s="1"/>
      <c r="AI131" s="1"/>
      <c r="AJ131" s="1"/>
      <c r="AK131" s="1"/>
      <c r="AL131" s="1"/>
      <c r="AM131" s="1"/>
    </row>
    <row r="132" spans="2:39" ht="16.5" customHeight="1" x14ac:dyDescent="0.25">
      <c r="AF132" s="1"/>
      <c r="AG132" s="1"/>
      <c r="AH132" s="1"/>
      <c r="AI132" s="1"/>
      <c r="AJ132" s="1"/>
      <c r="AK132" s="1"/>
      <c r="AL132" s="1"/>
      <c r="AM132" s="1"/>
    </row>
    <row r="133" spans="2:39" x14ac:dyDescent="0.3">
      <c r="AF133" s="1"/>
      <c r="AG133" s="1"/>
    </row>
    <row r="134" spans="2:39" x14ac:dyDescent="0.25">
      <c r="AF134" s="1"/>
      <c r="AG134" s="1"/>
      <c r="AH134" s="1"/>
      <c r="AI134" s="1"/>
      <c r="AJ134" s="1"/>
      <c r="AK134" s="1"/>
      <c r="AL134" s="1"/>
      <c r="AM134" s="1"/>
    </row>
    <row r="135" spans="2:39" x14ac:dyDescent="0.3">
      <c r="AF135" s="1"/>
      <c r="AG135" s="1"/>
    </row>
    <row r="136" spans="2:39" x14ac:dyDescent="0.3">
      <c r="AF136" s="1"/>
      <c r="AG136" s="1"/>
    </row>
  </sheetData>
  <sheetProtection formatColumns="0" autoFilter="0"/>
  <mergeCells count="44">
    <mergeCell ref="B120:B130"/>
    <mergeCell ref="C120:C123"/>
    <mergeCell ref="C124:C126"/>
    <mergeCell ref="C127:C130"/>
    <mergeCell ref="B45:B80"/>
    <mergeCell ref="C45:C49"/>
    <mergeCell ref="C50:C60"/>
    <mergeCell ref="C61:C75"/>
    <mergeCell ref="C76:C80"/>
    <mergeCell ref="B82:B119"/>
    <mergeCell ref="C82:C84"/>
    <mergeCell ref="C85:C93"/>
    <mergeCell ref="C95:C117"/>
    <mergeCell ref="C118:C119"/>
    <mergeCell ref="B19:B40"/>
    <mergeCell ref="C19:C34"/>
    <mergeCell ref="C35:C38"/>
    <mergeCell ref="C39:C40"/>
    <mergeCell ref="B41:B44"/>
    <mergeCell ref="C41:C43"/>
    <mergeCell ref="AD6:AD7"/>
    <mergeCell ref="AE6:AE7"/>
    <mergeCell ref="AF6:AF7"/>
    <mergeCell ref="B8:B18"/>
    <mergeCell ref="C8:C10"/>
    <mergeCell ref="C12:C17"/>
    <mergeCell ref="M6:M7"/>
    <mergeCell ref="N6:N7"/>
    <mergeCell ref="O6:O7"/>
    <mergeCell ref="P6:AA6"/>
    <mergeCell ref="AB6:AB7"/>
    <mergeCell ref="AC6:AC7"/>
    <mergeCell ref="G6:G7"/>
    <mergeCell ref="H6:H7"/>
    <mergeCell ref="I6:I7"/>
    <mergeCell ref="J6:J7"/>
    <mergeCell ref="K6:K7"/>
    <mergeCell ref="L6:L7"/>
    <mergeCell ref="C2:E2"/>
    <mergeCell ref="C3:E3"/>
    <mergeCell ref="B6:C6"/>
    <mergeCell ref="D6:D7"/>
    <mergeCell ref="E6:E7"/>
    <mergeCell ref="F6:F7"/>
  </mergeCells>
  <pageMargins left="0.19685039370078741" right="0.19685039370078741" top="0.19685039370078741" bottom="0.19685039370078741" header="0.31496062992125984" footer="0.31496062992125984"/>
  <pageSetup scale="19" orientation="landscape"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14:formula1>
            <xm:f>[3]Hoja1!#REF!</xm:f>
          </x14:formula1>
          <xm:sqref>I114:I117</xm:sqref>
        </x14:dataValidation>
        <x14:dataValidation type="list" allowBlank="1" showInputMessage="1" showErrorMessage="1">
          <x14:formula1>
            <xm:f>[4]Hoja1!#REF!</xm:f>
          </x14:formula1>
          <xm:sqref>I11 I99:I101 I14 I9 I18 H9:H11 H14:H18 AE100 H38:I38 H56:I57 H60:I60 H71:I75 H84:I84 H86:I93 H99:H100 AE9:AE11 AE14:AE18 K32:N34 AE38 AE56:AE57 AE60 K14:N18 AE84 AE86:AE93 AE74:AE75 K99:N100 K9:N11 H32:H34 K38:N38 K56:N57 K60:N60 K71:N75 K84:N84 K86:N93 AE71:AE72 I32:I33 AE32:AE33 H113:I113 L103:N117</xm:sqref>
        </x14:dataValidation>
        <x14:dataValidation type="list" allowBlank="1" showInputMessage="1" showErrorMessage="1">
          <x14:formula1>
            <xm:f>[5]Hoja1!#REF!</xm:f>
          </x14:formula1>
          <xm:sqref>H70:I70 H96:I98 H47:I49 H80:I81 K70:N70 H29:I31 K96:N98 K80:N81 AE70 AE30:AE31 AE114 AE80:AE81 K29:N31 AE49 AE47 AE96:AE98 K103:K113 L47:N49</xm:sqref>
        </x14:dataValidation>
        <x14:dataValidation type="list" allowBlank="1" showInputMessage="1" showErrorMessage="1">
          <x14:formula1>
            <xm:f>[6]Hoja1!#REF!</xm:f>
          </x14:formula1>
          <xm:sqref>H125:H126 K43 H78:I79 AE83 H37:I37 H23:I28 H54:I55 H94:I94 H119:I119 I125 K78:N79 H41:I43 K37:N37 K125:N127 K28 K94:N94 K119:N119 K54:N55 AE125:AE126 I83 K83:N83 AE37 AE23:AE28 AE54:AE55 AE94 AE119 AE41:AE42 L23:N28 K26 L41:N43 K41 AE78:AE79 H40</xm:sqref>
        </x14:dataValidation>
        <x14:dataValidation type="list" allowBlank="1" showInputMessage="1" showErrorMessage="1">
          <x14:formula1>
            <xm:f>[7]Hoja1!#REF!</xm:f>
          </x14:formula1>
          <xm:sqref>H118:I118 H8:I8 H20:I22 H82:I82 H95:I95 H85:I85 K118:N118 AE85 K8:N8 K95:N95 K20:N22 K85:N85 AE118 K82:N82 AE20:AE22 AE82 AE95 K40</xm:sqref>
        </x14:dataValidation>
        <x14:dataValidation type="list" allowBlank="1" showInputMessage="1" showErrorMessage="1">
          <x14:formula1>
            <xm:f>[8]Hoja1!#REF!</xm:f>
          </x14:formula1>
          <xm:sqref>L19:N19 H124:I124 H19:I19 H13:I13 K13:N13 AE13 AE124 AE19 K124:N124</xm:sqref>
        </x14:dataValidation>
        <x14:dataValidation type="list" allowBlank="1" showInputMessage="1" showErrorMessage="1">
          <x14:formula1>
            <xm:f>[9]Hoja1!#REF!</xm:f>
          </x14:formula1>
          <xm:sqref>K35:N36 I34 H12:I12 H61:I65 H35:I36 K12:N12 AE123 I39:I40 K61:N65 AE39 AE12 AE120:AE121 AE35:AE36 AE61:AE63 AE65 H39 L39:N40 K39 K120:N123 K114:K117 I131 K131:N131</xm:sqref>
        </x14:dataValidation>
        <x14:dataValidation type="list" allowBlank="1" showInputMessage="1" showErrorMessage="1">
          <x14:formula1>
            <xm:f>[10]Hoja1!#REF!</xm:f>
          </x14:formula1>
          <xm:sqref>K66:K69 K76:K77 K58:K59 K128:K130 K44:K53</xm:sqref>
        </x14:dataValidation>
        <x14:dataValidation type="list" allowBlank="1" showInputMessage="1" showErrorMessage="1">
          <x14:formula1>
            <xm:f>[10]Hoja1!#REF!</xm:f>
          </x14:formula1>
          <xm:sqref>AE122 AE66:AE69 AE76:AE77 AE43:AE46 AE50:AE53 AE127:AE130 AE73 AE99 AE64 AE40 AE58:AE59</xm:sqref>
        </x14:dataValidation>
        <x14:dataValidation type="list" allowBlank="1" showInputMessage="1" showErrorMessage="1">
          <x14:formula1>
            <xm:f>[10]Hoja1!#REF!</xm:f>
          </x14:formula1>
          <xm:sqref>N66:N69 N76:N77 N58:N59 N128:N130 N44:N46 N50:N53</xm:sqref>
        </x14:dataValidation>
        <x14:dataValidation type="list" allowBlank="1" showInputMessage="1" showErrorMessage="1">
          <x14:formula1>
            <xm:f>[10]Hoja1!#REF!</xm:f>
          </x14:formula1>
          <xm:sqref>M50:M53 M76:M77 M58:M59 M128:M130 M44:M46 M66:M69</xm:sqref>
        </x14:dataValidation>
        <x14:dataValidation type="list" allowBlank="1" showInputMessage="1" showErrorMessage="1">
          <x14:formula1>
            <xm:f>[10]Hoja1!#REF!</xm:f>
          </x14:formula1>
          <xm:sqref>L66:L69 L76:L77 L58:L59 L128:L130 L44:L46 L50:L53</xm:sqref>
        </x14:dataValidation>
        <x14:dataValidation type="list" allowBlank="1" showInputMessage="1" showErrorMessage="1">
          <x14:formula1>
            <xm:f>[10]Hoja1!#REF!</xm:f>
          </x14:formula1>
          <xm:sqref>I120:I123 I66:I69 I76:I77 I58:I59 I10 I15:I17 I126:I130 I44:I46 I50:I53 I102:I112</xm:sqref>
        </x14:dataValidation>
        <x14:dataValidation type="list" allowBlank="1" showInputMessage="1" showErrorMessage="1">
          <x14:formula1>
            <xm:f>[10]Hoja1!#REF!</xm:f>
          </x14:formula1>
          <xm:sqref>H66:H69 H76:H77 H58:H59 H44:H46 H50:H53 H127:H130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DIL81"/>
  <sheetViews>
    <sheetView showGridLines="0" topLeftCell="M1" zoomScale="60" zoomScaleNormal="60" zoomScaleSheetLayoutView="50" workbookViewId="0">
      <selection activeCell="J82" sqref="A82:XFD91"/>
    </sheetView>
  </sheetViews>
  <sheetFormatPr baseColWidth="10" defaultColWidth="11.42578125" defaultRowHeight="16.5" x14ac:dyDescent="0.3"/>
  <cols>
    <col min="1" max="1" width="0.5703125" style="1" customWidth="1"/>
    <col min="2" max="2" width="25.85546875" style="1" customWidth="1"/>
    <col min="3" max="3" width="22.140625" style="1" customWidth="1"/>
    <col min="4" max="4" width="12.85546875" style="1" customWidth="1"/>
    <col min="5" max="5" width="28.28515625" style="1" customWidth="1"/>
    <col min="6" max="6" width="36.85546875" style="1" customWidth="1"/>
    <col min="7" max="7" width="39.42578125" style="1" customWidth="1"/>
    <col min="8" max="8" width="16.140625" style="70" customWidth="1"/>
    <col min="9" max="9" width="19.85546875" style="1" customWidth="1"/>
    <col min="10" max="10" width="25" style="1" customWidth="1"/>
    <col min="11" max="11" width="16" style="1" customWidth="1"/>
    <col min="12" max="12" width="17.7109375" style="1" customWidth="1"/>
    <col min="13" max="13" width="14.140625" style="1" customWidth="1"/>
    <col min="14" max="14" width="15.42578125" style="1" customWidth="1"/>
    <col min="15" max="15" width="14.140625" style="1" customWidth="1"/>
    <col min="16" max="27" width="10.140625" style="1" customWidth="1"/>
    <col min="28" max="28" width="34.5703125" style="1" customWidth="1"/>
    <col min="29" max="29" width="28.42578125" style="1" customWidth="1"/>
    <col min="30" max="31" width="28.5703125" style="1" customWidth="1"/>
    <col min="32" max="32" width="22.7109375" style="2" customWidth="1"/>
    <col min="33" max="39" width="11.42578125" style="2"/>
    <col min="40" max="40" width="5" style="1" customWidth="1"/>
    <col min="41" max="16384" width="11.42578125" style="1"/>
  </cols>
  <sheetData>
    <row r="2" spans="1:39" ht="45.75" x14ac:dyDescent="0.3">
      <c r="E2" s="3" t="s">
        <v>0</v>
      </c>
      <c r="F2" s="4"/>
      <c r="G2" s="4"/>
      <c r="H2" s="72"/>
      <c r="I2" s="4"/>
      <c r="J2" s="4"/>
      <c r="K2" s="4"/>
      <c r="L2" s="4"/>
      <c r="M2" s="4"/>
      <c r="N2" s="4"/>
      <c r="O2" s="4"/>
      <c r="P2" s="4"/>
      <c r="Q2" s="4"/>
      <c r="R2" s="4"/>
      <c r="S2" s="4"/>
      <c r="T2" s="4"/>
      <c r="U2" s="4"/>
      <c r="V2" s="4"/>
      <c r="W2" s="4"/>
      <c r="X2" s="4"/>
      <c r="Y2" s="4"/>
      <c r="Z2" s="4"/>
      <c r="AA2" s="4"/>
      <c r="AB2" s="4"/>
      <c r="AC2" s="4"/>
    </row>
    <row r="3" spans="1:39" ht="23.25" x14ac:dyDescent="0.3">
      <c r="E3" s="5" t="s">
        <v>2434</v>
      </c>
    </row>
    <row r="6" spans="1:39" s="7" customFormat="1" ht="33.75" customHeight="1" x14ac:dyDescent="0.35">
      <c r="B6" s="8" t="s">
        <v>2</v>
      </c>
      <c r="C6" s="9"/>
      <c r="D6" s="10" t="s">
        <v>3</v>
      </c>
      <c r="E6" s="10" t="s">
        <v>4</v>
      </c>
      <c r="F6" s="11" t="s">
        <v>5</v>
      </c>
      <c r="G6" s="10" t="s">
        <v>6</v>
      </c>
      <c r="H6" s="11" t="s">
        <v>7</v>
      </c>
      <c r="I6" s="11" t="s">
        <v>8</v>
      </c>
      <c r="J6" s="10" t="s">
        <v>9</v>
      </c>
      <c r="K6" s="10" t="s">
        <v>10</v>
      </c>
      <c r="L6" s="11" t="s">
        <v>11</v>
      </c>
      <c r="M6" s="11" t="s">
        <v>12</v>
      </c>
      <c r="N6" s="11" t="s">
        <v>13</v>
      </c>
      <c r="O6" s="8" t="s">
        <v>14</v>
      </c>
      <c r="P6" s="10" t="s">
        <v>15</v>
      </c>
      <c r="Q6" s="10"/>
      <c r="R6" s="10"/>
      <c r="S6" s="10"/>
      <c r="T6" s="10"/>
      <c r="U6" s="10"/>
      <c r="V6" s="10"/>
      <c r="W6" s="10"/>
      <c r="X6" s="10"/>
      <c r="Y6" s="10"/>
      <c r="Z6" s="10"/>
      <c r="AA6" s="10"/>
      <c r="AB6" s="9" t="s">
        <v>16</v>
      </c>
      <c r="AC6" s="10" t="s">
        <v>17</v>
      </c>
      <c r="AD6" s="10" t="s">
        <v>18</v>
      </c>
      <c r="AE6" s="11" t="s">
        <v>19</v>
      </c>
      <c r="AF6" s="10" t="s">
        <v>20</v>
      </c>
      <c r="AG6" s="12"/>
      <c r="AH6" s="12"/>
      <c r="AI6" s="12"/>
      <c r="AJ6" s="12"/>
      <c r="AK6" s="12"/>
      <c r="AL6" s="12"/>
      <c r="AM6" s="12"/>
    </row>
    <row r="7" spans="1:39" s="7" customFormat="1" ht="49.5" customHeight="1" thickBot="1" x14ac:dyDescent="0.4">
      <c r="A7" s="13"/>
      <c r="B7" s="76" t="s">
        <v>21</v>
      </c>
      <c r="C7" s="76" t="s">
        <v>22</v>
      </c>
      <c r="D7" s="674"/>
      <c r="E7" s="674"/>
      <c r="F7" s="77"/>
      <c r="G7" s="674"/>
      <c r="H7" s="77"/>
      <c r="I7" s="77"/>
      <c r="J7" s="674"/>
      <c r="K7" s="674"/>
      <c r="L7" s="77"/>
      <c r="M7" s="77"/>
      <c r="N7" s="77"/>
      <c r="O7" s="675"/>
      <c r="P7" s="606" t="s">
        <v>23</v>
      </c>
      <c r="Q7" s="606" t="s">
        <v>24</v>
      </c>
      <c r="R7" s="606" t="s">
        <v>25</v>
      </c>
      <c r="S7" s="606" t="s">
        <v>26</v>
      </c>
      <c r="T7" s="606" t="s">
        <v>27</v>
      </c>
      <c r="U7" s="606" t="s">
        <v>28</v>
      </c>
      <c r="V7" s="606" t="s">
        <v>29</v>
      </c>
      <c r="W7" s="606" t="s">
        <v>30</v>
      </c>
      <c r="X7" s="606" t="s">
        <v>31</v>
      </c>
      <c r="Y7" s="606" t="s">
        <v>32</v>
      </c>
      <c r="Z7" s="606" t="s">
        <v>33</v>
      </c>
      <c r="AA7" s="606" t="s">
        <v>34</v>
      </c>
      <c r="AB7" s="676"/>
      <c r="AC7" s="674"/>
      <c r="AD7" s="674"/>
      <c r="AE7" s="77"/>
      <c r="AF7" s="674"/>
      <c r="AG7" s="12"/>
      <c r="AH7" s="12"/>
      <c r="AI7" s="12"/>
      <c r="AJ7" s="12"/>
      <c r="AK7" s="12"/>
      <c r="AL7" s="12"/>
      <c r="AM7" s="12"/>
    </row>
    <row r="8" spans="1:39" ht="76.5" customHeight="1" thickTop="1" x14ac:dyDescent="0.3">
      <c r="B8" s="677" t="s">
        <v>35</v>
      </c>
      <c r="C8" s="678" t="s">
        <v>52</v>
      </c>
      <c r="D8" s="678" t="s">
        <v>2435</v>
      </c>
      <c r="E8" s="679" t="s">
        <v>2436</v>
      </c>
      <c r="F8" s="108" t="s">
        <v>2437</v>
      </c>
      <c r="G8" s="398" t="s">
        <v>2438</v>
      </c>
      <c r="H8" s="680">
        <v>3</v>
      </c>
      <c r="I8" s="609"/>
      <c r="J8" s="108" t="s">
        <v>2439</v>
      </c>
      <c r="K8" s="398" t="s">
        <v>251</v>
      </c>
      <c r="L8" s="398" t="s">
        <v>41</v>
      </c>
      <c r="M8" s="398" t="s">
        <v>42</v>
      </c>
      <c r="N8" s="398" t="s">
        <v>43</v>
      </c>
      <c r="O8" s="681">
        <f>+SUM(P8:AA8)</f>
        <v>15599</v>
      </c>
      <c r="P8" s="682">
        <v>5940</v>
      </c>
      <c r="Q8" s="682">
        <v>4800</v>
      </c>
      <c r="R8" s="682">
        <v>3119</v>
      </c>
      <c r="S8" s="682">
        <v>1740</v>
      </c>
      <c r="T8" s="682"/>
      <c r="U8" s="407"/>
      <c r="V8" s="407"/>
      <c r="W8" s="407"/>
      <c r="X8" s="407"/>
      <c r="Y8" s="407"/>
      <c r="Z8" s="407"/>
      <c r="AA8" s="407"/>
      <c r="AB8" s="683" t="s">
        <v>2440</v>
      </c>
      <c r="AC8" s="684" t="s">
        <v>2441</v>
      </c>
      <c r="AD8" s="684" t="s">
        <v>2442</v>
      </c>
      <c r="AE8" s="685"/>
      <c r="AF8" s="388"/>
    </row>
    <row r="9" spans="1:39" ht="54" customHeight="1" x14ac:dyDescent="0.3">
      <c r="B9" s="677"/>
      <c r="C9" s="686"/>
      <c r="D9" s="686"/>
      <c r="E9" s="679"/>
      <c r="F9" s="108" t="s">
        <v>2443</v>
      </c>
      <c r="G9" s="398" t="s">
        <v>2444</v>
      </c>
      <c r="H9" s="680">
        <v>3</v>
      </c>
      <c r="I9" s="609"/>
      <c r="J9" s="108" t="s">
        <v>2445</v>
      </c>
      <c r="K9" s="398" t="s">
        <v>251</v>
      </c>
      <c r="L9" s="398" t="s">
        <v>41</v>
      </c>
      <c r="M9" s="398" t="s">
        <v>42</v>
      </c>
      <c r="N9" s="398" t="s">
        <v>43</v>
      </c>
      <c r="O9" s="681">
        <f>+SUM(P9:AA9)</f>
        <v>22809</v>
      </c>
      <c r="P9" s="682">
        <v>5100</v>
      </c>
      <c r="Q9" s="682">
        <v>4750</v>
      </c>
      <c r="R9" s="682">
        <v>5100</v>
      </c>
      <c r="S9" s="682">
        <v>4500</v>
      </c>
      <c r="T9" s="682">
        <v>3359</v>
      </c>
      <c r="U9" s="407"/>
      <c r="V9" s="407"/>
      <c r="W9" s="407"/>
      <c r="X9" s="407"/>
      <c r="Y9" s="407"/>
      <c r="Z9" s="407"/>
      <c r="AA9" s="407"/>
      <c r="AB9" s="683" t="s">
        <v>2440</v>
      </c>
      <c r="AC9" s="684" t="s">
        <v>2441</v>
      </c>
      <c r="AD9" s="684" t="s">
        <v>2442</v>
      </c>
      <c r="AE9" s="685"/>
      <c r="AF9" s="388"/>
    </row>
    <row r="10" spans="1:39" ht="54.75" customHeight="1" x14ac:dyDescent="0.3">
      <c r="B10" s="677"/>
      <c r="C10" s="686"/>
      <c r="D10" s="686"/>
      <c r="E10" s="679"/>
      <c r="F10" s="108" t="s">
        <v>2446</v>
      </c>
      <c r="G10" s="398" t="s">
        <v>2447</v>
      </c>
      <c r="H10" s="680">
        <v>3</v>
      </c>
      <c r="I10" s="609"/>
      <c r="J10" s="108" t="s">
        <v>2448</v>
      </c>
      <c r="K10" s="398" t="s">
        <v>251</v>
      </c>
      <c r="L10" s="398" t="s">
        <v>41</v>
      </c>
      <c r="M10" s="398" t="s">
        <v>42</v>
      </c>
      <c r="N10" s="398" t="s">
        <v>43</v>
      </c>
      <c r="O10" s="681">
        <f>+SUM(P10:AA10)</f>
        <v>42198.32630226481</v>
      </c>
      <c r="P10" s="407"/>
      <c r="Q10" s="682"/>
      <c r="R10" s="682"/>
      <c r="S10" s="682">
        <v>3800</v>
      </c>
      <c r="T10" s="682">
        <v>2470</v>
      </c>
      <c r="U10" s="682">
        <v>5349</v>
      </c>
      <c r="V10" s="682">
        <v>6603.6089986933803</v>
      </c>
      <c r="W10" s="682">
        <v>6148.5100716873703</v>
      </c>
      <c r="X10" s="682">
        <v>4710.2083530142327</v>
      </c>
      <c r="Y10" s="682">
        <v>6465.0285186050014</v>
      </c>
      <c r="Z10" s="682">
        <v>4686.3452049853222</v>
      </c>
      <c r="AA10" s="682">
        <v>1965.6251552795031</v>
      </c>
      <c r="AB10" s="683" t="s">
        <v>2440</v>
      </c>
      <c r="AC10" s="684" t="s">
        <v>2441</v>
      </c>
      <c r="AD10" s="684" t="s">
        <v>2442</v>
      </c>
      <c r="AE10" s="685"/>
      <c r="AF10" s="388"/>
    </row>
    <row r="11" spans="1:39" ht="54.75" customHeight="1" x14ac:dyDescent="0.3">
      <c r="B11" s="677"/>
      <c r="C11" s="686"/>
      <c r="D11" s="686"/>
      <c r="E11" s="679"/>
      <c r="F11" s="108" t="s">
        <v>2449</v>
      </c>
      <c r="G11" s="398" t="s">
        <v>2450</v>
      </c>
      <c r="H11" s="680">
        <v>3</v>
      </c>
      <c r="I11" s="609" t="s">
        <v>249</v>
      </c>
      <c r="J11" s="108" t="s">
        <v>2451</v>
      </c>
      <c r="K11" s="398" t="s">
        <v>251</v>
      </c>
      <c r="L11" s="398" t="s">
        <v>41</v>
      </c>
      <c r="M11" s="398" t="s">
        <v>42</v>
      </c>
      <c r="N11" s="398" t="s">
        <v>43</v>
      </c>
      <c r="O11" s="681">
        <f t="shared" ref="O11" si="0">+SUM(P11:AA11)</f>
        <v>1329.875</v>
      </c>
      <c r="P11" s="682"/>
      <c r="Q11" s="682"/>
      <c r="R11" s="682"/>
      <c r="S11" s="682"/>
      <c r="T11" s="682"/>
      <c r="U11" s="682">
        <v>79.125</v>
      </c>
      <c r="V11" s="682">
        <v>214.125</v>
      </c>
      <c r="W11" s="682">
        <v>213.125</v>
      </c>
      <c r="X11" s="682">
        <v>213.125</v>
      </c>
      <c r="Y11" s="682">
        <v>183.125</v>
      </c>
      <c r="Z11" s="682">
        <v>215.125</v>
      </c>
      <c r="AA11" s="682">
        <v>212.125</v>
      </c>
      <c r="AB11" s="683" t="s">
        <v>2440</v>
      </c>
      <c r="AC11" s="684" t="s">
        <v>2441</v>
      </c>
      <c r="AD11" s="684" t="s">
        <v>2442</v>
      </c>
      <c r="AE11" s="685"/>
      <c r="AF11" s="388"/>
    </row>
    <row r="12" spans="1:39" ht="54.75" customHeight="1" x14ac:dyDescent="0.3">
      <c r="B12" s="677"/>
      <c r="C12" s="686"/>
      <c r="D12" s="686"/>
      <c r="E12" s="687" t="s">
        <v>2452</v>
      </c>
      <c r="F12" s="108" t="s">
        <v>2453</v>
      </c>
      <c r="G12" s="398" t="s">
        <v>2454</v>
      </c>
      <c r="H12" s="680">
        <v>3</v>
      </c>
      <c r="I12" s="609" t="s">
        <v>249</v>
      </c>
      <c r="J12" s="108" t="s">
        <v>2455</v>
      </c>
      <c r="K12" s="398" t="s">
        <v>251</v>
      </c>
      <c r="L12" s="398" t="s">
        <v>41</v>
      </c>
      <c r="M12" s="398" t="s">
        <v>42</v>
      </c>
      <c r="N12" s="398" t="s">
        <v>43</v>
      </c>
      <c r="O12" s="681">
        <f>+SUM(P12:AA12)</f>
        <v>7563.920168382353</v>
      </c>
      <c r="P12" s="682"/>
      <c r="Q12" s="682"/>
      <c r="R12" s="682"/>
      <c r="S12" s="682">
        <v>32.375076923076918</v>
      </c>
      <c r="T12" s="682">
        <v>619.90517511312214</v>
      </c>
      <c r="U12" s="682">
        <v>1407.3611819384882</v>
      </c>
      <c r="V12" s="682">
        <v>1188.6496197648084</v>
      </c>
      <c r="W12" s="682">
        <v>1106.7318129037267</v>
      </c>
      <c r="X12" s="682">
        <v>847.83750354256188</v>
      </c>
      <c r="Y12" s="682">
        <v>1163.7051333489003</v>
      </c>
      <c r="Z12" s="682">
        <v>843.54213689735798</v>
      </c>
      <c r="AA12" s="682">
        <v>353.81252795031054</v>
      </c>
      <c r="AB12" s="683" t="s">
        <v>2456</v>
      </c>
      <c r="AC12" s="684" t="s">
        <v>2441</v>
      </c>
      <c r="AD12" s="684" t="s">
        <v>2457</v>
      </c>
      <c r="AE12" s="685"/>
      <c r="AF12" s="388"/>
    </row>
    <row r="13" spans="1:39" ht="54.75" customHeight="1" x14ac:dyDescent="0.3">
      <c r="B13" s="677"/>
      <c r="C13" s="686"/>
      <c r="D13" s="686"/>
      <c r="E13" s="688"/>
      <c r="F13" s="108" t="s">
        <v>2458</v>
      </c>
      <c r="G13" s="398" t="s">
        <v>2459</v>
      </c>
      <c r="H13" s="680">
        <v>3</v>
      </c>
      <c r="I13" s="609"/>
      <c r="J13" s="108" t="s">
        <v>2460</v>
      </c>
      <c r="K13" s="398" t="s">
        <v>251</v>
      </c>
      <c r="L13" s="398" t="s">
        <v>41</v>
      </c>
      <c r="M13" s="398" t="s">
        <v>42</v>
      </c>
      <c r="N13" s="398" t="s">
        <v>43</v>
      </c>
      <c r="O13" s="681">
        <f>+SUM(P13:AA13)</f>
        <v>1940</v>
      </c>
      <c r="P13" s="682"/>
      <c r="Q13" s="682"/>
      <c r="R13" s="682"/>
      <c r="S13" s="682">
        <v>20</v>
      </c>
      <c r="T13" s="682">
        <v>240</v>
      </c>
      <c r="U13" s="682">
        <v>240</v>
      </c>
      <c r="V13" s="682">
        <v>240</v>
      </c>
      <c r="W13" s="682">
        <v>240</v>
      </c>
      <c r="X13" s="682">
        <v>240</v>
      </c>
      <c r="Y13" s="682">
        <v>240</v>
      </c>
      <c r="Z13" s="682">
        <v>240</v>
      </c>
      <c r="AA13" s="682">
        <v>240</v>
      </c>
      <c r="AB13" s="683" t="s">
        <v>2456</v>
      </c>
      <c r="AC13" s="684" t="s">
        <v>2441</v>
      </c>
      <c r="AD13" s="684" t="s">
        <v>2457</v>
      </c>
      <c r="AE13" s="685"/>
      <c r="AF13" s="388"/>
    </row>
    <row r="14" spans="1:39" ht="72.75" customHeight="1" x14ac:dyDescent="0.3">
      <c r="B14" s="677"/>
      <c r="C14" s="686"/>
      <c r="D14" s="686"/>
      <c r="E14" s="687" t="s">
        <v>2461</v>
      </c>
      <c r="F14" s="108" t="s">
        <v>2462</v>
      </c>
      <c r="G14" s="398" t="s">
        <v>2463</v>
      </c>
      <c r="H14" s="680">
        <v>3</v>
      </c>
      <c r="I14" s="609" t="s">
        <v>249</v>
      </c>
      <c r="J14" s="108" t="s">
        <v>2464</v>
      </c>
      <c r="K14" s="398" t="s">
        <v>40</v>
      </c>
      <c r="L14" s="398" t="s">
        <v>41</v>
      </c>
      <c r="M14" s="398" t="s">
        <v>42</v>
      </c>
      <c r="N14" s="398" t="s">
        <v>43</v>
      </c>
      <c r="O14" s="583">
        <f>AVERAGE(P14:AA14)</f>
        <v>1</v>
      </c>
      <c r="P14" s="647"/>
      <c r="Q14" s="647"/>
      <c r="R14" s="647"/>
      <c r="S14" s="647">
        <v>1</v>
      </c>
      <c r="T14" s="647">
        <v>1</v>
      </c>
      <c r="U14" s="647">
        <v>1</v>
      </c>
      <c r="V14" s="647">
        <v>1</v>
      </c>
      <c r="W14" s="647">
        <v>1</v>
      </c>
      <c r="X14" s="647">
        <v>1</v>
      </c>
      <c r="Y14" s="647">
        <v>1</v>
      </c>
      <c r="Z14" s="647">
        <v>1</v>
      </c>
      <c r="AA14" s="647">
        <v>1</v>
      </c>
      <c r="AB14" s="683" t="s">
        <v>2456</v>
      </c>
      <c r="AC14" s="684" t="s">
        <v>2441</v>
      </c>
      <c r="AD14" s="684" t="s">
        <v>2457</v>
      </c>
      <c r="AE14" s="685"/>
      <c r="AF14" s="388"/>
    </row>
    <row r="15" spans="1:39" ht="54.75" customHeight="1" x14ac:dyDescent="0.3">
      <c r="B15" s="677"/>
      <c r="C15" s="686"/>
      <c r="D15" s="686"/>
      <c r="E15" s="689"/>
      <c r="F15" s="108" t="s">
        <v>2465</v>
      </c>
      <c r="G15" s="398" t="s">
        <v>2466</v>
      </c>
      <c r="H15" s="680">
        <v>3</v>
      </c>
      <c r="I15" s="609" t="s">
        <v>249</v>
      </c>
      <c r="J15" s="108" t="s">
        <v>2467</v>
      </c>
      <c r="K15" s="398" t="s">
        <v>40</v>
      </c>
      <c r="L15" s="398" t="s">
        <v>41</v>
      </c>
      <c r="M15" s="398" t="s">
        <v>42</v>
      </c>
      <c r="N15" s="398" t="s">
        <v>43</v>
      </c>
      <c r="O15" s="583">
        <f t="shared" ref="O15:O16" si="1">AVERAGE(P15:AA15)</f>
        <v>1</v>
      </c>
      <c r="P15" s="647"/>
      <c r="Q15" s="647"/>
      <c r="R15" s="647"/>
      <c r="S15" s="647">
        <v>1</v>
      </c>
      <c r="T15" s="647">
        <v>1</v>
      </c>
      <c r="U15" s="647">
        <v>1</v>
      </c>
      <c r="V15" s="647">
        <v>1</v>
      </c>
      <c r="W15" s="647">
        <v>1</v>
      </c>
      <c r="X15" s="647">
        <v>1</v>
      </c>
      <c r="Y15" s="647">
        <v>1</v>
      </c>
      <c r="Z15" s="647">
        <v>1</v>
      </c>
      <c r="AA15" s="647">
        <v>1</v>
      </c>
      <c r="AB15" s="683" t="s">
        <v>2456</v>
      </c>
      <c r="AC15" s="684" t="s">
        <v>2441</v>
      </c>
      <c r="AD15" s="684" t="s">
        <v>2457</v>
      </c>
      <c r="AE15" s="685"/>
      <c r="AF15" s="388"/>
    </row>
    <row r="16" spans="1:39" ht="54.75" customHeight="1" x14ac:dyDescent="0.3">
      <c r="B16" s="677"/>
      <c r="C16" s="690"/>
      <c r="D16" s="686"/>
      <c r="E16" s="688"/>
      <c r="F16" s="108" t="s">
        <v>2468</v>
      </c>
      <c r="G16" s="398" t="s">
        <v>2469</v>
      </c>
      <c r="H16" s="680">
        <v>3</v>
      </c>
      <c r="I16" s="609" t="s">
        <v>249</v>
      </c>
      <c r="J16" s="108" t="s">
        <v>2470</v>
      </c>
      <c r="K16" s="398" t="s">
        <v>40</v>
      </c>
      <c r="L16" s="398" t="s">
        <v>41</v>
      </c>
      <c r="M16" s="398" t="s">
        <v>42</v>
      </c>
      <c r="N16" s="398" t="s">
        <v>43</v>
      </c>
      <c r="O16" s="583">
        <f t="shared" si="1"/>
        <v>1</v>
      </c>
      <c r="P16" s="647"/>
      <c r="Q16" s="647"/>
      <c r="R16" s="647"/>
      <c r="S16" s="647"/>
      <c r="T16" s="647"/>
      <c r="U16" s="647">
        <v>1</v>
      </c>
      <c r="V16" s="647">
        <v>1</v>
      </c>
      <c r="W16" s="647">
        <v>1</v>
      </c>
      <c r="X16" s="647">
        <v>1</v>
      </c>
      <c r="Y16" s="647">
        <v>1</v>
      </c>
      <c r="Z16" s="647">
        <v>1</v>
      </c>
      <c r="AA16" s="647">
        <v>1</v>
      </c>
      <c r="AB16" s="683" t="s">
        <v>2456</v>
      </c>
      <c r="AC16" s="684" t="s">
        <v>2441</v>
      </c>
      <c r="AD16" s="684" t="s">
        <v>2457</v>
      </c>
      <c r="AE16" s="685"/>
      <c r="AF16" s="388"/>
    </row>
    <row r="17" spans="2:39" ht="72.75" customHeight="1" x14ac:dyDescent="0.3">
      <c r="B17" s="691"/>
      <c r="C17" s="678" t="s">
        <v>316</v>
      </c>
      <c r="D17" s="686"/>
      <c r="E17" s="679" t="s">
        <v>2471</v>
      </c>
      <c r="F17" s="108" t="s">
        <v>2472</v>
      </c>
      <c r="G17" s="398" t="s">
        <v>2473</v>
      </c>
      <c r="H17" s="680">
        <v>3</v>
      </c>
      <c r="I17" s="609" t="s">
        <v>249</v>
      </c>
      <c r="J17" s="108" t="s">
        <v>2464</v>
      </c>
      <c r="K17" s="398" t="s">
        <v>251</v>
      </c>
      <c r="L17" s="398" t="s">
        <v>41</v>
      </c>
      <c r="M17" s="398" t="s">
        <v>42</v>
      </c>
      <c r="N17" s="398" t="s">
        <v>43</v>
      </c>
      <c r="O17" s="681">
        <f t="shared" ref="O17:O26" si="2">+SUM(P17:AA17)</f>
        <v>42021.778713235297</v>
      </c>
      <c r="P17" s="682"/>
      <c r="Q17" s="682"/>
      <c r="R17" s="682"/>
      <c r="S17" s="682">
        <v>179.86153846153846</v>
      </c>
      <c r="T17" s="682">
        <v>3443.9176395173454</v>
      </c>
      <c r="U17" s="682">
        <v>7818.6732329916022</v>
      </c>
      <c r="V17" s="682">
        <v>6603.6089986933803</v>
      </c>
      <c r="W17" s="682">
        <v>6148.5100716873703</v>
      </c>
      <c r="X17" s="682">
        <v>4710.2083530142327</v>
      </c>
      <c r="Y17" s="682">
        <v>6465.0285186050014</v>
      </c>
      <c r="Z17" s="682">
        <v>4686.3452049853222</v>
      </c>
      <c r="AA17" s="682">
        <v>1965.6251552795031</v>
      </c>
      <c r="AB17" s="692" t="s">
        <v>2474</v>
      </c>
      <c r="AC17" s="684" t="s">
        <v>2441</v>
      </c>
      <c r="AD17" s="393" t="s">
        <v>2475</v>
      </c>
      <c r="AE17" s="685"/>
      <c r="AF17" s="388"/>
    </row>
    <row r="18" spans="2:39" ht="36.75" customHeight="1" x14ac:dyDescent="0.3">
      <c r="B18" s="693"/>
      <c r="C18" s="686"/>
      <c r="D18" s="686"/>
      <c r="E18" s="679"/>
      <c r="F18" s="108" t="s">
        <v>2476</v>
      </c>
      <c r="G18" s="398" t="s">
        <v>2477</v>
      </c>
      <c r="H18" s="680">
        <v>3</v>
      </c>
      <c r="I18" s="609" t="s">
        <v>249</v>
      </c>
      <c r="J18" s="108" t="s">
        <v>2478</v>
      </c>
      <c r="K18" s="398" t="s">
        <v>251</v>
      </c>
      <c r="L18" s="398" t="s">
        <v>41</v>
      </c>
      <c r="M18" s="398" t="s">
        <v>42</v>
      </c>
      <c r="N18" s="398" t="s">
        <v>43</v>
      </c>
      <c r="O18" s="681">
        <f t="shared" si="2"/>
        <v>1404</v>
      </c>
      <c r="P18" s="682"/>
      <c r="Q18" s="682"/>
      <c r="R18" s="682"/>
      <c r="S18" s="682"/>
      <c r="T18" s="682">
        <v>79.125</v>
      </c>
      <c r="U18" s="682">
        <v>214.125</v>
      </c>
      <c r="V18" s="682">
        <v>213.125</v>
      </c>
      <c r="W18" s="682">
        <v>213.125</v>
      </c>
      <c r="X18" s="682">
        <v>183.125</v>
      </c>
      <c r="Y18" s="682">
        <v>215.125</v>
      </c>
      <c r="Z18" s="682">
        <v>212.125</v>
      </c>
      <c r="AA18" s="682">
        <v>74.125</v>
      </c>
      <c r="AB18" s="692" t="s">
        <v>2474</v>
      </c>
      <c r="AC18" s="684" t="s">
        <v>2441</v>
      </c>
      <c r="AD18" s="393" t="s">
        <v>2475</v>
      </c>
      <c r="AE18" s="685"/>
      <c r="AF18" s="388"/>
    </row>
    <row r="19" spans="2:39" ht="54.75" customHeight="1" x14ac:dyDescent="0.3">
      <c r="B19" s="693"/>
      <c r="C19" s="686"/>
      <c r="D19" s="686"/>
      <c r="E19" s="108" t="s">
        <v>2479</v>
      </c>
      <c r="F19" s="108" t="s">
        <v>2480</v>
      </c>
      <c r="G19" s="398" t="s">
        <v>2481</v>
      </c>
      <c r="H19" s="680">
        <v>3</v>
      </c>
      <c r="I19" s="609" t="s">
        <v>249</v>
      </c>
      <c r="J19" s="108" t="s">
        <v>2482</v>
      </c>
      <c r="K19" s="398" t="s">
        <v>251</v>
      </c>
      <c r="L19" s="398" t="s">
        <v>41</v>
      </c>
      <c r="M19" s="398" t="s">
        <v>178</v>
      </c>
      <c r="N19" s="398" t="s">
        <v>43</v>
      </c>
      <c r="O19" s="681">
        <f t="shared" si="2"/>
        <v>3</v>
      </c>
      <c r="P19" s="682"/>
      <c r="Q19" s="682"/>
      <c r="R19" s="682"/>
      <c r="S19" s="682"/>
      <c r="T19" s="682"/>
      <c r="U19" s="682">
        <v>1</v>
      </c>
      <c r="V19" s="682"/>
      <c r="W19" s="682">
        <v>1</v>
      </c>
      <c r="X19" s="682">
        <v>1</v>
      </c>
      <c r="Y19" s="682"/>
      <c r="Z19" s="682"/>
      <c r="AA19" s="682"/>
      <c r="AB19" s="692" t="s">
        <v>2474</v>
      </c>
      <c r="AC19" s="684" t="s">
        <v>2441</v>
      </c>
      <c r="AD19" s="393" t="s">
        <v>2475</v>
      </c>
      <c r="AE19" s="685"/>
      <c r="AF19" s="388"/>
    </row>
    <row r="20" spans="2:39" ht="61.5" customHeight="1" x14ac:dyDescent="0.3">
      <c r="B20" s="693"/>
      <c r="C20" s="686"/>
      <c r="D20" s="686"/>
      <c r="E20" s="687" t="s">
        <v>2483</v>
      </c>
      <c r="F20" s="108" t="s">
        <v>2484</v>
      </c>
      <c r="G20" s="398" t="s">
        <v>2485</v>
      </c>
      <c r="H20" s="680">
        <v>3</v>
      </c>
      <c r="I20" s="609" t="s">
        <v>249</v>
      </c>
      <c r="J20" s="108" t="s">
        <v>2486</v>
      </c>
      <c r="K20" s="398" t="s">
        <v>251</v>
      </c>
      <c r="L20" s="398" t="s">
        <v>41</v>
      </c>
      <c r="M20" s="398" t="s">
        <v>42</v>
      </c>
      <c r="N20" s="398" t="s">
        <v>43</v>
      </c>
      <c r="O20" s="681">
        <f t="shared" si="2"/>
        <v>41181.343138970587</v>
      </c>
      <c r="P20" s="682"/>
      <c r="Q20" s="682"/>
      <c r="R20" s="682"/>
      <c r="S20" s="682">
        <v>176.26430769230768</v>
      </c>
      <c r="T20" s="682">
        <v>3375.0392867269984</v>
      </c>
      <c r="U20" s="682">
        <v>7662.2997683317699</v>
      </c>
      <c r="V20" s="682">
        <v>6471.5368187195127</v>
      </c>
      <c r="W20" s="682">
        <v>6025.5398702536231</v>
      </c>
      <c r="X20" s="682">
        <v>4616.0041859539479</v>
      </c>
      <c r="Y20" s="682">
        <v>6335.7279482329013</v>
      </c>
      <c r="Z20" s="682">
        <v>4592.618300885616</v>
      </c>
      <c r="AA20" s="682">
        <v>1926.312652173913</v>
      </c>
      <c r="AB20" s="692" t="s">
        <v>2487</v>
      </c>
      <c r="AC20" s="684" t="s">
        <v>2441</v>
      </c>
      <c r="AD20" s="684" t="s">
        <v>2488</v>
      </c>
      <c r="AE20" s="685"/>
      <c r="AF20" s="388"/>
    </row>
    <row r="21" spans="2:39" ht="83.25" customHeight="1" x14ac:dyDescent="0.3">
      <c r="B21" s="693"/>
      <c r="C21" s="686"/>
      <c r="D21" s="686"/>
      <c r="E21" s="689"/>
      <c r="F21" s="108" t="s">
        <v>2489</v>
      </c>
      <c r="G21" s="398" t="s">
        <v>2490</v>
      </c>
      <c r="H21" s="680">
        <v>3</v>
      </c>
      <c r="I21" s="609" t="s">
        <v>249</v>
      </c>
      <c r="J21" s="108" t="s">
        <v>2491</v>
      </c>
      <c r="K21" s="398" t="s">
        <v>251</v>
      </c>
      <c r="L21" s="398" t="s">
        <v>41</v>
      </c>
      <c r="M21" s="398" t="s">
        <v>42</v>
      </c>
      <c r="N21" s="398" t="s">
        <v>43</v>
      </c>
      <c r="O21" s="681">
        <f t="shared" si="2"/>
        <v>1333.8</v>
      </c>
      <c r="P21" s="682"/>
      <c r="Q21" s="682"/>
      <c r="R21" s="682"/>
      <c r="S21" s="682"/>
      <c r="T21" s="682">
        <v>75.168750000000003</v>
      </c>
      <c r="U21" s="682">
        <v>203.41874999999999</v>
      </c>
      <c r="V21" s="682">
        <v>202.46875</v>
      </c>
      <c r="W21" s="682">
        <v>202.46875</v>
      </c>
      <c r="X21" s="682">
        <v>173.96875</v>
      </c>
      <c r="Y21" s="682">
        <v>204.36874999999998</v>
      </c>
      <c r="Z21" s="682">
        <v>201.51874999999998</v>
      </c>
      <c r="AA21" s="682">
        <v>70.418750000000003</v>
      </c>
      <c r="AB21" s="692" t="s">
        <v>2487</v>
      </c>
      <c r="AC21" s="684" t="s">
        <v>2441</v>
      </c>
      <c r="AD21" s="684" t="s">
        <v>2488</v>
      </c>
      <c r="AE21" s="685"/>
      <c r="AF21" s="388"/>
    </row>
    <row r="22" spans="2:39" ht="59.25" customHeight="1" x14ac:dyDescent="0.3">
      <c r="B22" s="693"/>
      <c r="C22" s="686"/>
      <c r="D22" s="686"/>
      <c r="E22" s="689"/>
      <c r="F22" s="108" t="s">
        <v>2492</v>
      </c>
      <c r="G22" s="398" t="s">
        <v>2493</v>
      </c>
      <c r="H22" s="680">
        <v>3</v>
      </c>
      <c r="I22" s="609" t="s">
        <v>249</v>
      </c>
      <c r="J22" s="108" t="s">
        <v>2494</v>
      </c>
      <c r="K22" s="398" t="s">
        <v>251</v>
      </c>
      <c r="L22" s="398" t="s">
        <v>41</v>
      </c>
      <c r="M22" s="398" t="s">
        <v>42</v>
      </c>
      <c r="N22" s="398" t="s">
        <v>43</v>
      </c>
      <c r="O22" s="681">
        <f t="shared" si="2"/>
        <v>6723.4845941176482</v>
      </c>
      <c r="P22" s="682"/>
      <c r="Q22" s="682"/>
      <c r="R22" s="682"/>
      <c r="S22" s="682">
        <v>28.777846153846156</v>
      </c>
      <c r="T22" s="682">
        <v>551.02682232277527</v>
      </c>
      <c r="U22" s="682">
        <v>1250.9877172786564</v>
      </c>
      <c r="V22" s="682">
        <v>1056.5774397909408</v>
      </c>
      <c r="W22" s="682">
        <v>983.76161146997936</v>
      </c>
      <c r="X22" s="682">
        <v>753.63333648227729</v>
      </c>
      <c r="Y22" s="682">
        <v>1034.4045629768004</v>
      </c>
      <c r="Z22" s="682">
        <v>749.81523279765167</v>
      </c>
      <c r="AA22" s="682">
        <v>314.50002484472054</v>
      </c>
      <c r="AB22" s="692" t="s">
        <v>2487</v>
      </c>
      <c r="AC22" s="684" t="s">
        <v>2441</v>
      </c>
      <c r="AD22" s="684" t="s">
        <v>2488</v>
      </c>
      <c r="AE22" s="685"/>
      <c r="AF22" s="388"/>
    </row>
    <row r="23" spans="2:39" ht="54.75" customHeight="1" x14ac:dyDescent="0.3">
      <c r="B23" s="693"/>
      <c r="C23" s="686"/>
      <c r="D23" s="686"/>
      <c r="E23" s="688"/>
      <c r="F23" s="108" t="s">
        <v>2495</v>
      </c>
      <c r="G23" s="398" t="s">
        <v>2496</v>
      </c>
      <c r="H23" s="680">
        <v>2</v>
      </c>
      <c r="I23" s="609" t="s">
        <v>249</v>
      </c>
      <c r="J23" s="108" t="s">
        <v>420</v>
      </c>
      <c r="K23" s="398" t="s">
        <v>251</v>
      </c>
      <c r="L23" s="398" t="s">
        <v>41</v>
      </c>
      <c r="M23" s="398" t="s">
        <v>42</v>
      </c>
      <c r="N23" s="398" t="s">
        <v>43</v>
      </c>
      <c r="O23" s="681">
        <f t="shared" si="2"/>
        <v>240</v>
      </c>
      <c r="P23" s="682">
        <v>20</v>
      </c>
      <c r="Q23" s="682">
        <v>20</v>
      </c>
      <c r="R23" s="682">
        <v>20</v>
      </c>
      <c r="S23" s="682">
        <v>20</v>
      </c>
      <c r="T23" s="682">
        <v>20</v>
      </c>
      <c r="U23" s="682">
        <v>20</v>
      </c>
      <c r="V23" s="682">
        <v>20</v>
      </c>
      <c r="W23" s="682">
        <v>20</v>
      </c>
      <c r="X23" s="682">
        <v>20</v>
      </c>
      <c r="Y23" s="682">
        <v>20</v>
      </c>
      <c r="Z23" s="682">
        <v>20</v>
      </c>
      <c r="AA23" s="682">
        <v>20</v>
      </c>
      <c r="AB23" s="692" t="s">
        <v>2487</v>
      </c>
      <c r="AC23" s="393" t="s">
        <v>2441</v>
      </c>
      <c r="AD23" s="393" t="s">
        <v>2488</v>
      </c>
      <c r="AE23" s="685"/>
      <c r="AF23" s="388"/>
    </row>
    <row r="24" spans="2:39" ht="75" customHeight="1" x14ac:dyDescent="0.3">
      <c r="B24" s="693"/>
      <c r="C24" s="690"/>
      <c r="D24" s="686"/>
      <c r="E24" s="694" t="s">
        <v>2497</v>
      </c>
      <c r="F24" s="579" t="s">
        <v>2498</v>
      </c>
      <c r="G24" s="695" t="s">
        <v>2499</v>
      </c>
      <c r="H24" s="696">
        <v>1</v>
      </c>
      <c r="I24" s="609" t="s">
        <v>267</v>
      </c>
      <c r="J24" s="108" t="s">
        <v>2500</v>
      </c>
      <c r="K24" s="697" t="s">
        <v>251</v>
      </c>
      <c r="L24" s="398" t="s">
        <v>41</v>
      </c>
      <c r="M24" s="398" t="s">
        <v>42</v>
      </c>
      <c r="N24" s="398" t="s">
        <v>43</v>
      </c>
      <c r="O24" s="681">
        <f t="shared" si="2"/>
        <v>30000</v>
      </c>
      <c r="P24" s="682">
        <v>5500</v>
      </c>
      <c r="Q24" s="682">
        <v>5500</v>
      </c>
      <c r="R24" s="682">
        <v>5000</v>
      </c>
      <c r="S24" s="682">
        <v>5000</v>
      </c>
      <c r="T24" s="682">
        <v>4000</v>
      </c>
      <c r="U24" s="682">
        <v>1500</v>
      </c>
      <c r="V24" s="682">
        <v>1000</v>
      </c>
      <c r="W24" s="682">
        <v>500</v>
      </c>
      <c r="X24" s="682">
        <v>500</v>
      </c>
      <c r="Y24" s="682">
        <v>500</v>
      </c>
      <c r="Z24" s="682">
        <v>500</v>
      </c>
      <c r="AA24" s="682">
        <v>500</v>
      </c>
      <c r="AB24" s="692" t="s">
        <v>2501</v>
      </c>
      <c r="AC24" s="393" t="s">
        <v>2502</v>
      </c>
      <c r="AD24" s="393" t="s">
        <v>2503</v>
      </c>
      <c r="AE24" s="393" t="s">
        <v>1255</v>
      </c>
      <c r="AF24" s="388"/>
    </row>
    <row r="25" spans="2:39" ht="90.75" customHeight="1" x14ac:dyDescent="0.25">
      <c r="B25" s="698" t="s">
        <v>55</v>
      </c>
      <c r="C25" s="398" t="s">
        <v>56</v>
      </c>
      <c r="D25" s="686"/>
      <c r="E25" s="699"/>
      <c r="F25" s="392" t="s">
        <v>2504</v>
      </c>
      <c r="G25" s="700"/>
      <c r="H25" s="701">
        <v>1</v>
      </c>
      <c r="I25" s="609" t="s">
        <v>313</v>
      </c>
      <c r="J25" s="108" t="s">
        <v>2505</v>
      </c>
      <c r="K25" s="697" t="s">
        <v>251</v>
      </c>
      <c r="L25" s="398" t="s">
        <v>41</v>
      </c>
      <c r="M25" s="398" t="s">
        <v>42</v>
      </c>
      <c r="N25" s="398" t="s">
        <v>43</v>
      </c>
      <c r="O25" s="681">
        <f t="shared" si="2"/>
        <v>25000</v>
      </c>
      <c r="P25" s="407"/>
      <c r="Q25" s="407"/>
      <c r="R25" s="407"/>
      <c r="S25" s="407"/>
      <c r="T25" s="407">
        <v>500</v>
      </c>
      <c r="U25" s="407">
        <v>1500</v>
      </c>
      <c r="V25" s="407">
        <v>3500</v>
      </c>
      <c r="W25" s="407">
        <v>3500</v>
      </c>
      <c r="X25" s="407">
        <v>4000</v>
      </c>
      <c r="Y25" s="407">
        <v>4000</v>
      </c>
      <c r="Z25" s="407">
        <v>4000</v>
      </c>
      <c r="AA25" s="407">
        <v>4000</v>
      </c>
      <c r="AB25" s="692" t="s">
        <v>2506</v>
      </c>
      <c r="AC25" s="393" t="s">
        <v>2502</v>
      </c>
      <c r="AD25" s="393" t="s">
        <v>2503</v>
      </c>
      <c r="AE25" s="393" t="s">
        <v>2507</v>
      </c>
      <c r="AF25" s="388"/>
      <c r="AG25" s="1"/>
      <c r="AH25" s="1"/>
      <c r="AI25" s="1"/>
      <c r="AJ25" s="1"/>
      <c r="AK25" s="1"/>
      <c r="AL25" s="1"/>
      <c r="AM25" s="1"/>
    </row>
    <row r="26" spans="2:39" ht="90.75" customHeight="1" x14ac:dyDescent="0.25">
      <c r="B26" s="677"/>
      <c r="C26" s="398" t="s">
        <v>310</v>
      </c>
      <c r="D26" s="690"/>
      <c r="E26" s="180" t="s">
        <v>2508</v>
      </c>
      <c r="F26" s="392" t="s">
        <v>2509</v>
      </c>
      <c r="G26" s="393" t="s">
        <v>2510</v>
      </c>
      <c r="H26" s="701">
        <v>2</v>
      </c>
      <c r="I26" s="609" t="s">
        <v>313</v>
      </c>
      <c r="J26" s="108" t="s">
        <v>2511</v>
      </c>
      <c r="K26" s="697" t="s">
        <v>251</v>
      </c>
      <c r="L26" s="398" t="s">
        <v>41</v>
      </c>
      <c r="M26" s="398" t="s">
        <v>42</v>
      </c>
      <c r="N26" s="398" t="s">
        <v>43</v>
      </c>
      <c r="O26" s="681">
        <f t="shared" si="2"/>
        <v>150</v>
      </c>
      <c r="P26" s="407">
        <v>20</v>
      </c>
      <c r="Q26" s="407">
        <v>20</v>
      </c>
      <c r="R26" s="407">
        <v>20</v>
      </c>
      <c r="S26" s="407">
        <v>15</v>
      </c>
      <c r="T26" s="407">
        <v>10</v>
      </c>
      <c r="U26" s="407">
        <v>10</v>
      </c>
      <c r="V26" s="407">
        <v>10</v>
      </c>
      <c r="W26" s="407">
        <v>10</v>
      </c>
      <c r="X26" s="407">
        <v>10</v>
      </c>
      <c r="Y26" s="407">
        <v>10</v>
      </c>
      <c r="Z26" s="407">
        <v>10</v>
      </c>
      <c r="AA26" s="407">
        <v>5</v>
      </c>
      <c r="AB26" s="692" t="s">
        <v>2512</v>
      </c>
      <c r="AC26" s="393" t="s">
        <v>2502</v>
      </c>
      <c r="AD26" s="393" t="s">
        <v>2503</v>
      </c>
      <c r="AE26" s="685" t="s">
        <v>1255</v>
      </c>
      <c r="AF26" s="388"/>
      <c r="AG26" s="1"/>
      <c r="AH26" s="1"/>
      <c r="AI26" s="1"/>
      <c r="AJ26" s="1"/>
      <c r="AK26" s="1"/>
      <c r="AL26" s="1"/>
      <c r="AM26" s="1"/>
    </row>
    <row r="27" spans="2:39" ht="36.75" customHeight="1" x14ac:dyDescent="0.25">
      <c r="B27" s="702" t="s">
        <v>78</v>
      </c>
      <c r="C27" s="678" t="s">
        <v>425</v>
      </c>
      <c r="D27" s="703" t="s">
        <v>2513</v>
      </c>
      <c r="E27" s="704" t="s">
        <v>2514</v>
      </c>
      <c r="F27" s="108" t="s">
        <v>2515</v>
      </c>
      <c r="G27" s="393" t="s">
        <v>2516</v>
      </c>
      <c r="H27" s="701">
        <v>3</v>
      </c>
      <c r="I27" s="609" t="s">
        <v>249</v>
      </c>
      <c r="J27" s="108" t="s">
        <v>2517</v>
      </c>
      <c r="K27" s="685" t="s">
        <v>251</v>
      </c>
      <c r="L27" s="685" t="s">
        <v>41</v>
      </c>
      <c r="M27" s="685" t="s">
        <v>42</v>
      </c>
      <c r="N27" s="685" t="s">
        <v>43</v>
      </c>
      <c r="O27" s="705">
        <f>SUM(P27:AA27)</f>
        <v>6967</v>
      </c>
      <c r="P27" s="407">
        <v>1434</v>
      </c>
      <c r="Q27" s="407">
        <v>1517</v>
      </c>
      <c r="R27" s="407">
        <v>1531</v>
      </c>
      <c r="S27" s="407">
        <v>1111</v>
      </c>
      <c r="T27" s="407">
        <v>979</v>
      </c>
      <c r="U27" s="407">
        <v>395</v>
      </c>
      <c r="V27" s="407"/>
      <c r="W27" s="407"/>
      <c r="X27" s="407"/>
      <c r="Y27" s="407"/>
      <c r="Z27" s="407"/>
      <c r="AA27" s="407"/>
      <c r="AB27" s="692" t="s">
        <v>2518</v>
      </c>
      <c r="AC27" s="393" t="s">
        <v>2519</v>
      </c>
      <c r="AD27" s="398" t="s">
        <v>2520</v>
      </c>
      <c r="AE27" s="685"/>
      <c r="AF27" s="388"/>
      <c r="AG27" s="1"/>
      <c r="AH27" s="1"/>
      <c r="AI27" s="1"/>
      <c r="AJ27" s="1"/>
      <c r="AK27" s="1"/>
      <c r="AL27" s="1"/>
      <c r="AM27" s="1"/>
    </row>
    <row r="28" spans="2:39" ht="36.75" customHeight="1" x14ac:dyDescent="0.25">
      <c r="B28" s="706"/>
      <c r="C28" s="686"/>
      <c r="D28" s="707"/>
      <c r="E28" s="586"/>
      <c r="F28" s="108" t="s">
        <v>2521</v>
      </c>
      <c r="G28" s="393" t="s">
        <v>2522</v>
      </c>
      <c r="H28" s="701">
        <v>3</v>
      </c>
      <c r="I28" s="609" t="s">
        <v>249</v>
      </c>
      <c r="J28" s="108" t="s">
        <v>2523</v>
      </c>
      <c r="K28" s="685" t="s">
        <v>251</v>
      </c>
      <c r="L28" s="685" t="s">
        <v>41</v>
      </c>
      <c r="M28" s="685" t="s">
        <v>42</v>
      </c>
      <c r="N28" s="685" t="s">
        <v>43</v>
      </c>
      <c r="O28" s="705">
        <f t="shared" ref="O28:O80" si="3">SUM(P28:AA28)</f>
        <v>13172</v>
      </c>
      <c r="P28" s="407"/>
      <c r="Q28" s="407">
        <v>869</v>
      </c>
      <c r="R28" s="407">
        <v>3037</v>
      </c>
      <c r="S28" s="407">
        <v>3084</v>
      </c>
      <c r="T28" s="407">
        <v>2714</v>
      </c>
      <c r="U28" s="407">
        <v>1992</v>
      </c>
      <c r="V28" s="407">
        <v>1476</v>
      </c>
      <c r="W28" s="407"/>
      <c r="X28" s="407"/>
      <c r="Y28" s="407"/>
      <c r="Z28" s="407"/>
      <c r="AA28" s="407"/>
      <c r="AB28" s="692" t="s">
        <v>2518</v>
      </c>
      <c r="AC28" s="393" t="s">
        <v>2519</v>
      </c>
      <c r="AD28" s="398" t="s">
        <v>2520</v>
      </c>
      <c r="AE28" s="685"/>
      <c r="AF28" s="388"/>
      <c r="AG28" s="1"/>
      <c r="AH28" s="1"/>
      <c r="AI28" s="1"/>
      <c r="AJ28" s="1"/>
      <c r="AK28" s="1"/>
      <c r="AL28" s="1"/>
      <c r="AM28" s="1"/>
    </row>
    <row r="29" spans="2:39" ht="36.75" customHeight="1" x14ac:dyDescent="0.25">
      <c r="B29" s="706"/>
      <c r="C29" s="686"/>
      <c r="D29" s="707"/>
      <c r="E29" s="586"/>
      <c r="F29" s="108" t="s">
        <v>2524</v>
      </c>
      <c r="G29" s="393" t="s">
        <v>2525</v>
      </c>
      <c r="H29" s="701">
        <v>3</v>
      </c>
      <c r="I29" s="609" t="s">
        <v>249</v>
      </c>
      <c r="J29" s="108" t="s">
        <v>2526</v>
      </c>
      <c r="K29" s="685" t="s">
        <v>251</v>
      </c>
      <c r="L29" s="685" t="s">
        <v>41</v>
      </c>
      <c r="M29" s="685" t="s">
        <v>42</v>
      </c>
      <c r="N29" s="685" t="s">
        <v>43</v>
      </c>
      <c r="O29" s="705">
        <f>SUM(P29:AA29)</f>
        <v>330613.04000000004</v>
      </c>
      <c r="P29" s="407"/>
      <c r="Q29" s="407"/>
      <c r="R29" s="407">
        <v>32939.75</v>
      </c>
      <c r="S29" s="407">
        <v>63287.613809523813</v>
      </c>
      <c r="T29" s="407">
        <v>63287.613809523813</v>
      </c>
      <c r="U29" s="407">
        <v>63287.613809523813</v>
      </c>
      <c r="V29" s="407">
        <v>47464.863809523813</v>
      </c>
      <c r="W29" s="407">
        <v>30347.863809523813</v>
      </c>
      <c r="X29" s="407">
        <v>20731.863809523813</v>
      </c>
      <c r="Y29" s="407">
        <v>9265.8571428571431</v>
      </c>
      <c r="Z29" s="407"/>
      <c r="AA29" s="407"/>
      <c r="AB29" s="692" t="s">
        <v>2518</v>
      </c>
      <c r="AC29" s="393" t="s">
        <v>2519</v>
      </c>
      <c r="AD29" s="398" t="s">
        <v>2520</v>
      </c>
      <c r="AE29" s="685"/>
      <c r="AF29" s="388"/>
      <c r="AG29" s="1"/>
      <c r="AH29" s="1"/>
      <c r="AI29" s="1"/>
      <c r="AJ29" s="1"/>
      <c r="AK29" s="1"/>
      <c r="AL29" s="1"/>
      <c r="AM29" s="1"/>
    </row>
    <row r="30" spans="2:39" ht="36.75" customHeight="1" x14ac:dyDescent="0.25">
      <c r="B30" s="706"/>
      <c r="C30" s="686"/>
      <c r="D30" s="707"/>
      <c r="E30" s="586"/>
      <c r="F30" s="108" t="s">
        <v>2527</v>
      </c>
      <c r="G30" s="393" t="s">
        <v>2528</v>
      </c>
      <c r="H30" s="701">
        <v>3</v>
      </c>
      <c r="I30" s="609" t="s">
        <v>249</v>
      </c>
      <c r="J30" s="108" t="s">
        <v>2526</v>
      </c>
      <c r="K30" s="685" t="s">
        <v>251</v>
      </c>
      <c r="L30" s="685" t="s">
        <v>41</v>
      </c>
      <c r="M30" s="685" t="s">
        <v>42</v>
      </c>
      <c r="N30" s="685" t="s">
        <v>43</v>
      </c>
      <c r="O30" s="705">
        <f>SUM(P30:AA30)</f>
        <v>327578.46000000002</v>
      </c>
      <c r="P30" s="407"/>
      <c r="Q30" s="407"/>
      <c r="R30" s="407">
        <v>32265.25</v>
      </c>
      <c r="S30" s="407">
        <v>59718.298095238097</v>
      </c>
      <c r="T30" s="407">
        <v>59718.298095238097</v>
      </c>
      <c r="U30" s="407">
        <v>59718.298095238097</v>
      </c>
      <c r="V30" s="407">
        <v>44950.048095238097</v>
      </c>
      <c r="W30" s="407">
        <v>37255.048095238097</v>
      </c>
      <c r="X30" s="407">
        <v>22440.648095238095</v>
      </c>
      <c r="Y30" s="407">
        <v>11512.571428571429</v>
      </c>
      <c r="Z30" s="407"/>
      <c r="AA30" s="407"/>
      <c r="AB30" s="683" t="s">
        <v>2518</v>
      </c>
      <c r="AC30" s="684" t="s">
        <v>2519</v>
      </c>
      <c r="AD30" s="398" t="s">
        <v>2520</v>
      </c>
      <c r="AE30" s="685"/>
      <c r="AF30" s="388"/>
      <c r="AG30" s="1"/>
      <c r="AH30" s="1"/>
      <c r="AI30" s="1"/>
      <c r="AJ30" s="1"/>
      <c r="AK30" s="1"/>
      <c r="AL30" s="1"/>
      <c r="AM30" s="1"/>
    </row>
    <row r="31" spans="2:39" ht="54.75" customHeight="1" x14ac:dyDescent="0.25">
      <c r="B31" s="706"/>
      <c r="C31" s="686"/>
      <c r="D31" s="707"/>
      <c r="E31" s="586"/>
      <c r="F31" s="108" t="s">
        <v>2529</v>
      </c>
      <c r="G31" s="393" t="s">
        <v>2530</v>
      </c>
      <c r="H31" s="701">
        <v>3</v>
      </c>
      <c r="I31" s="609" t="s">
        <v>249</v>
      </c>
      <c r="J31" s="108" t="s">
        <v>2531</v>
      </c>
      <c r="K31" s="685" t="s">
        <v>251</v>
      </c>
      <c r="L31" s="685" t="s">
        <v>41</v>
      </c>
      <c r="M31" s="685" t="s">
        <v>42</v>
      </c>
      <c r="N31" s="685" t="s">
        <v>43</v>
      </c>
      <c r="O31" s="621">
        <f>SUM(P31:AA31)</f>
        <v>1281</v>
      </c>
      <c r="P31" s="407"/>
      <c r="Q31" s="407"/>
      <c r="R31" s="407"/>
      <c r="S31" s="407">
        <v>110</v>
      </c>
      <c r="T31" s="407">
        <v>227</v>
      </c>
      <c r="U31" s="407">
        <v>269</v>
      </c>
      <c r="V31" s="407">
        <v>270</v>
      </c>
      <c r="W31" s="407">
        <v>196</v>
      </c>
      <c r="X31" s="407">
        <v>166</v>
      </c>
      <c r="Y31" s="407">
        <v>43</v>
      </c>
      <c r="Z31" s="407"/>
      <c r="AA31" s="407"/>
      <c r="AB31" s="683" t="s">
        <v>2518</v>
      </c>
      <c r="AC31" s="684" t="s">
        <v>2519</v>
      </c>
      <c r="AD31" s="398" t="s">
        <v>2520</v>
      </c>
      <c r="AE31" s="685"/>
      <c r="AF31" s="388"/>
      <c r="AG31" s="1"/>
      <c r="AH31" s="1"/>
      <c r="AI31" s="1"/>
      <c r="AJ31" s="1"/>
      <c r="AK31" s="1"/>
      <c r="AL31" s="1"/>
      <c r="AM31" s="1"/>
    </row>
    <row r="32" spans="2:39" ht="54.75" customHeight="1" x14ac:dyDescent="0.25">
      <c r="B32" s="706"/>
      <c r="C32" s="686"/>
      <c r="D32" s="707"/>
      <c r="E32" s="586"/>
      <c r="F32" s="108" t="s">
        <v>2532</v>
      </c>
      <c r="G32" s="393" t="s">
        <v>2533</v>
      </c>
      <c r="H32" s="701">
        <v>3</v>
      </c>
      <c r="I32" s="609" t="s">
        <v>249</v>
      </c>
      <c r="J32" s="108" t="s">
        <v>2534</v>
      </c>
      <c r="K32" s="685" t="s">
        <v>251</v>
      </c>
      <c r="L32" s="685" t="s">
        <v>41</v>
      </c>
      <c r="M32" s="685" t="s">
        <v>42</v>
      </c>
      <c r="N32" s="685" t="s">
        <v>43</v>
      </c>
      <c r="O32" s="621">
        <f>SUM(P32:AA32)</f>
        <v>9241</v>
      </c>
      <c r="P32" s="407"/>
      <c r="Q32" s="407"/>
      <c r="R32" s="407"/>
      <c r="S32" s="407">
        <v>1612</v>
      </c>
      <c r="T32" s="407">
        <v>2056</v>
      </c>
      <c r="U32" s="407">
        <v>2056</v>
      </c>
      <c r="V32" s="407">
        <v>1762</v>
      </c>
      <c r="W32" s="407">
        <v>1312</v>
      </c>
      <c r="X32" s="407">
        <v>443</v>
      </c>
      <c r="Y32" s="407"/>
      <c r="Z32" s="407"/>
      <c r="AA32" s="407"/>
      <c r="AB32" s="683" t="s">
        <v>2518</v>
      </c>
      <c r="AC32" s="684" t="s">
        <v>2519</v>
      </c>
      <c r="AD32" s="398" t="s">
        <v>2520</v>
      </c>
      <c r="AE32" s="685"/>
      <c r="AF32" s="388"/>
      <c r="AG32" s="1"/>
      <c r="AH32" s="1"/>
      <c r="AI32" s="1"/>
      <c r="AJ32" s="1"/>
      <c r="AK32" s="1"/>
      <c r="AL32" s="1"/>
      <c r="AM32" s="1"/>
    </row>
    <row r="33" spans="2:39" ht="54.75" customHeight="1" x14ac:dyDescent="0.25">
      <c r="B33" s="706"/>
      <c r="C33" s="690"/>
      <c r="D33" s="708"/>
      <c r="E33" s="586"/>
      <c r="F33" s="563" t="s">
        <v>2535</v>
      </c>
      <c r="G33" s="393" t="s">
        <v>2536</v>
      </c>
      <c r="H33" s="701">
        <v>3</v>
      </c>
      <c r="I33" s="609" t="s">
        <v>249</v>
      </c>
      <c r="J33" s="108" t="s">
        <v>2537</v>
      </c>
      <c r="K33" s="685" t="s">
        <v>251</v>
      </c>
      <c r="L33" s="685" t="s">
        <v>41</v>
      </c>
      <c r="M33" s="685" t="s">
        <v>42</v>
      </c>
      <c r="N33" s="685" t="s">
        <v>43</v>
      </c>
      <c r="O33" s="621">
        <f t="shared" si="3"/>
        <v>36</v>
      </c>
      <c r="P33" s="407"/>
      <c r="Q33" s="407"/>
      <c r="R33" s="407"/>
      <c r="S33" s="407"/>
      <c r="T33" s="407">
        <v>5</v>
      </c>
      <c r="U33" s="407">
        <v>5</v>
      </c>
      <c r="V33" s="407">
        <v>5</v>
      </c>
      <c r="W33" s="407">
        <v>5</v>
      </c>
      <c r="X33" s="407">
        <v>5</v>
      </c>
      <c r="Y33" s="407">
        <v>5</v>
      </c>
      <c r="Z33" s="407">
        <v>6</v>
      </c>
      <c r="AA33" s="407"/>
      <c r="AB33" s="683" t="s">
        <v>2518</v>
      </c>
      <c r="AC33" s="684" t="s">
        <v>2519</v>
      </c>
      <c r="AD33" s="398" t="s">
        <v>2520</v>
      </c>
      <c r="AE33" s="685"/>
      <c r="AF33" s="388"/>
      <c r="AG33" s="1"/>
      <c r="AH33" s="1"/>
      <c r="AI33" s="1"/>
      <c r="AJ33" s="1"/>
      <c r="AK33" s="1"/>
      <c r="AL33" s="1"/>
      <c r="AM33" s="1"/>
    </row>
    <row r="34" spans="2:39" ht="72.75" customHeight="1" x14ac:dyDescent="0.25">
      <c r="B34" s="706"/>
      <c r="C34" s="678" t="s">
        <v>440</v>
      </c>
      <c r="D34" s="703" t="s">
        <v>2513</v>
      </c>
      <c r="E34" s="687" t="s">
        <v>2538</v>
      </c>
      <c r="F34" s="563" t="s">
        <v>2539</v>
      </c>
      <c r="G34" s="393" t="s">
        <v>2540</v>
      </c>
      <c r="H34" s="701">
        <v>2</v>
      </c>
      <c r="I34" s="609" t="s">
        <v>259</v>
      </c>
      <c r="J34" s="108" t="s">
        <v>2541</v>
      </c>
      <c r="K34" s="685" t="s">
        <v>251</v>
      </c>
      <c r="L34" s="685" t="s">
        <v>41</v>
      </c>
      <c r="M34" s="685" t="s">
        <v>42</v>
      </c>
      <c r="N34" s="685" t="s">
        <v>43</v>
      </c>
      <c r="O34" s="621">
        <f t="shared" si="3"/>
        <v>37</v>
      </c>
      <c r="P34" s="407"/>
      <c r="Q34" s="407"/>
      <c r="R34" s="407"/>
      <c r="S34" s="407"/>
      <c r="T34" s="407">
        <v>7</v>
      </c>
      <c r="U34" s="407">
        <v>7</v>
      </c>
      <c r="V34" s="407">
        <v>7</v>
      </c>
      <c r="W34" s="407">
        <v>8</v>
      </c>
      <c r="X34" s="407">
        <v>8</v>
      </c>
      <c r="Y34" s="407"/>
      <c r="Z34" s="407"/>
      <c r="AA34" s="407"/>
      <c r="AB34" s="683" t="s">
        <v>2518</v>
      </c>
      <c r="AC34" s="684" t="s">
        <v>2519</v>
      </c>
      <c r="AD34" s="398" t="s">
        <v>2542</v>
      </c>
      <c r="AE34" s="685"/>
      <c r="AF34" s="388"/>
      <c r="AG34" s="1"/>
      <c r="AH34" s="1"/>
      <c r="AI34" s="1"/>
      <c r="AJ34" s="1"/>
      <c r="AK34" s="1"/>
      <c r="AL34" s="1"/>
      <c r="AM34" s="1"/>
    </row>
    <row r="35" spans="2:39" ht="90.75" customHeight="1" x14ac:dyDescent="0.25">
      <c r="B35" s="706"/>
      <c r="C35" s="686"/>
      <c r="D35" s="707"/>
      <c r="E35" s="689"/>
      <c r="F35" s="108" t="s">
        <v>2543</v>
      </c>
      <c r="G35" s="393" t="s">
        <v>2544</v>
      </c>
      <c r="H35" s="701">
        <v>1</v>
      </c>
      <c r="I35" s="609" t="s">
        <v>259</v>
      </c>
      <c r="J35" s="108" t="s">
        <v>2545</v>
      </c>
      <c r="K35" s="685" t="s">
        <v>251</v>
      </c>
      <c r="L35" s="685" t="s">
        <v>41</v>
      </c>
      <c r="M35" s="685" t="s">
        <v>42</v>
      </c>
      <c r="N35" s="685" t="s">
        <v>43</v>
      </c>
      <c r="O35" s="621">
        <f t="shared" si="3"/>
        <v>8</v>
      </c>
      <c r="P35" s="407">
        <v>4</v>
      </c>
      <c r="Q35" s="407">
        <v>4</v>
      </c>
      <c r="R35" s="407"/>
      <c r="S35" s="407"/>
      <c r="T35" s="407"/>
      <c r="U35" s="407"/>
      <c r="V35" s="407"/>
      <c r="W35" s="407"/>
      <c r="X35" s="407"/>
      <c r="Y35" s="407"/>
      <c r="Z35" s="407"/>
      <c r="AA35" s="407"/>
      <c r="AB35" s="683" t="s">
        <v>2546</v>
      </c>
      <c r="AC35" s="684" t="s">
        <v>2519</v>
      </c>
      <c r="AD35" s="398" t="s">
        <v>2542</v>
      </c>
      <c r="AE35" s="685"/>
      <c r="AF35" s="388"/>
      <c r="AG35" s="1"/>
      <c r="AH35" s="1"/>
      <c r="AI35" s="1"/>
      <c r="AJ35" s="1"/>
      <c r="AK35" s="1"/>
      <c r="AL35" s="1"/>
      <c r="AM35" s="1"/>
    </row>
    <row r="36" spans="2:39" ht="72.75" customHeight="1" x14ac:dyDescent="0.25">
      <c r="B36" s="706"/>
      <c r="C36" s="686"/>
      <c r="D36" s="707"/>
      <c r="E36" s="689"/>
      <c r="F36" s="108" t="s">
        <v>2547</v>
      </c>
      <c r="G36" s="393" t="s">
        <v>2548</v>
      </c>
      <c r="H36" s="701">
        <v>1</v>
      </c>
      <c r="I36" s="609" t="s">
        <v>259</v>
      </c>
      <c r="J36" s="108" t="s">
        <v>2549</v>
      </c>
      <c r="K36" s="685" t="s">
        <v>461</v>
      </c>
      <c r="L36" s="685" t="s">
        <v>343</v>
      </c>
      <c r="M36" s="685" t="s">
        <v>178</v>
      </c>
      <c r="N36" s="685" t="s">
        <v>43</v>
      </c>
      <c r="O36" s="621">
        <f>AVERAGE(P36:AA36)</f>
        <v>5</v>
      </c>
      <c r="P36" s="407">
        <v>5</v>
      </c>
      <c r="Q36" s="407">
        <v>5</v>
      </c>
      <c r="R36" s="407">
        <v>5</v>
      </c>
      <c r="S36" s="407">
        <v>5</v>
      </c>
      <c r="T36" s="407">
        <v>5</v>
      </c>
      <c r="U36" s="407">
        <v>5</v>
      </c>
      <c r="V36" s="407">
        <v>5</v>
      </c>
      <c r="W36" s="407">
        <v>5</v>
      </c>
      <c r="X36" s="407">
        <v>5</v>
      </c>
      <c r="Y36" s="407">
        <v>5</v>
      </c>
      <c r="Z36" s="407">
        <v>5</v>
      </c>
      <c r="AA36" s="407">
        <v>5</v>
      </c>
      <c r="AB36" s="683" t="s">
        <v>2518</v>
      </c>
      <c r="AC36" s="684" t="s">
        <v>2519</v>
      </c>
      <c r="AD36" s="398" t="s">
        <v>2542</v>
      </c>
      <c r="AE36" s="685"/>
      <c r="AF36" s="388"/>
      <c r="AG36" s="1"/>
      <c r="AH36" s="1"/>
      <c r="AI36" s="1"/>
      <c r="AJ36" s="1"/>
      <c r="AK36" s="1"/>
      <c r="AL36" s="1"/>
      <c r="AM36" s="1"/>
    </row>
    <row r="37" spans="2:39" ht="72.75" customHeight="1" x14ac:dyDescent="0.25">
      <c r="B37" s="706"/>
      <c r="C37" s="686"/>
      <c r="D37" s="707"/>
      <c r="E37" s="689"/>
      <c r="F37" s="709" t="s">
        <v>2550</v>
      </c>
      <c r="G37" s="393" t="s">
        <v>2551</v>
      </c>
      <c r="H37" s="701">
        <v>2</v>
      </c>
      <c r="I37" s="609" t="s">
        <v>259</v>
      </c>
      <c r="J37" s="108" t="s">
        <v>2552</v>
      </c>
      <c r="K37" s="685" t="s">
        <v>251</v>
      </c>
      <c r="L37" s="685" t="s">
        <v>41</v>
      </c>
      <c r="M37" s="685" t="s">
        <v>42</v>
      </c>
      <c r="N37" s="685" t="s">
        <v>43</v>
      </c>
      <c r="O37" s="621">
        <f t="shared" si="3"/>
        <v>77</v>
      </c>
      <c r="P37" s="407">
        <v>7</v>
      </c>
      <c r="Q37" s="407">
        <v>7</v>
      </c>
      <c r="R37" s="407">
        <v>7</v>
      </c>
      <c r="S37" s="407">
        <v>7</v>
      </c>
      <c r="T37" s="407">
        <v>7</v>
      </c>
      <c r="U37" s="407">
        <v>7</v>
      </c>
      <c r="V37" s="407">
        <v>7</v>
      </c>
      <c r="W37" s="407">
        <v>7</v>
      </c>
      <c r="X37" s="407">
        <v>7</v>
      </c>
      <c r="Y37" s="407">
        <v>7</v>
      </c>
      <c r="Z37" s="407">
        <v>7</v>
      </c>
      <c r="AA37" s="407"/>
      <c r="AB37" s="683" t="s">
        <v>2518</v>
      </c>
      <c r="AC37" s="684" t="s">
        <v>2519</v>
      </c>
      <c r="AD37" s="398" t="s">
        <v>2542</v>
      </c>
      <c r="AE37" s="685"/>
      <c r="AF37" s="388"/>
      <c r="AG37" s="1"/>
      <c r="AH37" s="1"/>
      <c r="AI37" s="1"/>
      <c r="AJ37" s="1"/>
      <c r="AK37" s="1"/>
      <c r="AL37" s="1"/>
      <c r="AM37" s="1"/>
    </row>
    <row r="38" spans="2:39" ht="72.75" customHeight="1" x14ac:dyDescent="0.25">
      <c r="B38" s="706"/>
      <c r="C38" s="686"/>
      <c r="D38" s="707"/>
      <c r="E38" s="689"/>
      <c r="F38" s="709" t="s">
        <v>2553</v>
      </c>
      <c r="G38" s="393" t="s">
        <v>2554</v>
      </c>
      <c r="H38" s="701">
        <v>1</v>
      </c>
      <c r="I38" s="609" t="s">
        <v>259</v>
      </c>
      <c r="J38" s="108" t="s">
        <v>2555</v>
      </c>
      <c r="K38" s="685" t="s">
        <v>251</v>
      </c>
      <c r="L38" s="685" t="s">
        <v>41</v>
      </c>
      <c r="M38" s="685" t="s">
        <v>178</v>
      </c>
      <c r="N38" s="685" t="s">
        <v>43</v>
      </c>
      <c r="O38" s="621">
        <f t="shared" si="3"/>
        <v>11</v>
      </c>
      <c r="P38" s="407">
        <v>1</v>
      </c>
      <c r="Q38" s="407">
        <v>1</v>
      </c>
      <c r="R38" s="407">
        <v>1</v>
      </c>
      <c r="S38" s="407">
        <v>1</v>
      </c>
      <c r="T38" s="407">
        <v>1</v>
      </c>
      <c r="U38" s="407">
        <v>1</v>
      </c>
      <c r="V38" s="407">
        <v>1</v>
      </c>
      <c r="W38" s="407">
        <v>1</v>
      </c>
      <c r="X38" s="407">
        <v>1</v>
      </c>
      <c r="Y38" s="407">
        <v>1</v>
      </c>
      <c r="Z38" s="407">
        <v>1</v>
      </c>
      <c r="AA38" s="407"/>
      <c r="AB38" s="683" t="s">
        <v>2518</v>
      </c>
      <c r="AC38" s="684" t="s">
        <v>2519</v>
      </c>
      <c r="AD38" s="398" t="s">
        <v>2542</v>
      </c>
      <c r="AE38" s="685"/>
      <c r="AF38" s="388"/>
      <c r="AG38" s="1"/>
      <c r="AH38" s="1"/>
      <c r="AI38" s="1"/>
      <c r="AJ38" s="1"/>
      <c r="AK38" s="1"/>
      <c r="AL38" s="1"/>
      <c r="AM38" s="1"/>
    </row>
    <row r="39" spans="2:39" ht="72.75" customHeight="1" x14ac:dyDescent="0.25">
      <c r="B39" s="706"/>
      <c r="C39" s="686"/>
      <c r="D39" s="707"/>
      <c r="E39" s="689"/>
      <c r="F39" s="709" t="s">
        <v>2556</v>
      </c>
      <c r="G39" s="393" t="s">
        <v>2557</v>
      </c>
      <c r="H39" s="701">
        <v>2</v>
      </c>
      <c r="I39" s="609" t="s">
        <v>259</v>
      </c>
      <c r="J39" s="108" t="s">
        <v>2558</v>
      </c>
      <c r="K39" s="685" t="s">
        <v>251</v>
      </c>
      <c r="L39" s="685" t="s">
        <v>41</v>
      </c>
      <c r="M39" s="685" t="s">
        <v>42</v>
      </c>
      <c r="N39" s="685" t="s">
        <v>43</v>
      </c>
      <c r="O39" s="621">
        <f t="shared" si="3"/>
        <v>77</v>
      </c>
      <c r="P39" s="407">
        <v>7</v>
      </c>
      <c r="Q39" s="407">
        <v>7</v>
      </c>
      <c r="R39" s="407">
        <v>7</v>
      </c>
      <c r="S39" s="407">
        <v>7</v>
      </c>
      <c r="T39" s="407">
        <v>7</v>
      </c>
      <c r="U39" s="407">
        <v>7</v>
      </c>
      <c r="V39" s="407">
        <v>7</v>
      </c>
      <c r="W39" s="407">
        <v>7</v>
      </c>
      <c r="X39" s="407">
        <v>7</v>
      </c>
      <c r="Y39" s="407">
        <v>7</v>
      </c>
      <c r="Z39" s="407">
        <v>7</v>
      </c>
      <c r="AA39" s="407"/>
      <c r="AB39" s="683" t="s">
        <v>2559</v>
      </c>
      <c r="AC39" s="684" t="s">
        <v>2519</v>
      </c>
      <c r="AD39" s="398" t="s">
        <v>2542</v>
      </c>
      <c r="AE39" s="685"/>
      <c r="AF39" s="388"/>
      <c r="AG39" s="1"/>
      <c r="AH39" s="1"/>
      <c r="AI39" s="1"/>
      <c r="AJ39" s="1"/>
      <c r="AK39" s="1"/>
      <c r="AL39" s="1"/>
      <c r="AM39" s="1"/>
    </row>
    <row r="40" spans="2:39" ht="72.75" customHeight="1" x14ac:dyDescent="0.25">
      <c r="B40" s="710"/>
      <c r="C40" s="690"/>
      <c r="D40" s="708"/>
      <c r="E40" s="688"/>
      <c r="F40" s="709" t="s">
        <v>2560</v>
      </c>
      <c r="G40" s="393" t="s">
        <v>2561</v>
      </c>
      <c r="H40" s="701">
        <v>1</v>
      </c>
      <c r="I40" s="609" t="s">
        <v>259</v>
      </c>
      <c r="J40" s="108" t="s">
        <v>2562</v>
      </c>
      <c r="K40" s="685" t="s">
        <v>251</v>
      </c>
      <c r="L40" s="685" t="s">
        <v>41</v>
      </c>
      <c r="M40" s="685" t="s">
        <v>42</v>
      </c>
      <c r="N40" s="685" t="s">
        <v>43</v>
      </c>
      <c r="O40" s="621">
        <f t="shared" si="3"/>
        <v>77</v>
      </c>
      <c r="P40" s="407">
        <v>7</v>
      </c>
      <c r="Q40" s="407">
        <v>7</v>
      </c>
      <c r="R40" s="407">
        <v>7</v>
      </c>
      <c r="S40" s="407">
        <v>7</v>
      </c>
      <c r="T40" s="407">
        <v>7</v>
      </c>
      <c r="U40" s="407">
        <v>7</v>
      </c>
      <c r="V40" s="407">
        <v>7</v>
      </c>
      <c r="W40" s="407">
        <v>7</v>
      </c>
      <c r="X40" s="407">
        <v>7</v>
      </c>
      <c r="Y40" s="407">
        <v>7</v>
      </c>
      <c r="Z40" s="407">
        <v>7</v>
      </c>
      <c r="AA40" s="407"/>
      <c r="AB40" s="683" t="s">
        <v>2518</v>
      </c>
      <c r="AC40" s="684" t="s">
        <v>2519</v>
      </c>
      <c r="AD40" s="398" t="s">
        <v>2542</v>
      </c>
      <c r="AE40" s="685"/>
      <c r="AF40" s="388"/>
      <c r="AG40" s="1"/>
      <c r="AH40" s="1"/>
      <c r="AI40" s="1"/>
      <c r="AJ40" s="1"/>
      <c r="AK40" s="1"/>
      <c r="AL40" s="1"/>
      <c r="AM40" s="1"/>
    </row>
    <row r="41" spans="2:39" ht="72.75" customHeight="1" x14ac:dyDescent="0.25">
      <c r="B41" s="702" t="s">
        <v>87</v>
      </c>
      <c r="C41" s="398" t="s">
        <v>129</v>
      </c>
      <c r="D41" s="398" t="s">
        <v>2563</v>
      </c>
      <c r="E41" s="658" t="s">
        <v>2564</v>
      </c>
      <c r="F41" s="392" t="s">
        <v>2565</v>
      </c>
      <c r="G41" s="393" t="s">
        <v>2566</v>
      </c>
      <c r="H41" s="701">
        <v>1</v>
      </c>
      <c r="I41" s="609" t="s">
        <v>331</v>
      </c>
      <c r="J41" s="392" t="s">
        <v>2567</v>
      </c>
      <c r="K41" s="685" t="s">
        <v>251</v>
      </c>
      <c r="L41" s="685" t="s">
        <v>41</v>
      </c>
      <c r="M41" s="685" t="s">
        <v>178</v>
      </c>
      <c r="N41" s="685" t="s">
        <v>43</v>
      </c>
      <c r="O41" s="621">
        <f t="shared" si="3"/>
        <v>12</v>
      </c>
      <c r="P41" s="407">
        <v>1</v>
      </c>
      <c r="Q41" s="407">
        <v>1</v>
      </c>
      <c r="R41" s="407">
        <v>1</v>
      </c>
      <c r="S41" s="407">
        <v>1</v>
      </c>
      <c r="T41" s="407">
        <v>1</v>
      </c>
      <c r="U41" s="407">
        <v>1</v>
      </c>
      <c r="V41" s="407">
        <v>1</v>
      </c>
      <c r="W41" s="407">
        <v>1</v>
      </c>
      <c r="X41" s="407">
        <v>1</v>
      </c>
      <c r="Y41" s="407">
        <v>1</v>
      </c>
      <c r="Z41" s="407">
        <v>1</v>
      </c>
      <c r="AA41" s="407">
        <v>1</v>
      </c>
      <c r="AB41" s="683" t="s">
        <v>2568</v>
      </c>
      <c r="AC41" s="684" t="s">
        <v>2569</v>
      </c>
      <c r="AD41" s="393" t="s">
        <v>2570</v>
      </c>
      <c r="AE41" s="685"/>
      <c r="AF41" s="388"/>
      <c r="AG41" s="1"/>
      <c r="AH41" s="1"/>
      <c r="AI41" s="1"/>
      <c r="AJ41" s="1"/>
      <c r="AK41" s="1"/>
      <c r="AL41" s="1"/>
      <c r="AM41" s="1"/>
    </row>
    <row r="42" spans="2:39" ht="90.75" customHeight="1" x14ac:dyDescent="0.25">
      <c r="B42" s="706"/>
      <c r="C42" s="678" t="s">
        <v>180</v>
      </c>
      <c r="D42" s="678" t="s">
        <v>2571</v>
      </c>
      <c r="E42" s="711" t="s">
        <v>2572</v>
      </c>
      <c r="F42" s="392" t="s">
        <v>2573</v>
      </c>
      <c r="G42" s="695" t="s">
        <v>2574</v>
      </c>
      <c r="H42" s="701">
        <v>3</v>
      </c>
      <c r="I42" s="609" t="s">
        <v>511</v>
      </c>
      <c r="J42" s="108" t="s">
        <v>2575</v>
      </c>
      <c r="K42" s="685" t="s">
        <v>251</v>
      </c>
      <c r="L42" s="685" t="s">
        <v>41</v>
      </c>
      <c r="M42" s="685" t="s">
        <v>42</v>
      </c>
      <c r="N42" s="685" t="s">
        <v>43</v>
      </c>
      <c r="O42" s="621">
        <f t="shared" si="3"/>
        <v>10</v>
      </c>
      <c r="P42" s="407"/>
      <c r="Q42" s="407"/>
      <c r="R42" s="407"/>
      <c r="S42" s="407">
        <v>1</v>
      </c>
      <c r="T42" s="407">
        <v>1</v>
      </c>
      <c r="U42" s="407">
        <v>2</v>
      </c>
      <c r="V42" s="407">
        <v>1</v>
      </c>
      <c r="W42" s="407">
        <v>1</v>
      </c>
      <c r="X42" s="407">
        <v>1</v>
      </c>
      <c r="Y42" s="407"/>
      <c r="Z42" s="407">
        <v>3</v>
      </c>
      <c r="AA42" s="407"/>
      <c r="AB42" s="692" t="s">
        <v>2576</v>
      </c>
      <c r="AC42" s="684" t="s">
        <v>2577</v>
      </c>
      <c r="AD42" s="609" t="s">
        <v>2578</v>
      </c>
      <c r="AE42" s="685"/>
      <c r="AF42" s="388"/>
      <c r="AG42" s="1"/>
      <c r="AH42" s="1"/>
      <c r="AI42" s="1"/>
      <c r="AJ42" s="1"/>
      <c r="AK42" s="1"/>
      <c r="AL42" s="1"/>
      <c r="AM42" s="1"/>
    </row>
    <row r="43" spans="2:39" ht="90.75" customHeight="1" x14ac:dyDescent="0.25">
      <c r="B43" s="706"/>
      <c r="C43" s="686"/>
      <c r="D43" s="686"/>
      <c r="E43" s="711"/>
      <c r="F43" s="392" t="s">
        <v>2579</v>
      </c>
      <c r="G43" s="712"/>
      <c r="H43" s="701">
        <v>2</v>
      </c>
      <c r="I43" s="609" t="s">
        <v>249</v>
      </c>
      <c r="J43" s="108" t="s">
        <v>2580</v>
      </c>
      <c r="K43" s="685" t="s">
        <v>251</v>
      </c>
      <c r="L43" s="685" t="s">
        <v>41</v>
      </c>
      <c r="M43" s="685" t="s">
        <v>42</v>
      </c>
      <c r="N43" s="685" t="s">
        <v>43</v>
      </c>
      <c r="O43" s="621">
        <f t="shared" si="3"/>
        <v>60</v>
      </c>
      <c r="P43" s="407">
        <v>5</v>
      </c>
      <c r="Q43" s="407">
        <v>5</v>
      </c>
      <c r="R43" s="407">
        <v>5</v>
      </c>
      <c r="S43" s="407">
        <v>5</v>
      </c>
      <c r="T43" s="407">
        <v>5</v>
      </c>
      <c r="U43" s="407">
        <v>5</v>
      </c>
      <c r="V43" s="407">
        <v>5</v>
      </c>
      <c r="W43" s="407">
        <v>5</v>
      </c>
      <c r="X43" s="407">
        <v>5</v>
      </c>
      <c r="Y43" s="407">
        <v>5</v>
      </c>
      <c r="Z43" s="407">
        <v>5</v>
      </c>
      <c r="AA43" s="407">
        <v>5</v>
      </c>
      <c r="AB43" s="683" t="s">
        <v>2581</v>
      </c>
      <c r="AC43" s="684" t="s">
        <v>2577</v>
      </c>
      <c r="AD43" s="609" t="s">
        <v>2578</v>
      </c>
      <c r="AE43" s="685"/>
      <c r="AF43" s="388"/>
      <c r="AG43" s="1"/>
      <c r="AH43" s="1"/>
      <c r="AI43" s="1"/>
      <c r="AJ43" s="1"/>
      <c r="AK43" s="1"/>
      <c r="AL43" s="1"/>
      <c r="AM43" s="1"/>
    </row>
    <row r="44" spans="2:39" ht="72.75" customHeight="1" x14ac:dyDescent="0.25">
      <c r="B44" s="706"/>
      <c r="C44" s="686"/>
      <c r="D44" s="686"/>
      <c r="E44" s="713"/>
      <c r="F44" s="392" t="s">
        <v>2582</v>
      </c>
      <c r="G44" s="712"/>
      <c r="H44" s="701">
        <v>3</v>
      </c>
      <c r="I44" s="609" t="s">
        <v>249</v>
      </c>
      <c r="J44" s="108" t="s">
        <v>2555</v>
      </c>
      <c r="K44" s="685" t="s">
        <v>251</v>
      </c>
      <c r="L44" s="685" t="s">
        <v>41</v>
      </c>
      <c r="M44" s="685" t="s">
        <v>178</v>
      </c>
      <c r="N44" s="685" t="s">
        <v>43</v>
      </c>
      <c r="O44" s="621">
        <f t="shared" si="3"/>
        <v>96</v>
      </c>
      <c r="P44" s="407">
        <v>8</v>
      </c>
      <c r="Q44" s="407">
        <v>8</v>
      </c>
      <c r="R44" s="407">
        <v>8</v>
      </c>
      <c r="S44" s="407">
        <v>8</v>
      </c>
      <c r="T44" s="407">
        <v>8</v>
      </c>
      <c r="U44" s="407">
        <v>8</v>
      </c>
      <c r="V44" s="407">
        <v>8</v>
      </c>
      <c r="W44" s="407">
        <v>8</v>
      </c>
      <c r="X44" s="407">
        <v>8</v>
      </c>
      <c r="Y44" s="407">
        <v>8</v>
      </c>
      <c r="Z44" s="407">
        <v>8</v>
      </c>
      <c r="AA44" s="407">
        <v>8</v>
      </c>
      <c r="AB44" s="683" t="s">
        <v>303</v>
      </c>
      <c r="AC44" s="684" t="s">
        <v>2577</v>
      </c>
      <c r="AD44" s="609" t="s">
        <v>2578</v>
      </c>
      <c r="AE44" s="685"/>
      <c r="AF44" s="388"/>
      <c r="AG44" s="1"/>
      <c r="AH44" s="1"/>
      <c r="AI44" s="1"/>
      <c r="AJ44" s="1"/>
      <c r="AK44" s="1"/>
      <c r="AL44" s="1"/>
      <c r="AM44" s="1"/>
    </row>
    <row r="45" spans="2:39" ht="54.75" customHeight="1" x14ac:dyDescent="0.25">
      <c r="B45" s="706"/>
      <c r="C45" s="686"/>
      <c r="D45" s="686"/>
      <c r="E45" s="711"/>
      <c r="F45" s="392" t="s">
        <v>2583</v>
      </c>
      <c r="G45" s="700"/>
      <c r="H45" s="701">
        <v>2</v>
      </c>
      <c r="I45" s="609" t="s">
        <v>249</v>
      </c>
      <c r="J45" s="108" t="s">
        <v>2584</v>
      </c>
      <c r="K45" s="685" t="s">
        <v>251</v>
      </c>
      <c r="L45" s="685" t="s">
        <v>41</v>
      </c>
      <c r="M45" s="685" t="s">
        <v>42</v>
      </c>
      <c r="N45" s="685" t="s">
        <v>43</v>
      </c>
      <c r="O45" s="621">
        <f t="shared" si="3"/>
        <v>21</v>
      </c>
      <c r="P45" s="407"/>
      <c r="Q45" s="407">
        <v>1</v>
      </c>
      <c r="R45" s="407">
        <v>1</v>
      </c>
      <c r="S45" s="407">
        <v>2</v>
      </c>
      <c r="T45" s="407">
        <v>2</v>
      </c>
      <c r="U45" s="407">
        <v>2</v>
      </c>
      <c r="V45" s="407">
        <v>3</v>
      </c>
      <c r="W45" s="407">
        <v>2</v>
      </c>
      <c r="X45" s="407">
        <v>2</v>
      </c>
      <c r="Y45" s="407">
        <v>2</v>
      </c>
      <c r="Z45" s="407">
        <v>2</v>
      </c>
      <c r="AA45" s="407">
        <v>2</v>
      </c>
      <c r="AB45" s="683" t="s">
        <v>2585</v>
      </c>
      <c r="AC45" s="684" t="s">
        <v>2577</v>
      </c>
      <c r="AD45" s="609" t="s">
        <v>2578</v>
      </c>
      <c r="AE45" s="685"/>
      <c r="AF45" s="388"/>
      <c r="AG45" s="1"/>
      <c r="AH45" s="1"/>
      <c r="AI45" s="1"/>
      <c r="AJ45" s="1"/>
      <c r="AK45" s="1"/>
      <c r="AL45" s="1"/>
      <c r="AM45" s="1"/>
    </row>
    <row r="46" spans="2:39" ht="98.25" customHeight="1" x14ac:dyDescent="0.25">
      <c r="B46" s="706"/>
      <c r="C46" s="686"/>
      <c r="D46" s="686"/>
      <c r="E46" s="392" t="s">
        <v>2586</v>
      </c>
      <c r="F46" s="658" t="s">
        <v>2587</v>
      </c>
      <c r="G46" s="393" t="s">
        <v>2588</v>
      </c>
      <c r="H46" s="701">
        <v>2</v>
      </c>
      <c r="I46" s="609" t="s">
        <v>249</v>
      </c>
      <c r="J46" s="108" t="s">
        <v>2589</v>
      </c>
      <c r="K46" s="685" t="s">
        <v>251</v>
      </c>
      <c r="L46" s="685" t="s">
        <v>41</v>
      </c>
      <c r="M46" s="685" t="s">
        <v>42</v>
      </c>
      <c r="N46" s="685" t="s">
        <v>43</v>
      </c>
      <c r="O46" s="621">
        <f t="shared" si="3"/>
        <v>10</v>
      </c>
      <c r="P46" s="407"/>
      <c r="Q46" s="407"/>
      <c r="R46" s="407"/>
      <c r="S46" s="407"/>
      <c r="T46" s="407"/>
      <c r="U46" s="407">
        <v>5</v>
      </c>
      <c r="V46" s="407"/>
      <c r="W46" s="407"/>
      <c r="X46" s="407"/>
      <c r="Y46" s="407"/>
      <c r="Z46" s="407"/>
      <c r="AA46" s="407">
        <v>5</v>
      </c>
      <c r="AB46" s="683" t="s">
        <v>2576</v>
      </c>
      <c r="AC46" s="684" t="s">
        <v>2577</v>
      </c>
      <c r="AD46" s="609" t="s">
        <v>2578</v>
      </c>
      <c r="AE46" s="685"/>
      <c r="AF46" s="388"/>
      <c r="AG46" s="1"/>
      <c r="AH46" s="1"/>
      <c r="AI46" s="1"/>
      <c r="AJ46" s="1"/>
      <c r="AK46" s="1"/>
      <c r="AL46" s="1"/>
      <c r="AM46" s="1"/>
    </row>
    <row r="47" spans="2:39" ht="90.75" customHeight="1" x14ac:dyDescent="0.25">
      <c r="B47" s="706"/>
      <c r="C47" s="686"/>
      <c r="D47" s="686"/>
      <c r="E47" s="392" t="s">
        <v>2590</v>
      </c>
      <c r="F47" s="392" t="s">
        <v>2591</v>
      </c>
      <c r="G47" s="393" t="s">
        <v>2592</v>
      </c>
      <c r="H47" s="382">
        <v>3</v>
      </c>
      <c r="I47" s="609" t="s">
        <v>249</v>
      </c>
      <c r="J47" s="108" t="s">
        <v>2593</v>
      </c>
      <c r="K47" s="388" t="s">
        <v>251</v>
      </c>
      <c r="L47" s="388" t="s">
        <v>41</v>
      </c>
      <c r="M47" s="388" t="s">
        <v>42</v>
      </c>
      <c r="N47" s="388" t="s">
        <v>43</v>
      </c>
      <c r="O47" s="621">
        <f t="shared" si="3"/>
        <v>72</v>
      </c>
      <c r="P47" s="407">
        <v>6</v>
      </c>
      <c r="Q47" s="407">
        <v>6</v>
      </c>
      <c r="R47" s="407">
        <v>6</v>
      </c>
      <c r="S47" s="407">
        <v>6</v>
      </c>
      <c r="T47" s="407">
        <v>6</v>
      </c>
      <c r="U47" s="407">
        <v>6</v>
      </c>
      <c r="V47" s="407">
        <v>6</v>
      </c>
      <c r="W47" s="407">
        <v>6</v>
      </c>
      <c r="X47" s="407">
        <v>6</v>
      </c>
      <c r="Y47" s="407">
        <v>6</v>
      </c>
      <c r="Z47" s="407">
        <v>6</v>
      </c>
      <c r="AA47" s="407">
        <v>6</v>
      </c>
      <c r="AB47" s="683" t="s">
        <v>2581</v>
      </c>
      <c r="AC47" s="684" t="s">
        <v>2577</v>
      </c>
      <c r="AD47" s="393" t="s">
        <v>2578</v>
      </c>
      <c r="AE47" s="388"/>
      <c r="AF47" s="388"/>
      <c r="AG47" s="1"/>
      <c r="AH47" s="1"/>
      <c r="AI47" s="1"/>
      <c r="AJ47" s="1"/>
      <c r="AK47" s="1"/>
      <c r="AL47" s="1"/>
      <c r="AM47" s="1"/>
    </row>
    <row r="48" spans="2:39" ht="114.75" customHeight="1" x14ac:dyDescent="0.25">
      <c r="B48" s="706"/>
      <c r="C48" s="686"/>
      <c r="D48" s="686"/>
      <c r="E48" s="108" t="s">
        <v>2594</v>
      </c>
      <c r="F48" s="108" t="s">
        <v>2595</v>
      </c>
      <c r="G48" s="398" t="s">
        <v>2596</v>
      </c>
      <c r="H48" s="382">
        <v>1</v>
      </c>
      <c r="I48" s="609" t="s">
        <v>249</v>
      </c>
      <c r="J48" s="108" t="s">
        <v>2597</v>
      </c>
      <c r="K48" s="388" t="s">
        <v>251</v>
      </c>
      <c r="L48" s="388" t="s">
        <v>41</v>
      </c>
      <c r="M48" s="388" t="s">
        <v>42</v>
      </c>
      <c r="N48" s="388" t="s">
        <v>43</v>
      </c>
      <c r="O48" s="621">
        <f t="shared" si="3"/>
        <v>6</v>
      </c>
      <c r="P48" s="407"/>
      <c r="Q48" s="407"/>
      <c r="R48" s="407"/>
      <c r="S48" s="407">
        <v>3</v>
      </c>
      <c r="T48" s="407"/>
      <c r="U48" s="407"/>
      <c r="V48" s="407"/>
      <c r="W48" s="407"/>
      <c r="X48" s="407"/>
      <c r="Y48" s="407">
        <v>3</v>
      </c>
      <c r="Z48" s="407"/>
      <c r="AA48" s="407"/>
      <c r="AB48" s="683" t="s">
        <v>2598</v>
      </c>
      <c r="AC48" s="684" t="s">
        <v>2577</v>
      </c>
      <c r="AD48" s="393" t="s">
        <v>2578</v>
      </c>
      <c r="AE48" s="388"/>
      <c r="AF48" s="388"/>
      <c r="AG48" s="1"/>
      <c r="AH48" s="1"/>
      <c r="AI48" s="1"/>
      <c r="AJ48" s="1"/>
      <c r="AK48" s="1"/>
      <c r="AL48" s="1"/>
      <c r="AM48" s="1"/>
    </row>
    <row r="49" spans="2:2950" ht="98.25" customHeight="1" x14ac:dyDescent="0.25">
      <c r="B49" s="706"/>
      <c r="C49" s="686"/>
      <c r="D49" s="686"/>
      <c r="E49" s="108" t="s">
        <v>2599</v>
      </c>
      <c r="F49" s="108" t="s">
        <v>2599</v>
      </c>
      <c r="G49" s="398" t="s">
        <v>2600</v>
      </c>
      <c r="H49" s="382">
        <v>1</v>
      </c>
      <c r="I49" s="609" t="s">
        <v>249</v>
      </c>
      <c r="J49" s="108" t="s">
        <v>2601</v>
      </c>
      <c r="K49" s="388" t="s">
        <v>251</v>
      </c>
      <c r="L49" s="388" t="s">
        <v>41</v>
      </c>
      <c r="M49" s="388" t="s">
        <v>178</v>
      </c>
      <c r="N49" s="388" t="s">
        <v>43</v>
      </c>
      <c r="O49" s="621">
        <f t="shared" si="3"/>
        <v>12</v>
      </c>
      <c r="P49" s="714">
        <v>1</v>
      </c>
      <c r="Q49" s="714">
        <v>1</v>
      </c>
      <c r="R49" s="714">
        <v>1</v>
      </c>
      <c r="S49" s="714">
        <v>1</v>
      </c>
      <c r="T49" s="714">
        <v>1</v>
      </c>
      <c r="U49" s="714">
        <v>1</v>
      </c>
      <c r="V49" s="714">
        <v>1</v>
      </c>
      <c r="W49" s="714">
        <v>1</v>
      </c>
      <c r="X49" s="714">
        <v>1</v>
      </c>
      <c r="Y49" s="714">
        <v>1</v>
      </c>
      <c r="Z49" s="714">
        <v>1</v>
      </c>
      <c r="AA49" s="714">
        <v>1</v>
      </c>
      <c r="AB49" s="683" t="s">
        <v>2581</v>
      </c>
      <c r="AC49" s="684" t="s">
        <v>2577</v>
      </c>
      <c r="AD49" s="393" t="s">
        <v>2578</v>
      </c>
      <c r="AE49" s="388"/>
      <c r="AF49" s="388"/>
      <c r="AG49" s="1"/>
      <c r="AH49" s="1"/>
      <c r="AI49" s="1"/>
      <c r="AJ49" s="1"/>
      <c r="AK49" s="1"/>
      <c r="AL49" s="1"/>
      <c r="AM49" s="1"/>
    </row>
    <row r="50" spans="2:2950" ht="54.75" customHeight="1" x14ac:dyDescent="0.25">
      <c r="B50" s="706"/>
      <c r="C50" s="686"/>
      <c r="D50" s="686"/>
      <c r="E50" s="108" t="s">
        <v>2602</v>
      </c>
      <c r="F50" s="392" t="s">
        <v>2603</v>
      </c>
      <c r="G50" s="393" t="s">
        <v>2604</v>
      </c>
      <c r="H50" s="382">
        <v>1</v>
      </c>
      <c r="I50" s="609" t="s">
        <v>249</v>
      </c>
      <c r="J50" s="108" t="s">
        <v>2605</v>
      </c>
      <c r="K50" s="388" t="s">
        <v>251</v>
      </c>
      <c r="L50" s="388" t="s">
        <v>41</v>
      </c>
      <c r="M50" s="388" t="s">
        <v>42</v>
      </c>
      <c r="N50" s="388" t="s">
        <v>43</v>
      </c>
      <c r="O50" s="621">
        <f t="shared" si="3"/>
        <v>1</v>
      </c>
      <c r="P50" s="714"/>
      <c r="Q50" s="714"/>
      <c r="R50" s="714"/>
      <c r="S50" s="714"/>
      <c r="T50" s="714"/>
      <c r="U50" s="714"/>
      <c r="V50" s="714"/>
      <c r="W50" s="714"/>
      <c r="X50" s="714"/>
      <c r="Y50" s="714">
        <v>1</v>
      </c>
      <c r="Z50" s="714"/>
      <c r="AA50" s="714"/>
      <c r="AB50" s="692" t="s">
        <v>2606</v>
      </c>
      <c r="AC50" s="393" t="s">
        <v>2577</v>
      </c>
      <c r="AD50" s="393" t="s">
        <v>2578</v>
      </c>
      <c r="AE50" s="388"/>
      <c r="AF50" s="388"/>
      <c r="AG50" s="1"/>
      <c r="AH50" s="1"/>
      <c r="AI50" s="1"/>
      <c r="AJ50" s="1"/>
      <c r="AK50" s="1"/>
      <c r="AL50" s="1"/>
      <c r="AM50" s="1"/>
    </row>
    <row r="51" spans="2:2950" ht="93.75" customHeight="1" x14ac:dyDescent="0.25">
      <c r="B51" s="706"/>
      <c r="C51" s="686"/>
      <c r="D51" s="686"/>
      <c r="E51" s="392" t="s">
        <v>2607</v>
      </c>
      <c r="F51" s="392" t="s">
        <v>2607</v>
      </c>
      <c r="G51" s="393" t="s">
        <v>2608</v>
      </c>
      <c r="H51" s="382">
        <v>3</v>
      </c>
      <c r="I51" s="609" t="s">
        <v>92</v>
      </c>
      <c r="J51" s="392" t="s">
        <v>2609</v>
      </c>
      <c r="K51" s="388" t="s">
        <v>251</v>
      </c>
      <c r="L51" s="388" t="s">
        <v>41</v>
      </c>
      <c r="M51" s="388" t="s">
        <v>42</v>
      </c>
      <c r="N51" s="388" t="s">
        <v>43</v>
      </c>
      <c r="O51" s="621">
        <f t="shared" si="3"/>
        <v>322</v>
      </c>
      <c r="P51" s="714">
        <v>28</v>
      </c>
      <c r="Q51" s="714">
        <v>28</v>
      </c>
      <c r="R51" s="714">
        <v>28</v>
      </c>
      <c r="S51" s="714">
        <v>21</v>
      </c>
      <c r="T51" s="714">
        <v>28</v>
      </c>
      <c r="U51" s="714">
        <v>28</v>
      </c>
      <c r="V51" s="714">
        <v>28</v>
      </c>
      <c r="W51" s="714">
        <v>28</v>
      </c>
      <c r="X51" s="714">
        <v>28</v>
      </c>
      <c r="Y51" s="714">
        <v>28</v>
      </c>
      <c r="Z51" s="714">
        <v>28</v>
      </c>
      <c r="AA51" s="714">
        <v>21</v>
      </c>
      <c r="AB51" s="692" t="s">
        <v>2610</v>
      </c>
      <c r="AC51" s="393" t="s">
        <v>2611</v>
      </c>
      <c r="AD51" s="393" t="s">
        <v>2612</v>
      </c>
      <c r="AE51" s="388"/>
      <c r="AF51" s="388"/>
      <c r="AG51" s="1"/>
      <c r="AH51" s="1"/>
      <c r="AI51" s="1"/>
      <c r="AJ51" s="1"/>
      <c r="AK51" s="1"/>
      <c r="AL51" s="1"/>
      <c r="AM51" s="1"/>
    </row>
    <row r="52" spans="2:2950" ht="111.75" customHeight="1" x14ac:dyDescent="0.25">
      <c r="B52" s="706"/>
      <c r="C52" s="686"/>
      <c r="D52" s="686"/>
      <c r="E52" s="392" t="s">
        <v>2613</v>
      </c>
      <c r="F52" s="392" t="s">
        <v>2613</v>
      </c>
      <c r="G52" s="393" t="s">
        <v>2614</v>
      </c>
      <c r="H52" s="382">
        <v>3</v>
      </c>
      <c r="I52" s="609" t="s">
        <v>92</v>
      </c>
      <c r="J52" s="392" t="s">
        <v>2615</v>
      </c>
      <c r="K52" s="388" t="s">
        <v>251</v>
      </c>
      <c r="L52" s="388" t="s">
        <v>41</v>
      </c>
      <c r="M52" s="388" t="s">
        <v>42</v>
      </c>
      <c r="N52" s="388" t="s">
        <v>43</v>
      </c>
      <c r="O52" s="621">
        <f t="shared" si="3"/>
        <v>22</v>
      </c>
      <c r="P52" s="714">
        <v>2</v>
      </c>
      <c r="Q52" s="714">
        <v>2</v>
      </c>
      <c r="R52" s="714">
        <v>2</v>
      </c>
      <c r="S52" s="714">
        <v>2</v>
      </c>
      <c r="T52" s="714">
        <v>2</v>
      </c>
      <c r="U52" s="714">
        <v>2</v>
      </c>
      <c r="V52" s="714">
        <v>2</v>
      </c>
      <c r="W52" s="714">
        <v>4</v>
      </c>
      <c r="X52" s="714">
        <v>4</v>
      </c>
      <c r="Y52" s="714"/>
      <c r="Z52" s="714"/>
      <c r="AA52" s="714"/>
      <c r="AB52" s="692" t="s">
        <v>2616</v>
      </c>
      <c r="AC52" s="393" t="s">
        <v>2611</v>
      </c>
      <c r="AD52" s="393" t="s">
        <v>2612</v>
      </c>
      <c r="AE52" s="388"/>
      <c r="AF52" s="388"/>
      <c r="AG52" s="1"/>
      <c r="AH52" s="1"/>
      <c r="AI52" s="1"/>
      <c r="AJ52" s="1"/>
      <c r="AK52" s="1"/>
      <c r="AL52" s="1"/>
      <c r="AM52" s="1"/>
    </row>
    <row r="53" spans="2:2950" ht="90" x14ac:dyDescent="0.25">
      <c r="B53" s="706"/>
      <c r="C53" s="686"/>
      <c r="D53" s="686"/>
      <c r="E53" s="392" t="s">
        <v>2617</v>
      </c>
      <c r="F53" s="392" t="s">
        <v>2617</v>
      </c>
      <c r="G53" s="393" t="s">
        <v>2618</v>
      </c>
      <c r="H53" s="382">
        <v>3</v>
      </c>
      <c r="I53" s="609" t="s">
        <v>92</v>
      </c>
      <c r="J53" s="392" t="s">
        <v>2619</v>
      </c>
      <c r="K53" s="388" t="s">
        <v>251</v>
      </c>
      <c r="L53" s="388" t="s">
        <v>41</v>
      </c>
      <c r="M53" s="388" t="s">
        <v>178</v>
      </c>
      <c r="N53" s="388" t="s">
        <v>171</v>
      </c>
      <c r="O53" s="621">
        <f t="shared" si="3"/>
        <v>11</v>
      </c>
      <c r="P53" s="714"/>
      <c r="Q53" s="714">
        <v>1</v>
      </c>
      <c r="R53" s="714">
        <v>1</v>
      </c>
      <c r="S53" s="714">
        <v>1</v>
      </c>
      <c r="T53" s="714">
        <v>1</v>
      </c>
      <c r="U53" s="714">
        <v>1</v>
      </c>
      <c r="V53" s="714">
        <v>1</v>
      </c>
      <c r="W53" s="714">
        <v>1</v>
      </c>
      <c r="X53" s="714">
        <v>1</v>
      </c>
      <c r="Y53" s="714">
        <v>1</v>
      </c>
      <c r="Z53" s="714">
        <v>1</v>
      </c>
      <c r="AA53" s="714">
        <v>1</v>
      </c>
      <c r="AB53" s="692" t="s">
        <v>2620</v>
      </c>
      <c r="AC53" s="393" t="s">
        <v>2611</v>
      </c>
      <c r="AD53" s="393" t="s">
        <v>2612</v>
      </c>
      <c r="AE53" s="388"/>
      <c r="AF53" s="388"/>
      <c r="AG53" s="1"/>
      <c r="AH53" s="1"/>
      <c r="AI53" s="1"/>
      <c r="AJ53" s="1"/>
      <c r="AK53" s="1"/>
      <c r="AL53" s="1"/>
      <c r="AM53" s="1"/>
    </row>
    <row r="54" spans="2:2950" ht="90" x14ac:dyDescent="0.25">
      <c r="B54" s="706"/>
      <c r="C54" s="686"/>
      <c r="D54" s="686"/>
      <c r="E54" s="392" t="s">
        <v>2621</v>
      </c>
      <c r="F54" s="392" t="s">
        <v>2622</v>
      </c>
      <c r="G54" s="393" t="s">
        <v>2623</v>
      </c>
      <c r="H54" s="382">
        <v>2</v>
      </c>
      <c r="I54" s="609" t="s">
        <v>92</v>
      </c>
      <c r="J54" s="392" t="s">
        <v>2624</v>
      </c>
      <c r="K54" s="388" t="s">
        <v>251</v>
      </c>
      <c r="L54" s="388" t="s">
        <v>41</v>
      </c>
      <c r="M54" s="388" t="s">
        <v>42</v>
      </c>
      <c r="N54" s="388" t="s">
        <v>43</v>
      </c>
      <c r="O54" s="621">
        <f t="shared" si="3"/>
        <v>160</v>
      </c>
      <c r="P54" s="714">
        <v>14</v>
      </c>
      <c r="Q54" s="714">
        <v>14</v>
      </c>
      <c r="R54" s="714">
        <v>14</v>
      </c>
      <c r="S54" s="714">
        <v>10</v>
      </c>
      <c r="T54" s="714">
        <v>14</v>
      </c>
      <c r="U54" s="714">
        <v>14</v>
      </c>
      <c r="V54" s="714">
        <v>14</v>
      </c>
      <c r="W54" s="714">
        <v>14</v>
      </c>
      <c r="X54" s="714">
        <v>14</v>
      </c>
      <c r="Y54" s="714">
        <v>14</v>
      </c>
      <c r="Z54" s="714">
        <v>14</v>
      </c>
      <c r="AA54" s="714">
        <v>10</v>
      </c>
      <c r="AB54" s="692" t="s">
        <v>2625</v>
      </c>
      <c r="AC54" s="393" t="s">
        <v>2611</v>
      </c>
      <c r="AD54" s="393" t="s">
        <v>2612</v>
      </c>
      <c r="AE54" s="388"/>
      <c r="AF54" s="388"/>
      <c r="AG54" s="1"/>
      <c r="AH54" s="1"/>
      <c r="AI54" s="1"/>
      <c r="AJ54" s="1"/>
      <c r="AK54" s="1"/>
      <c r="AL54" s="1"/>
      <c r="AM54" s="1"/>
    </row>
    <row r="55" spans="2:2950" ht="90" x14ac:dyDescent="0.25">
      <c r="B55" s="706"/>
      <c r="C55" s="686"/>
      <c r="D55" s="686"/>
      <c r="E55" s="392" t="s">
        <v>2626</v>
      </c>
      <c r="F55" s="392" t="s">
        <v>2627</v>
      </c>
      <c r="G55" s="393" t="s">
        <v>2628</v>
      </c>
      <c r="H55" s="382">
        <v>2</v>
      </c>
      <c r="I55" s="609" t="s">
        <v>92</v>
      </c>
      <c r="J55" s="392" t="s">
        <v>2629</v>
      </c>
      <c r="K55" s="388" t="s">
        <v>251</v>
      </c>
      <c r="L55" s="388" t="s">
        <v>41</v>
      </c>
      <c r="M55" s="388" t="s">
        <v>42</v>
      </c>
      <c r="N55" s="388" t="s">
        <v>43</v>
      </c>
      <c r="O55" s="621">
        <f t="shared" si="3"/>
        <v>207</v>
      </c>
      <c r="P55" s="714">
        <v>18</v>
      </c>
      <c r="Q55" s="714">
        <v>18</v>
      </c>
      <c r="R55" s="714">
        <v>18</v>
      </c>
      <c r="S55" s="714">
        <v>14</v>
      </c>
      <c r="T55" s="714">
        <v>18</v>
      </c>
      <c r="U55" s="714">
        <v>18</v>
      </c>
      <c r="V55" s="714">
        <v>18</v>
      </c>
      <c r="W55" s="714">
        <v>18</v>
      </c>
      <c r="X55" s="714">
        <v>18</v>
      </c>
      <c r="Y55" s="714">
        <v>18</v>
      </c>
      <c r="Z55" s="714">
        <v>18</v>
      </c>
      <c r="AA55" s="714">
        <v>13</v>
      </c>
      <c r="AB55" s="692" t="s">
        <v>2630</v>
      </c>
      <c r="AC55" s="393" t="s">
        <v>2611</v>
      </c>
      <c r="AD55" s="393" t="s">
        <v>2612</v>
      </c>
      <c r="AE55" s="388"/>
      <c r="AF55" s="388"/>
      <c r="AG55" s="1"/>
      <c r="AH55" s="1"/>
      <c r="AI55" s="1"/>
      <c r="AJ55" s="1"/>
      <c r="AK55" s="1"/>
      <c r="AL55" s="1"/>
      <c r="AM55" s="1"/>
    </row>
    <row r="56" spans="2:2950" ht="108" x14ac:dyDescent="0.25">
      <c r="B56" s="706"/>
      <c r="C56" s="686"/>
      <c r="D56" s="686"/>
      <c r="E56" s="392" t="s">
        <v>2631</v>
      </c>
      <c r="F56" s="392" t="s">
        <v>2631</v>
      </c>
      <c r="G56" s="398" t="s">
        <v>2632</v>
      </c>
      <c r="H56" s="382">
        <v>2</v>
      </c>
      <c r="I56" s="609" t="s">
        <v>92</v>
      </c>
      <c r="J56" s="392" t="s">
        <v>2619</v>
      </c>
      <c r="K56" s="388" t="s">
        <v>251</v>
      </c>
      <c r="L56" s="388" t="s">
        <v>41</v>
      </c>
      <c r="M56" s="388" t="s">
        <v>42</v>
      </c>
      <c r="N56" s="388" t="s">
        <v>43</v>
      </c>
      <c r="O56" s="621">
        <f t="shared" si="3"/>
        <v>7</v>
      </c>
      <c r="P56" s="715"/>
      <c r="Q56" s="715"/>
      <c r="R56" s="715"/>
      <c r="S56" s="715">
        <v>1</v>
      </c>
      <c r="T56" s="715">
        <v>6</v>
      </c>
      <c r="U56" s="715"/>
      <c r="V56" s="715"/>
      <c r="W56" s="715"/>
      <c r="X56" s="715"/>
      <c r="Y56" s="715"/>
      <c r="Z56" s="715"/>
      <c r="AA56" s="715"/>
      <c r="AB56" s="692" t="s">
        <v>2633</v>
      </c>
      <c r="AC56" s="393" t="s">
        <v>2611</v>
      </c>
      <c r="AD56" s="393" t="s">
        <v>2612</v>
      </c>
      <c r="AE56" s="388"/>
      <c r="AF56" s="388"/>
      <c r="AG56" s="1"/>
      <c r="AH56" s="1"/>
      <c r="AI56" s="1"/>
      <c r="AJ56" s="1"/>
      <c r="AK56" s="1"/>
      <c r="AL56" s="1"/>
      <c r="AM56" s="1"/>
    </row>
    <row r="57" spans="2:2950" ht="90" x14ac:dyDescent="0.25">
      <c r="B57" s="706"/>
      <c r="C57" s="686"/>
      <c r="D57" s="690"/>
      <c r="E57" s="392" t="s">
        <v>2634</v>
      </c>
      <c r="F57" s="392" t="s">
        <v>2634</v>
      </c>
      <c r="G57" s="393" t="s">
        <v>2635</v>
      </c>
      <c r="H57" s="382">
        <v>2</v>
      </c>
      <c r="I57" s="609" t="s">
        <v>92</v>
      </c>
      <c r="J57" s="392" t="s">
        <v>2636</v>
      </c>
      <c r="K57" s="388" t="s">
        <v>251</v>
      </c>
      <c r="L57" s="388" t="s">
        <v>41</v>
      </c>
      <c r="M57" s="388" t="s">
        <v>42</v>
      </c>
      <c r="N57" s="388" t="s">
        <v>43</v>
      </c>
      <c r="O57" s="621">
        <f t="shared" si="3"/>
        <v>44</v>
      </c>
      <c r="P57" s="715">
        <v>2</v>
      </c>
      <c r="Q57" s="715">
        <v>2</v>
      </c>
      <c r="R57" s="715">
        <v>4</v>
      </c>
      <c r="S57" s="715">
        <v>4</v>
      </c>
      <c r="T57" s="715">
        <v>4</v>
      </c>
      <c r="U57" s="715">
        <v>4</v>
      </c>
      <c r="V57" s="715">
        <v>4</v>
      </c>
      <c r="W57" s="715">
        <v>4</v>
      </c>
      <c r="X57" s="715">
        <v>4</v>
      </c>
      <c r="Y57" s="715">
        <v>4</v>
      </c>
      <c r="Z57" s="715">
        <v>4</v>
      </c>
      <c r="AA57" s="715">
        <v>4</v>
      </c>
      <c r="AB57" s="692" t="s">
        <v>2637</v>
      </c>
      <c r="AC57" s="393" t="s">
        <v>2611</v>
      </c>
      <c r="AD57" s="393" t="s">
        <v>2612</v>
      </c>
      <c r="AE57" s="388"/>
      <c r="AF57" s="388"/>
      <c r="AG57" s="1"/>
      <c r="AH57" s="1"/>
      <c r="AI57" s="1"/>
      <c r="AJ57" s="1"/>
      <c r="AK57" s="1"/>
      <c r="AL57" s="1"/>
      <c r="AM57" s="1"/>
    </row>
    <row r="58" spans="2:2950" ht="108" x14ac:dyDescent="0.25">
      <c r="B58" s="706"/>
      <c r="C58" s="686"/>
      <c r="D58" s="716" t="s">
        <v>2638</v>
      </c>
      <c r="E58" s="392" t="s">
        <v>2639</v>
      </c>
      <c r="F58" s="392" t="s">
        <v>2639</v>
      </c>
      <c r="G58" s="393" t="s">
        <v>2640</v>
      </c>
      <c r="H58" s="382">
        <v>2</v>
      </c>
      <c r="I58" s="609" t="s">
        <v>92</v>
      </c>
      <c r="J58" s="392" t="s">
        <v>2636</v>
      </c>
      <c r="K58" s="388" t="s">
        <v>251</v>
      </c>
      <c r="L58" s="388" t="s">
        <v>41</v>
      </c>
      <c r="M58" s="388" t="s">
        <v>42</v>
      </c>
      <c r="N58" s="388" t="s">
        <v>43</v>
      </c>
      <c r="O58" s="621">
        <f t="shared" si="3"/>
        <v>24</v>
      </c>
      <c r="P58" s="715">
        <v>2</v>
      </c>
      <c r="Q58" s="715">
        <v>2</v>
      </c>
      <c r="R58" s="715">
        <v>2</v>
      </c>
      <c r="S58" s="715">
        <v>2</v>
      </c>
      <c r="T58" s="715">
        <v>2</v>
      </c>
      <c r="U58" s="715">
        <v>2</v>
      </c>
      <c r="V58" s="715">
        <v>2</v>
      </c>
      <c r="W58" s="715">
        <v>2</v>
      </c>
      <c r="X58" s="715">
        <v>2</v>
      </c>
      <c r="Y58" s="715">
        <v>2</v>
      </c>
      <c r="Z58" s="715">
        <v>2</v>
      </c>
      <c r="AA58" s="715">
        <v>2</v>
      </c>
      <c r="AB58" s="692" t="s">
        <v>2641</v>
      </c>
      <c r="AC58" s="393" t="s">
        <v>2611</v>
      </c>
      <c r="AD58" s="393" t="s">
        <v>2612</v>
      </c>
      <c r="AE58" s="388"/>
      <c r="AF58" s="388"/>
      <c r="AG58" s="1"/>
      <c r="AH58" s="1"/>
      <c r="AI58" s="1"/>
      <c r="AJ58" s="1"/>
      <c r="AK58" s="1"/>
      <c r="AL58" s="1"/>
      <c r="AM58" s="1"/>
    </row>
    <row r="59" spans="2:2950" ht="90" x14ac:dyDescent="0.25">
      <c r="B59" s="706"/>
      <c r="C59" s="686"/>
      <c r="D59" s="716"/>
      <c r="E59" s="392" t="s">
        <v>2642</v>
      </c>
      <c r="F59" s="392" t="s">
        <v>2642</v>
      </c>
      <c r="G59" s="393" t="s">
        <v>2643</v>
      </c>
      <c r="H59" s="382">
        <v>2</v>
      </c>
      <c r="I59" s="609" t="s">
        <v>92</v>
      </c>
      <c r="J59" s="392" t="s">
        <v>2636</v>
      </c>
      <c r="K59" s="388" t="s">
        <v>251</v>
      </c>
      <c r="L59" s="388" t="s">
        <v>41</v>
      </c>
      <c r="M59" s="388" t="s">
        <v>42</v>
      </c>
      <c r="N59" s="388" t="s">
        <v>43</v>
      </c>
      <c r="O59" s="621">
        <f t="shared" si="3"/>
        <v>24</v>
      </c>
      <c r="P59" s="715">
        <v>2</v>
      </c>
      <c r="Q59" s="715">
        <v>2</v>
      </c>
      <c r="R59" s="715">
        <v>2</v>
      </c>
      <c r="S59" s="715">
        <v>2</v>
      </c>
      <c r="T59" s="715">
        <v>2</v>
      </c>
      <c r="U59" s="715">
        <v>2</v>
      </c>
      <c r="V59" s="715">
        <v>2</v>
      </c>
      <c r="W59" s="715">
        <v>2</v>
      </c>
      <c r="X59" s="715">
        <v>2</v>
      </c>
      <c r="Y59" s="715">
        <v>2</v>
      </c>
      <c r="Z59" s="715">
        <v>2</v>
      </c>
      <c r="AA59" s="715">
        <v>2</v>
      </c>
      <c r="AB59" s="692" t="s">
        <v>2641</v>
      </c>
      <c r="AC59" s="393" t="s">
        <v>2611</v>
      </c>
      <c r="AD59" s="393" t="s">
        <v>2612</v>
      </c>
      <c r="AE59" s="388"/>
      <c r="AF59" s="388"/>
      <c r="AG59" s="1"/>
      <c r="AH59" s="1"/>
      <c r="AI59" s="1"/>
      <c r="AJ59" s="1"/>
      <c r="AK59" s="1"/>
      <c r="AL59" s="1"/>
      <c r="AM59" s="1"/>
    </row>
    <row r="60" spans="2:2950" ht="90" x14ac:dyDescent="0.25">
      <c r="B60" s="706"/>
      <c r="C60" s="686"/>
      <c r="D60" s="678" t="s">
        <v>2644</v>
      </c>
      <c r="E60" s="392" t="s">
        <v>2645</v>
      </c>
      <c r="F60" s="392" t="s">
        <v>2645</v>
      </c>
      <c r="G60" s="393" t="s">
        <v>2646</v>
      </c>
      <c r="H60" s="382">
        <v>1</v>
      </c>
      <c r="I60" s="609" t="s">
        <v>92</v>
      </c>
      <c r="J60" s="392" t="s">
        <v>763</v>
      </c>
      <c r="K60" s="388" t="s">
        <v>251</v>
      </c>
      <c r="L60" s="388" t="s">
        <v>41</v>
      </c>
      <c r="M60" s="388" t="s">
        <v>178</v>
      </c>
      <c r="N60" s="388" t="s">
        <v>43</v>
      </c>
      <c r="O60" s="621">
        <f t="shared" si="3"/>
        <v>4</v>
      </c>
      <c r="P60" s="715">
        <v>1</v>
      </c>
      <c r="Q60" s="715"/>
      <c r="R60" s="715"/>
      <c r="S60" s="715">
        <v>1</v>
      </c>
      <c r="T60" s="715"/>
      <c r="U60" s="715"/>
      <c r="V60" s="715">
        <v>1</v>
      </c>
      <c r="W60" s="715"/>
      <c r="X60" s="715"/>
      <c r="Y60" s="715">
        <v>1</v>
      </c>
      <c r="Z60" s="715"/>
      <c r="AA60" s="715"/>
      <c r="AB60" s="692" t="s">
        <v>177</v>
      </c>
      <c r="AC60" s="393" t="s">
        <v>2611</v>
      </c>
      <c r="AD60" s="393" t="s">
        <v>2612</v>
      </c>
      <c r="AE60" s="388"/>
      <c r="AF60" s="388"/>
      <c r="AG60" s="1"/>
      <c r="AH60" s="1"/>
      <c r="AI60" s="1"/>
      <c r="AJ60" s="1"/>
      <c r="AK60" s="1"/>
      <c r="AL60" s="1"/>
      <c r="AM60" s="1"/>
    </row>
    <row r="61" spans="2:2950" ht="54" customHeight="1" x14ac:dyDescent="0.25">
      <c r="B61" s="706"/>
      <c r="C61" s="686"/>
      <c r="D61" s="686"/>
      <c r="E61" s="679" t="s">
        <v>2647</v>
      </c>
      <c r="F61" s="392" t="s">
        <v>2648</v>
      </c>
      <c r="G61" s="717" t="s">
        <v>2649</v>
      </c>
      <c r="H61" s="382">
        <v>3</v>
      </c>
      <c r="I61" s="609" t="s">
        <v>267</v>
      </c>
      <c r="J61" s="108" t="s">
        <v>2650</v>
      </c>
      <c r="K61" s="388" t="s">
        <v>251</v>
      </c>
      <c r="L61" s="388" t="s">
        <v>41</v>
      </c>
      <c r="M61" s="388" t="s">
        <v>178</v>
      </c>
      <c r="N61" s="388" t="s">
        <v>43</v>
      </c>
      <c r="O61" s="621">
        <f t="shared" si="3"/>
        <v>12</v>
      </c>
      <c r="P61" s="715">
        <v>1</v>
      </c>
      <c r="Q61" s="715">
        <v>1</v>
      </c>
      <c r="R61" s="715">
        <v>1</v>
      </c>
      <c r="S61" s="715">
        <v>1</v>
      </c>
      <c r="T61" s="715">
        <v>1</v>
      </c>
      <c r="U61" s="715">
        <v>1</v>
      </c>
      <c r="V61" s="715">
        <v>1</v>
      </c>
      <c r="W61" s="715">
        <v>1</v>
      </c>
      <c r="X61" s="715">
        <v>1</v>
      </c>
      <c r="Y61" s="715">
        <v>1</v>
      </c>
      <c r="Z61" s="715">
        <v>1</v>
      </c>
      <c r="AA61" s="715">
        <v>1</v>
      </c>
      <c r="AB61" s="692" t="s">
        <v>2651</v>
      </c>
      <c r="AC61" s="393" t="s">
        <v>2502</v>
      </c>
      <c r="AD61" s="393" t="s">
        <v>2503</v>
      </c>
      <c r="AE61" s="393" t="s">
        <v>2652</v>
      </c>
      <c r="AF61" s="388"/>
      <c r="AG61" s="1"/>
      <c r="AH61" s="1"/>
      <c r="AI61" s="1"/>
      <c r="AJ61" s="1"/>
      <c r="AK61" s="1"/>
      <c r="AL61" s="1"/>
      <c r="AM61" s="1"/>
    </row>
    <row r="62" spans="2:2950" ht="90" customHeight="1" x14ac:dyDescent="0.25">
      <c r="B62" s="706"/>
      <c r="C62" s="686"/>
      <c r="D62" s="690"/>
      <c r="E62" s="679"/>
      <c r="F62" s="392" t="s">
        <v>2653</v>
      </c>
      <c r="G62" s="717"/>
      <c r="H62" s="382">
        <v>3</v>
      </c>
      <c r="I62" s="609" t="s">
        <v>313</v>
      </c>
      <c r="J62" s="108" t="s">
        <v>2654</v>
      </c>
      <c r="K62" s="388" t="s">
        <v>251</v>
      </c>
      <c r="L62" s="388" t="s">
        <v>41</v>
      </c>
      <c r="M62" s="388" t="s">
        <v>178</v>
      </c>
      <c r="N62" s="388" t="s">
        <v>43</v>
      </c>
      <c r="O62" s="621">
        <f t="shared" si="3"/>
        <v>12</v>
      </c>
      <c r="P62" s="715">
        <v>1</v>
      </c>
      <c r="Q62" s="715">
        <v>1</v>
      </c>
      <c r="R62" s="715">
        <v>1</v>
      </c>
      <c r="S62" s="715">
        <v>1</v>
      </c>
      <c r="T62" s="715">
        <v>1</v>
      </c>
      <c r="U62" s="715">
        <v>1</v>
      </c>
      <c r="V62" s="715">
        <v>1</v>
      </c>
      <c r="W62" s="715">
        <v>1</v>
      </c>
      <c r="X62" s="715">
        <v>1</v>
      </c>
      <c r="Y62" s="715">
        <v>1</v>
      </c>
      <c r="Z62" s="715">
        <v>1</v>
      </c>
      <c r="AA62" s="715">
        <v>1</v>
      </c>
      <c r="AB62" s="692" t="s">
        <v>2655</v>
      </c>
      <c r="AC62" s="393" t="s">
        <v>2502</v>
      </c>
      <c r="AD62" s="393" t="s">
        <v>2503</v>
      </c>
      <c r="AE62" s="393" t="s">
        <v>2507</v>
      </c>
      <c r="AF62" s="388"/>
      <c r="AG62" s="1"/>
      <c r="AH62" s="1"/>
      <c r="AI62" s="1"/>
      <c r="AJ62" s="1"/>
      <c r="AK62" s="1"/>
      <c r="AL62" s="1"/>
      <c r="AM62" s="1"/>
    </row>
    <row r="63" spans="2:2950" s="721" customFormat="1" ht="66" customHeight="1" x14ac:dyDescent="0.25">
      <c r="B63" s="706"/>
      <c r="C63" s="686"/>
      <c r="D63" s="718"/>
      <c r="E63" s="687" t="s">
        <v>1367</v>
      </c>
      <c r="F63" s="579" t="s">
        <v>2656</v>
      </c>
      <c r="G63" s="579" t="s">
        <v>2657</v>
      </c>
      <c r="H63" s="632">
        <v>1</v>
      </c>
      <c r="I63" s="579"/>
      <c r="J63" s="718" t="s">
        <v>1370</v>
      </c>
      <c r="K63" s="180" t="s">
        <v>251</v>
      </c>
      <c r="L63" s="180" t="s">
        <v>41</v>
      </c>
      <c r="M63" s="180" t="s">
        <v>178</v>
      </c>
      <c r="N63" s="180" t="s">
        <v>43</v>
      </c>
      <c r="O63" s="621">
        <f t="shared" si="3"/>
        <v>12</v>
      </c>
      <c r="P63" s="715">
        <v>1</v>
      </c>
      <c r="Q63" s="715">
        <v>1</v>
      </c>
      <c r="R63" s="715">
        <v>1</v>
      </c>
      <c r="S63" s="715">
        <v>1</v>
      </c>
      <c r="T63" s="715">
        <v>1</v>
      </c>
      <c r="U63" s="715">
        <v>1</v>
      </c>
      <c r="V63" s="715">
        <v>1</v>
      </c>
      <c r="W63" s="715">
        <v>1</v>
      </c>
      <c r="X63" s="715">
        <v>1</v>
      </c>
      <c r="Y63" s="715">
        <v>1</v>
      </c>
      <c r="Z63" s="715">
        <v>1</v>
      </c>
      <c r="AA63" s="715">
        <v>1</v>
      </c>
      <c r="AB63" s="719" t="s">
        <v>1371</v>
      </c>
      <c r="AC63" s="579" t="s">
        <v>2577</v>
      </c>
      <c r="AD63" s="579" t="s">
        <v>2578</v>
      </c>
      <c r="AE63" s="579"/>
      <c r="AF63" s="720"/>
      <c r="AG63" s="110"/>
      <c r="AH63" s="110"/>
      <c r="AI63" s="110"/>
      <c r="AJ63" s="110"/>
      <c r="AK63" s="110"/>
      <c r="AL63" s="110"/>
      <c r="AM63" s="110"/>
      <c r="AN63" s="110"/>
      <c r="AO63" s="110"/>
      <c r="AP63" s="110"/>
      <c r="AQ63" s="110"/>
      <c r="AR63" s="110"/>
      <c r="AS63" s="110"/>
      <c r="AT63" s="110"/>
      <c r="AU63" s="110"/>
      <c r="AV63" s="110"/>
      <c r="AW63" s="110"/>
      <c r="AX63" s="110"/>
      <c r="AY63" s="110"/>
      <c r="AZ63" s="110"/>
      <c r="BA63" s="110"/>
      <c r="BB63" s="110"/>
      <c r="BC63" s="110"/>
      <c r="BD63" s="110"/>
      <c r="BE63" s="110"/>
      <c r="BF63" s="110"/>
      <c r="BG63" s="110"/>
      <c r="BH63" s="110"/>
      <c r="BI63" s="110"/>
      <c r="BJ63" s="110"/>
      <c r="BK63" s="110"/>
      <c r="BL63" s="110"/>
      <c r="BM63" s="110"/>
      <c r="BN63" s="110"/>
      <c r="BO63" s="110"/>
      <c r="BP63" s="110"/>
      <c r="BQ63" s="110"/>
      <c r="BR63" s="110"/>
      <c r="BS63" s="110"/>
      <c r="BT63" s="110"/>
      <c r="BU63" s="110"/>
      <c r="BV63" s="110"/>
      <c r="BW63" s="110"/>
      <c r="BX63" s="110"/>
      <c r="BY63" s="110"/>
      <c r="BZ63" s="110"/>
      <c r="CA63" s="110"/>
      <c r="CB63" s="110"/>
      <c r="CC63" s="110"/>
      <c r="CD63" s="110"/>
      <c r="CE63" s="110"/>
      <c r="CF63" s="110"/>
      <c r="CG63" s="110"/>
      <c r="CH63" s="110"/>
      <c r="CI63" s="110"/>
      <c r="CJ63" s="110"/>
      <c r="CK63" s="110"/>
      <c r="CL63" s="110"/>
      <c r="CM63" s="110"/>
      <c r="CN63" s="110"/>
      <c r="CO63" s="110"/>
      <c r="CP63" s="110"/>
      <c r="CQ63" s="110"/>
      <c r="CR63" s="110"/>
      <c r="CS63" s="110"/>
      <c r="CT63" s="110"/>
      <c r="CU63" s="110"/>
      <c r="CV63" s="110"/>
      <c r="CW63" s="110"/>
      <c r="CX63" s="110"/>
      <c r="CY63" s="110"/>
      <c r="CZ63" s="110"/>
      <c r="DA63" s="110"/>
      <c r="DB63" s="110"/>
      <c r="DC63" s="110"/>
      <c r="DD63" s="110"/>
      <c r="DE63" s="110"/>
      <c r="DF63" s="110"/>
      <c r="DG63" s="110"/>
      <c r="DH63" s="110"/>
      <c r="DI63" s="110"/>
      <c r="DJ63" s="110"/>
      <c r="DK63" s="110"/>
      <c r="DL63" s="110"/>
      <c r="DM63" s="110"/>
      <c r="DN63" s="110"/>
      <c r="DO63" s="110"/>
      <c r="DP63" s="110"/>
      <c r="DQ63" s="110"/>
      <c r="DR63" s="110"/>
      <c r="DS63" s="110"/>
      <c r="DT63" s="110"/>
      <c r="DU63" s="110"/>
      <c r="DV63" s="110"/>
      <c r="DW63" s="110"/>
      <c r="DX63" s="110"/>
      <c r="DY63" s="110"/>
      <c r="DZ63" s="110"/>
      <c r="EA63" s="110"/>
      <c r="EB63" s="110"/>
      <c r="EC63" s="110"/>
      <c r="ED63" s="110"/>
      <c r="EE63" s="110"/>
      <c r="EF63" s="110"/>
      <c r="EG63" s="110"/>
      <c r="EH63" s="110"/>
      <c r="EI63" s="110"/>
      <c r="EJ63" s="110"/>
      <c r="EK63" s="110"/>
      <c r="EL63" s="110"/>
      <c r="EM63" s="110"/>
      <c r="EN63" s="110"/>
      <c r="EO63" s="110"/>
      <c r="EP63" s="110"/>
      <c r="EQ63" s="110"/>
      <c r="ER63" s="110"/>
      <c r="ES63" s="110"/>
      <c r="ET63" s="110"/>
      <c r="EU63" s="110"/>
      <c r="EV63" s="110"/>
      <c r="EW63" s="110"/>
      <c r="EX63" s="110"/>
      <c r="EY63" s="110"/>
      <c r="EZ63" s="110"/>
      <c r="FA63" s="110"/>
      <c r="FB63" s="110"/>
      <c r="FC63" s="110"/>
      <c r="FD63" s="110"/>
      <c r="FE63" s="110"/>
      <c r="FF63" s="110"/>
      <c r="FG63" s="110"/>
      <c r="FH63" s="110"/>
      <c r="FI63" s="110"/>
      <c r="FJ63" s="110"/>
      <c r="FK63" s="110"/>
      <c r="FL63" s="110"/>
      <c r="FM63" s="110"/>
      <c r="FN63" s="110"/>
      <c r="FO63" s="110"/>
      <c r="FP63" s="110"/>
      <c r="FQ63" s="110"/>
      <c r="FR63" s="110"/>
      <c r="FS63" s="110"/>
      <c r="FT63" s="110"/>
      <c r="FU63" s="110"/>
      <c r="FV63" s="110"/>
      <c r="FW63" s="110"/>
      <c r="FX63" s="110"/>
      <c r="FY63" s="110"/>
      <c r="FZ63" s="110"/>
      <c r="GA63" s="110"/>
      <c r="GB63" s="110"/>
      <c r="GC63" s="110"/>
      <c r="GD63" s="110"/>
      <c r="GE63" s="110"/>
      <c r="GF63" s="110"/>
      <c r="GG63" s="110"/>
      <c r="GH63" s="110"/>
      <c r="GI63" s="110"/>
      <c r="GJ63" s="110"/>
      <c r="GK63" s="110"/>
      <c r="GL63" s="110"/>
      <c r="GM63" s="110"/>
      <c r="GN63" s="110"/>
      <c r="GO63" s="110"/>
      <c r="GP63" s="110"/>
      <c r="GQ63" s="110"/>
      <c r="GR63" s="110"/>
      <c r="GS63" s="110"/>
      <c r="GT63" s="110"/>
      <c r="GU63" s="110"/>
      <c r="GV63" s="110"/>
      <c r="GW63" s="110"/>
      <c r="GX63" s="110"/>
      <c r="GY63" s="110"/>
      <c r="GZ63" s="110"/>
      <c r="HA63" s="110"/>
      <c r="HB63" s="110"/>
      <c r="HC63" s="110"/>
      <c r="HD63" s="110"/>
      <c r="HE63" s="110"/>
      <c r="HF63" s="110"/>
      <c r="HG63" s="110"/>
      <c r="HH63" s="110"/>
      <c r="HI63" s="110"/>
      <c r="HJ63" s="110"/>
      <c r="HK63" s="110"/>
      <c r="HL63" s="110"/>
      <c r="HM63" s="110"/>
      <c r="HN63" s="110"/>
      <c r="HO63" s="110"/>
      <c r="HP63" s="110"/>
      <c r="HQ63" s="110"/>
      <c r="HR63" s="110"/>
      <c r="HS63" s="110"/>
      <c r="HT63" s="110"/>
      <c r="HU63" s="110"/>
      <c r="HV63" s="110"/>
      <c r="HW63" s="110"/>
      <c r="HX63" s="110"/>
      <c r="HY63" s="110"/>
      <c r="HZ63" s="110"/>
      <c r="IA63" s="110"/>
      <c r="IB63" s="110"/>
      <c r="IC63" s="110"/>
      <c r="ID63" s="110"/>
      <c r="IE63" s="110"/>
      <c r="IF63" s="110"/>
      <c r="IG63" s="110"/>
      <c r="IH63" s="110"/>
      <c r="II63" s="110"/>
      <c r="IJ63" s="110"/>
      <c r="IK63" s="110"/>
      <c r="IL63" s="110"/>
      <c r="IM63" s="110"/>
      <c r="IN63" s="110"/>
      <c r="IO63" s="110"/>
      <c r="IP63" s="110"/>
      <c r="IQ63" s="110"/>
      <c r="IR63" s="110"/>
      <c r="IS63" s="110"/>
      <c r="IT63" s="110"/>
      <c r="IU63" s="110"/>
      <c r="IV63" s="110"/>
      <c r="IW63" s="110"/>
      <c r="IX63" s="110"/>
      <c r="IY63" s="110"/>
      <c r="IZ63" s="110"/>
      <c r="JA63" s="110"/>
      <c r="JB63" s="110"/>
      <c r="JC63" s="110"/>
      <c r="JD63" s="110"/>
      <c r="JE63" s="110"/>
      <c r="JF63" s="110"/>
      <c r="JG63" s="110"/>
      <c r="JH63" s="110"/>
      <c r="JI63" s="110"/>
      <c r="JJ63" s="110"/>
      <c r="JK63" s="110"/>
      <c r="JL63" s="110"/>
      <c r="JM63" s="110"/>
      <c r="JN63" s="110"/>
      <c r="JO63" s="110"/>
      <c r="JP63" s="110"/>
      <c r="JQ63" s="110"/>
      <c r="JR63" s="110"/>
      <c r="JS63" s="110"/>
      <c r="JT63" s="110"/>
      <c r="JU63" s="110"/>
      <c r="JV63" s="110"/>
      <c r="JW63" s="110"/>
      <c r="JX63" s="110"/>
      <c r="JY63" s="110"/>
      <c r="JZ63" s="110"/>
      <c r="KA63" s="110"/>
      <c r="KB63" s="110"/>
      <c r="KC63" s="110"/>
      <c r="KD63" s="110"/>
      <c r="KE63" s="110"/>
      <c r="KF63" s="110"/>
      <c r="KG63" s="110"/>
      <c r="KH63" s="110"/>
      <c r="KI63" s="110"/>
      <c r="KJ63" s="110"/>
      <c r="KK63" s="110"/>
      <c r="KL63" s="110"/>
      <c r="KM63" s="110"/>
      <c r="KN63" s="110"/>
      <c r="KO63" s="110"/>
      <c r="KP63" s="110"/>
      <c r="KQ63" s="110"/>
      <c r="KR63" s="110"/>
      <c r="KS63" s="110"/>
      <c r="KT63" s="110"/>
      <c r="KU63" s="110"/>
      <c r="KV63" s="110"/>
      <c r="KW63" s="110"/>
      <c r="KX63" s="110"/>
      <c r="KY63" s="110"/>
      <c r="KZ63" s="110"/>
      <c r="LA63" s="110"/>
      <c r="LB63" s="110"/>
      <c r="LC63" s="110"/>
      <c r="LD63" s="110"/>
      <c r="LE63" s="110"/>
      <c r="LF63" s="110"/>
      <c r="LG63" s="110"/>
      <c r="LH63" s="110"/>
      <c r="LI63" s="110"/>
      <c r="LJ63" s="110"/>
      <c r="LK63" s="110"/>
      <c r="LL63" s="110"/>
      <c r="LM63" s="110"/>
      <c r="LN63" s="110"/>
      <c r="LO63" s="110"/>
      <c r="LP63" s="110"/>
      <c r="LQ63" s="110"/>
      <c r="LR63" s="110"/>
      <c r="LS63" s="110"/>
      <c r="LT63" s="110"/>
      <c r="LU63" s="110"/>
      <c r="LV63" s="110"/>
      <c r="LW63" s="110"/>
      <c r="LX63" s="110"/>
      <c r="LY63" s="110"/>
      <c r="LZ63" s="110"/>
      <c r="MA63" s="110"/>
      <c r="MB63" s="110"/>
      <c r="MC63" s="110"/>
      <c r="MD63" s="110"/>
      <c r="ME63" s="110"/>
      <c r="MF63" s="110"/>
      <c r="MG63" s="110"/>
      <c r="MH63" s="110"/>
      <c r="MI63" s="110"/>
      <c r="MJ63" s="110"/>
      <c r="MK63" s="110"/>
      <c r="ML63" s="110"/>
      <c r="MM63" s="110"/>
      <c r="MN63" s="110"/>
      <c r="MO63" s="110"/>
      <c r="MP63" s="110"/>
      <c r="MQ63" s="110"/>
      <c r="MR63" s="110"/>
      <c r="MS63" s="110"/>
      <c r="MT63" s="110"/>
      <c r="MU63" s="110"/>
      <c r="MV63" s="110"/>
      <c r="MW63" s="110"/>
      <c r="MX63" s="110"/>
      <c r="MY63" s="110"/>
      <c r="MZ63" s="110"/>
      <c r="NA63" s="110"/>
      <c r="NB63" s="110"/>
      <c r="NC63" s="110"/>
      <c r="ND63" s="110"/>
      <c r="NE63" s="110"/>
      <c r="NF63" s="110"/>
      <c r="NG63" s="110"/>
      <c r="NH63" s="110"/>
      <c r="NI63" s="110"/>
      <c r="NJ63" s="110"/>
      <c r="NK63" s="110"/>
      <c r="NL63" s="110"/>
      <c r="NM63" s="110"/>
      <c r="NN63" s="110"/>
      <c r="NO63" s="110"/>
      <c r="NP63" s="110"/>
      <c r="NQ63" s="110"/>
      <c r="NR63" s="110"/>
      <c r="NS63" s="110"/>
      <c r="NT63" s="110"/>
      <c r="NU63" s="110"/>
      <c r="NV63" s="110"/>
      <c r="NW63" s="110"/>
      <c r="NX63" s="110"/>
      <c r="NY63" s="110"/>
      <c r="NZ63" s="110"/>
      <c r="OA63" s="110"/>
      <c r="OB63" s="110"/>
      <c r="OC63" s="110"/>
      <c r="OD63" s="110"/>
      <c r="OE63" s="110"/>
      <c r="OF63" s="110"/>
      <c r="OG63" s="110"/>
      <c r="OH63" s="110"/>
      <c r="OI63" s="110"/>
      <c r="OJ63" s="110"/>
      <c r="OK63" s="110"/>
      <c r="OL63" s="110"/>
      <c r="OM63" s="110"/>
      <c r="ON63" s="110"/>
      <c r="OO63" s="110"/>
      <c r="OP63" s="110"/>
      <c r="OQ63" s="110"/>
      <c r="OR63" s="110"/>
      <c r="OS63" s="110"/>
      <c r="OT63" s="110"/>
      <c r="OU63" s="110"/>
      <c r="OV63" s="110"/>
      <c r="OW63" s="110"/>
      <c r="OX63" s="110"/>
      <c r="OY63" s="110"/>
      <c r="OZ63" s="110"/>
      <c r="PA63" s="110"/>
      <c r="PB63" s="110"/>
      <c r="PC63" s="110"/>
      <c r="PD63" s="110"/>
      <c r="PE63" s="110"/>
      <c r="PF63" s="110"/>
      <c r="PG63" s="110"/>
      <c r="PH63" s="110"/>
      <c r="PI63" s="110"/>
      <c r="PJ63" s="110"/>
      <c r="PK63" s="110"/>
      <c r="PL63" s="110"/>
      <c r="PM63" s="110"/>
      <c r="PN63" s="110"/>
      <c r="PO63" s="110"/>
      <c r="PP63" s="110"/>
      <c r="PQ63" s="110"/>
      <c r="PR63" s="110"/>
      <c r="PS63" s="110"/>
      <c r="PT63" s="110"/>
      <c r="PU63" s="110"/>
      <c r="PV63" s="110"/>
      <c r="PW63" s="110"/>
      <c r="PX63" s="110"/>
      <c r="PY63" s="110"/>
      <c r="PZ63" s="110"/>
      <c r="QA63" s="110"/>
      <c r="QB63" s="110"/>
      <c r="QC63" s="110"/>
      <c r="QD63" s="110"/>
      <c r="QE63" s="110"/>
      <c r="QF63" s="110"/>
      <c r="QG63" s="110"/>
      <c r="QH63" s="110"/>
      <c r="QI63" s="110"/>
      <c r="QJ63" s="110"/>
      <c r="QK63" s="110"/>
      <c r="QL63" s="110"/>
      <c r="QM63" s="110"/>
      <c r="QN63" s="110"/>
      <c r="QO63" s="110"/>
      <c r="QP63" s="110"/>
      <c r="QQ63" s="110"/>
      <c r="QR63" s="110"/>
      <c r="QS63" s="110"/>
      <c r="QT63" s="110"/>
      <c r="QU63" s="110"/>
      <c r="QV63" s="110"/>
      <c r="QW63" s="110"/>
      <c r="QX63" s="110"/>
      <c r="QY63" s="110"/>
      <c r="QZ63" s="110"/>
      <c r="RA63" s="110"/>
      <c r="RB63" s="110"/>
      <c r="RC63" s="110"/>
      <c r="RD63" s="110"/>
      <c r="RE63" s="110"/>
      <c r="RF63" s="110"/>
      <c r="RG63" s="110"/>
      <c r="RH63" s="110"/>
      <c r="RI63" s="110"/>
      <c r="RJ63" s="110"/>
      <c r="RK63" s="110"/>
      <c r="RL63" s="110"/>
      <c r="RM63" s="110"/>
      <c r="RN63" s="110"/>
      <c r="RO63" s="110"/>
      <c r="RP63" s="110"/>
      <c r="RQ63" s="110"/>
      <c r="RR63" s="110"/>
      <c r="RS63" s="110"/>
      <c r="RT63" s="110"/>
      <c r="RU63" s="110"/>
      <c r="RV63" s="110"/>
      <c r="RW63" s="110"/>
      <c r="RX63" s="110"/>
      <c r="RY63" s="110"/>
      <c r="RZ63" s="110"/>
      <c r="SA63" s="110"/>
      <c r="SB63" s="110"/>
      <c r="SC63" s="110"/>
      <c r="SD63" s="110"/>
      <c r="SE63" s="110"/>
      <c r="SF63" s="110"/>
      <c r="SG63" s="110"/>
      <c r="SH63" s="110"/>
      <c r="SI63" s="110"/>
      <c r="SJ63" s="110"/>
      <c r="SK63" s="110"/>
      <c r="SL63" s="110"/>
      <c r="SM63" s="110"/>
      <c r="SN63" s="110"/>
      <c r="SO63" s="110"/>
      <c r="SP63" s="110"/>
      <c r="SQ63" s="110"/>
      <c r="SR63" s="110"/>
      <c r="SS63" s="110"/>
      <c r="ST63" s="110"/>
      <c r="SU63" s="110"/>
      <c r="SV63" s="110"/>
      <c r="SW63" s="110"/>
      <c r="SX63" s="110"/>
      <c r="SY63" s="110"/>
      <c r="SZ63" s="110"/>
      <c r="TA63" s="110"/>
      <c r="TB63" s="110"/>
      <c r="TC63" s="110"/>
      <c r="TD63" s="110"/>
      <c r="TE63" s="110"/>
      <c r="TF63" s="110"/>
      <c r="TG63" s="110"/>
      <c r="TH63" s="110"/>
      <c r="TI63" s="110"/>
      <c r="TJ63" s="110"/>
      <c r="TK63" s="110"/>
      <c r="TL63" s="110"/>
      <c r="TM63" s="110"/>
      <c r="TN63" s="110"/>
      <c r="TO63" s="110"/>
      <c r="TP63" s="110"/>
      <c r="TQ63" s="110"/>
      <c r="TR63" s="110"/>
      <c r="TS63" s="110"/>
      <c r="TT63" s="110"/>
      <c r="TU63" s="110"/>
      <c r="TV63" s="110"/>
      <c r="TW63" s="110"/>
      <c r="TX63" s="110"/>
      <c r="TY63" s="110"/>
      <c r="TZ63" s="110"/>
      <c r="UA63" s="110"/>
      <c r="UB63" s="110"/>
      <c r="UC63" s="110"/>
      <c r="UD63" s="110"/>
      <c r="UE63" s="110"/>
      <c r="UF63" s="110"/>
      <c r="UG63" s="110"/>
      <c r="UH63" s="110"/>
      <c r="UI63" s="110"/>
      <c r="UJ63" s="110"/>
      <c r="UK63" s="110"/>
      <c r="UL63" s="110"/>
      <c r="UM63" s="110"/>
      <c r="UN63" s="110"/>
      <c r="UO63" s="110"/>
      <c r="UP63" s="110"/>
      <c r="UQ63" s="110"/>
      <c r="UR63" s="110"/>
      <c r="US63" s="110"/>
      <c r="UT63" s="110"/>
      <c r="UU63" s="110"/>
      <c r="UV63" s="110"/>
      <c r="UW63" s="110"/>
      <c r="UX63" s="110"/>
      <c r="UY63" s="110"/>
      <c r="UZ63" s="110"/>
      <c r="VA63" s="110"/>
      <c r="VB63" s="110"/>
      <c r="VC63" s="110"/>
      <c r="VD63" s="110"/>
      <c r="VE63" s="110"/>
      <c r="VF63" s="110"/>
      <c r="VG63" s="110"/>
      <c r="VH63" s="110"/>
      <c r="VI63" s="110"/>
      <c r="VJ63" s="110"/>
      <c r="VK63" s="110"/>
      <c r="VL63" s="110"/>
      <c r="VM63" s="110"/>
      <c r="VN63" s="110"/>
      <c r="VO63" s="110"/>
      <c r="VP63" s="110"/>
      <c r="VQ63" s="110"/>
      <c r="VR63" s="110"/>
      <c r="VS63" s="110"/>
      <c r="VT63" s="110"/>
      <c r="VU63" s="110"/>
      <c r="VV63" s="110"/>
      <c r="VW63" s="110"/>
      <c r="VX63" s="110"/>
      <c r="VY63" s="110"/>
      <c r="VZ63" s="110"/>
      <c r="WA63" s="110"/>
      <c r="WB63" s="110"/>
      <c r="WC63" s="110"/>
      <c r="WD63" s="110"/>
      <c r="WE63" s="110"/>
      <c r="WF63" s="110"/>
      <c r="WG63" s="110"/>
      <c r="WH63" s="110"/>
      <c r="WI63" s="110"/>
      <c r="WJ63" s="110"/>
      <c r="WK63" s="110"/>
      <c r="WL63" s="110"/>
      <c r="WM63" s="110"/>
      <c r="WN63" s="110"/>
      <c r="WO63" s="110"/>
      <c r="WP63" s="110"/>
      <c r="WQ63" s="110"/>
      <c r="WR63" s="110"/>
      <c r="WS63" s="110"/>
      <c r="WT63" s="110"/>
      <c r="WU63" s="110"/>
      <c r="WV63" s="110"/>
      <c r="WW63" s="110"/>
      <c r="WX63" s="110"/>
      <c r="WY63" s="110"/>
      <c r="WZ63" s="110"/>
      <c r="XA63" s="110"/>
      <c r="XB63" s="110"/>
      <c r="XC63" s="110"/>
      <c r="XD63" s="110"/>
      <c r="XE63" s="110"/>
      <c r="XF63" s="110"/>
      <c r="XG63" s="110"/>
      <c r="XH63" s="110"/>
      <c r="XI63" s="110"/>
      <c r="XJ63" s="110"/>
      <c r="XK63" s="110"/>
      <c r="XL63" s="110"/>
      <c r="XM63" s="110"/>
      <c r="XN63" s="110"/>
      <c r="XO63" s="110"/>
      <c r="XP63" s="110"/>
      <c r="XQ63" s="110"/>
      <c r="XR63" s="110"/>
      <c r="XS63" s="110"/>
      <c r="XT63" s="110"/>
      <c r="XU63" s="110"/>
      <c r="XV63" s="110"/>
      <c r="XW63" s="110"/>
      <c r="XX63" s="110"/>
      <c r="XY63" s="110"/>
      <c r="XZ63" s="110"/>
      <c r="YA63" s="110"/>
      <c r="YB63" s="110"/>
      <c r="YC63" s="110"/>
      <c r="YD63" s="110"/>
      <c r="YE63" s="110"/>
      <c r="YF63" s="110"/>
      <c r="YG63" s="110"/>
      <c r="YH63" s="110"/>
      <c r="YI63" s="110"/>
      <c r="YJ63" s="110"/>
      <c r="YK63" s="110"/>
      <c r="YL63" s="110"/>
      <c r="YM63" s="110"/>
      <c r="YN63" s="110"/>
      <c r="YO63" s="110"/>
      <c r="YP63" s="110"/>
      <c r="YQ63" s="110"/>
      <c r="YR63" s="110"/>
      <c r="YS63" s="110"/>
      <c r="YT63" s="110"/>
      <c r="YU63" s="110"/>
      <c r="YV63" s="110"/>
      <c r="YW63" s="110"/>
      <c r="YX63" s="110"/>
      <c r="YY63" s="110"/>
      <c r="YZ63" s="110"/>
      <c r="ZA63" s="110"/>
      <c r="ZB63" s="110"/>
      <c r="ZC63" s="110"/>
      <c r="ZD63" s="110"/>
      <c r="ZE63" s="110"/>
      <c r="ZF63" s="110"/>
      <c r="ZG63" s="110"/>
      <c r="ZH63" s="110"/>
      <c r="ZI63" s="110"/>
      <c r="ZJ63" s="110"/>
      <c r="ZK63" s="110"/>
      <c r="ZL63" s="110"/>
      <c r="ZM63" s="110"/>
      <c r="ZN63" s="110"/>
      <c r="ZO63" s="110"/>
      <c r="ZP63" s="110"/>
      <c r="ZQ63" s="110"/>
      <c r="ZR63" s="110"/>
      <c r="ZS63" s="110"/>
      <c r="ZT63" s="110"/>
      <c r="ZU63" s="110"/>
      <c r="ZV63" s="110"/>
      <c r="ZW63" s="110"/>
      <c r="ZX63" s="110"/>
      <c r="ZY63" s="110"/>
      <c r="ZZ63" s="110"/>
      <c r="AAA63" s="110"/>
      <c r="AAB63" s="110"/>
      <c r="AAC63" s="110"/>
      <c r="AAD63" s="110"/>
      <c r="AAE63" s="110"/>
      <c r="AAF63" s="110"/>
      <c r="AAG63" s="110"/>
      <c r="AAH63" s="110"/>
      <c r="AAI63" s="110"/>
      <c r="AAJ63" s="110"/>
      <c r="AAK63" s="110"/>
      <c r="AAL63" s="110"/>
      <c r="AAM63" s="110"/>
      <c r="AAN63" s="110"/>
      <c r="AAO63" s="110"/>
      <c r="AAP63" s="110"/>
      <c r="AAQ63" s="110"/>
      <c r="AAR63" s="110"/>
      <c r="AAS63" s="110"/>
      <c r="AAT63" s="110"/>
      <c r="AAU63" s="110"/>
      <c r="AAV63" s="110"/>
      <c r="AAW63" s="110"/>
      <c r="AAX63" s="110"/>
      <c r="AAY63" s="110"/>
      <c r="AAZ63" s="110"/>
      <c r="ABA63" s="110"/>
      <c r="ABB63" s="110"/>
      <c r="ABC63" s="110"/>
      <c r="ABD63" s="110"/>
      <c r="ABE63" s="110"/>
      <c r="ABF63" s="110"/>
      <c r="ABG63" s="110"/>
      <c r="ABH63" s="110"/>
      <c r="ABI63" s="110"/>
      <c r="ABJ63" s="110"/>
      <c r="ABK63" s="110"/>
      <c r="ABL63" s="110"/>
      <c r="ABM63" s="110"/>
      <c r="ABN63" s="110"/>
      <c r="ABO63" s="110"/>
      <c r="ABP63" s="110"/>
      <c r="ABQ63" s="110"/>
      <c r="ABR63" s="110"/>
      <c r="ABS63" s="110"/>
      <c r="ABT63" s="110"/>
      <c r="ABU63" s="110"/>
      <c r="ABV63" s="110"/>
      <c r="ABW63" s="110"/>
      <c r="ABX63" s="110"/>
      <c r="ABY63" s="110"/>
      <c r="ABZ63" s="110"/>
      <c r="ACA63" s="110"/>
      <c r="ACB63" s="110"/>
      <c r="ACC63" s="110"/>
      <c r="ACD63" s="110"/>
      <c r="ACE63" s="110"/>
      <c r="ACF63" s="110"/>
      <c r="ACG63" s="110"/>
      <c r="ACH63" s="110"/>
      <c r="ACI63" s="110"/>
      <c r="ACJ63" s="110"/>
      <c r="ACK63" s="110"/>
      <c r="ACL63" s="110"/>
      <c r="ACM63" s="110"/>
      <c r="ACN63" s="110"/>
      <c r="ACO63" s="110"/>
      <c r="ACP63" s="110"/>
      <c r="ACQ63" s="110"/>
      <c r="ACR63" s="110"/>
      <c r="ACS63" s="110"/>
      <c r="ACT63" s="110"/>
      <c r="ACU63" s="110"/>
      <c r="ACV63" s="110"/>
      <c r="ACW63" s="110"/>
      <c r="ACX63" s="110"/>
      <c r="ACY63" s="110"/>
      <c r="ACZ63" s="110"/>
      <c r="ADA63" s="110"/>
      <c r="ADB63" s="110"/>
      <c r="ADC63" s="110"/>
      <c r="ADD63" s="110"/>
      <c r="ADE63" s="110"/>
      <c r="ADF63" s="110"/>
      <c r="ADG63" s="110"/>
      <c r="ADH63" s="110"/>
      <c r="ADI63" s="110"/>
      <c r="ADJ63" s="110"/>
      <c r="ADK63" s="110"/>
      <c r="ADL63" s="110"/>
      <c r="ADM63" s="110"/>
      <c r="ADN63" s="110"/>
      <c r="ADO63" s="110"/>
      <c r="ADP63" s="110"/>
      <c r="ADQ63" s="110"/>
      <c r="ADR63" s="110"/>
      <c r="ADS63" s="110"/>
      <c r="ADT63" s="110"/>
      <c r="ADU63" s="110"/>
      <c r="ADV63" s="110"/>
      <c r="ADW63" s="110"/>
      <c r="ADX63" s="110"/>
      <c r="ADY63" s="110"/>
      <c r="ADZ63" s="110"/>
      <c r="AEA63" s="110"/>
      <c r="AEB63" s="110"/>
      <c r="AEC63" s="110"/>
      <c r="AED63" s="110"/>
      <c r="AEE63" s="110"/>
      <c r="AEF63" s="110"/>
      <c r="AEG63" s="110"/>
      <c r="AEH63" s="110"/>
      <c r="AEI63" s="110"/>
      <c r="AEJ63" s="110"/>
      <c r="AEK63" s="110"/>
      <c r="AEL63" s="110"/>
      <c r="AEM63" s="110"/>
      <c r="AEN63" s="110"/>
      <c r="AEO63" s="110"/>
      <c r="AEP63" s="110"/>
      <c r="AEQ63" s="110"/>
      <c r="AER63" s="110"/>
      <c r="AES63" s="110"/>
      <c r="AET63" s="110"/>
      <c r="AEU63" s="110"/>
      <c r="AEV63" s="110"/>
      <c r="AEW63" s="110"/>
      <c r="AEX63" s="110"/>
      <c r="AEY63" s="110"/>
      <c r="AEZ63" s="110"/>
      <c r="AFA63" s="110"/>
      <c r="AFB63" s="110"/>
      <c r="AFC63" s="110"/>
      <c r="AFD63" s="110"/>
      <c r="AFE63" s="110"/>
      <c r="AFF63" s="110"/>
      <c r="AFG63" s="110"/>
      <c r="AFH63" s="110"/>
      <c r="AFI63" s="110"/>
      <c r="AFJ63" s="110"/>
      <c r="AFK63" s="110"/>
      <c r="AFL63" s="110"/>
      <c r="AFM63" s="110"/>
      <c r="AFN63" s="110"/>
      <c r="AFO63" s="110"/>
      <c r="AFP63" s="110"/>
      <c r="AFQ63" s="110"/>
      <c r="AFR63" s="110"/>
      <c r="AFS63" s="110"/>
      <c r="AFT63" s="110"/>
      <c r="AFU63" s="110"/>
      <c r="AFV63" s="110"/>
      <c r="AFW63" s="110"/>
      <c r="AFX63" s="110"/>
      <c r="AFY63" s="110"/>
      <c r="AFZ63" s="110"/>
      <c r="AGA63" s="110"/>
      <c r="AGB63" s="110"/>
      <c r="AGC63" s="110"/>
      <c r="AGD63" s="110"/>
      <c r="AGE63" s="110"/>
      <c r="AGF63" s="110"/>
      <c r="AGG63" s="110"/>
      <c r="AGH63" s="110"/>
      <c r="AGI63" s="110"/>
      <c r="AGJ63" s="110"/>
      <c r="AGK63" s="110"/>
      <c r="AGL63" s="110"/>
      <c r="AGM63" s="110"/>
      <c r="AGN63" s="110"/>
      <c r="AGO63" s="110"/>
      <c r="AGP63" s="110"/>
      <c r="AGQ63" s="110"/>
      <c r="AGR63" s="110"/>
      <c r="AGS63" s="110"/>
      <c r="AGT63" s="110"/>
      <c r="AGU63" s="110"/>
      <c r="AGV63" s="110"/>
      <c r="AGW63" s="110"/>
      <c r="AGX63" s="110"/>
      <c r="AGY63" s="110"/>
      <c r="AGZ63" s="110"/>
      <c r="AHA63" s="110"/>
      <c r="AHB63" s="110"/>
      <c r="AHC63" s="110"/>
      <c r="AHD63" s="110"/>
      <c r="AHE63" s="110"/>
      <c r="AHF63" s="110"/>
      <c r="AHG63" s="110"/>
      <c r="AHH63" s="110"/>
      <c r="AHI63" s="110"/>
      <c r="AHJ63" s="110"/>
      <c r="AHK63" s="110"/>
      <c r="AHL63" s="110"/>
      <c r="AHM63" s="110"/>
      <c r="AHN63" s="110"/>
      <c r="AHO63" s="110"/>
      <c r="AHP63" s="110"/>
      <c r="AHQ63" s="110"/>
      <c r="AHR63" s="110"/>
      <c r="AHS63" s="110"/>
      <c r="AHT63" s="110"/>
      <c r="AHU63" s="110"/>
      <c r="AHV63" s="110"/>
      <c r="AHW63" s="110"/>
      <c r="AHX63" s="110"/>
      <c r="AHY63" s="110"/>
      <c r="AHZ63" s="110"/>
      <c r="AIA63" s="110"/>
      <c r="AIB63" s="110"/>
      <c r="AIC63" s="110"/>
      <c r="AID63" s="110"/>
      <c r="AIE63" s="110"/>
      <c r="AIF63" s="110"/>
      <c r="AIG63" s="110"/>
      <c r="AIH63" s="110"/>
      <c r="AII63" s="110"/>
      <c r="AIJ63" s="110"/>
      <c r="AIK63" s="110"/>
      <c r="AIL63" s="110"/>
      <c r="AIM63" s="110"/>
      <c r="AIN63" s="110"/>
      <c r="AIO63" s="110"/>
      <c r="AIP63" s="110"/>
      <c r="AIQ63" s="110"/>
      <c r="AIR63" s="110"/>
      <c r="AIS63" s="110"/>
      <c r="AIT63" s="110"/>
      <c r="AIU63" s="110"/>
      <c r="AIV63" s="110"/>
      <c r="AIW63" s="110"/>
      <c r="AIX63" s="110"/>
      <c r="AIY63" s="110"/>
      <c r="AIZ63" s="110"/>
      <c r="AJA63" s="110"/>
      <c r="AJB63" s="110"/>
      <c r="AJC63" s="110"/>
      <c r="AJD63" s="110"/>
      <c r="AJE63" s="110"/>
      <c r="AJF63" s="110"/>
      <c r="AJG63" s="110"/>
      <c r="AJH63" s="110"/>
      <c r="AJI63" s="110"/>
      <c r="AJJ63" s="110"/>
      <c r="AJK63" s="110"/>
      <c r="AJL63" s="110"/>
      <c r="AJM63" s="110"/>
      <c r="AJN63" s="110"/>
      <c r="AJO63" s="110"/>
      <c r="AJP63" s="110"/>
      <c r="AJQ63" s="110"/>
      <c r="AJR63" s="110"/>
      <c r="AJS63" s="110"/>
      <c r="AJT63" s="110"/>
      <c r="AJU63" s="110"/>
      <c r="AJV63" s="110"/>
      <c r="AJW63" s="110"/>
      <c r="AJX63" s="110"/>
      <c r="AJY63" s="110"/>
      <c r="AJZ63" s="110"/>
      <c r="AKA63" s="110"/>
      <c r="AKB63" s="110"/>
      <c r="AKC63" s="110"/>
      <c r="AKD63" s="110"/>
      <c r="AKE63" s="110"/>
      <c r="AKF63" s="110"/>
      <c r="AKG63" s="110"/>
      <c r="AKH63" s="110"/>
      <c r="AKI63" s="110"/>
      <c r="AKJ63" s="110"/>
      <c r="AKK63" s="110"/>
      <c r="AKL63" s="110"/>
      <c r="AKM63" s="110"/>
      <c r="AKN63" s="110"/>
      <c r="AKO63" s="110"/>
      <c r="AKP63" s="110"/>
      <c r="AKQ63" s="110"/>
      <c r="AKR63" s="110"/>
      <c r="AKS63" s="110"/>
      <c r="AKT63" s="110"/>
      <c r="AKU63" s="110"/>
      <c r="AKV63" s="110"/>
      <c r="AKW63" s="110"/>
      <c r="AKX63" s="110"/>
      <c r="AKY63" s="110"/>
      <c r="AKZ63" s="110"/>
      <c r="ALA63" s="110"/>
      <c r="ALB63" s="110"/>
      <c r="ALC63" s="110"/>
      <c r="ALD63" s="110"/>
      <c r="ALE63" s="110"/>
      <c r="ALF63" s="110"/>
      <c r="ALG63" s="110"/>
      <c r="ALH63" s="110"/>
      <c r="ALI63" s="110"/>
      <c r="ALJ63" s="110"/>
      <c r="ALK63" s="110"/>
      <c r="ALL63" s="110"/>
      <c r="ALM63" s="110"/>
      <c r="ALN63" s="110"/>
      <c r="ALO63" s="110"/>
      <c r="ALP63" s="110"/>
      <c r="ALQ63" s="110"/>
      <c r="ALR63" s="110"/>
      <c r="ALS63" s="110"/>
      <c r="ALT63" s="110"/>
      <c r="ALU63" s="110"/>
      <c r="ALV63" s="110"/>
      <c r="ALW63" s="110"/>
      <c r="ALX63" s="110"/>
      <c r="ALY63" s="110"/>
      <c r="ALZ63" s="110"/>
      <c r="AMA63" s="110"/>
      <c r="AMB63" s="110"/>
      <c r="AMC63" s="110"/>
      <c r="AMD63" s="110"/>
      <c r="AME63" s="110"/>
      <c r="AMF63" s="110"/>
      <c r="AMG63" s="110"/>
      <c r="AMH63" s="110"/>
      <c r="AMI63" s="110"/>
      <c r="AMJ63" s="110"/>
      <c r="AMK63" s="110"/>
      <c r="AML63" s="110"/>
      <c r="AMM63" s="110"/>
      <c r="AMN63" s="110"/>
      <c r="AMO63" s="110"/>
      <c r="AMP63" s="110"/>
      <c r="AMQ63" s="110"/>
      <c r="AMR63" s="110"/>
      <c r="AMS63" s="110"/>
      <c r="AMT63" s="110"/>
      <c r="AMU63" s="110"/>
      <c r="AMV63" s="110"/>
      <c r="AMW63" s="110"/>
      <c r="AMX63" s="110"/>
      <c r="AMY63" s="110"/>
      <c r="AMZ63" s="110"/>
      <c r="ANA63" s="110"/>
      <c r="ANB63" s="110"/>
      <c r="ANC63" s="110"/>
      <c r="AND63" s="110"/>
      <c r="ANE63" s="110"/>
      <c r="ANF63" s="110"/>
      <c r="ANG63" s="110"/>
      <c r="ANH63" s="110"/>
      <c r="ANI63" s="110"/>
      <c r="ANJ63" s="110"/>
      <c r="ANK63" s="110"/>
      <c r="ANL63" s="110"/>
      <c r="ANM63" s="110"/>
      <c r="ANN63" s="110"/>
      <c r="ANO63" s="110"/>
      <c r="ANP63" s="110"/>
      <c r="ANQ63" s="110"/>
      <c r="ANR63" s="110"/>
      <c r="ANS63" s="110"/>
      <c r="ANT63" s="110"/>
      <c r="ANU63" s="110"/>
      <c r="ANV63" s="110"/>
      <c r="ANW63" s="110"/>
      <c r="ANX63" s="110"/>
      <c r="ANY63" s="110"/>
      <c r="ANZ63" s="110"/>
      <c r="AOA63" s="110"/>
      <c r="AOB63" s="110"/>
      <c r="AOC63" s="110"/>
      <c r="AOD63" s="110"/>
      <c r="AOE63" s="110"/>
      <c r="AOF63" s="110"/>
      <c r="AOG63" s="110"/>
      <c r="AOH63" s="110"/>
      <c r="AOI63" s="110"/>
      <c r="AOJ63" s="110"/>
      <c r="AOK63" s="110"/>
      <c r="AOL63" s="110"/>
      <c r="AOM63" s="110"/>
      <c r="AON63" s="110"/>
      <c r="AOO63" s="110"/>
      <c r="AOP63" s="110"/>
      <c r="AOQ63" s="110"/>
      <c r="AOR63" s="110"/>
      <c r="AOS63" s="110"/>
      <c r="AOT63" s="110"/>
      <c r="AOU63" s="110"/>
      <c r="AOV63" s="110"/>
      <c r="AOW63" s="110"/>
      <c r="AOX63" s="110"/>
      <c r="AOY63" s="110"/>
      <c r="AOZ63" s="110"/>
      <c r="APA63" s="110"/>
      <c r="APB63" s="110"/>
      <c r="APC63" s="110"/>
      <c r="APD63" s="110"/>
      <c r="APE63" s="110"/>
      <c r="APF63" s="110"/>
      <c r="APG63" s="110"/>
      <c r="APH63" s="110"/>
      <c r="API63" s="110"/>
      <c r="APJ63" s="110"/>
      <c r="APK63" s="110"/>
      <c r="APL63" s="110"/>
      <c r="APM63" s="110"/>
      <c r="APN63" s="110"/>
      <c r="APO63" s="110"/>
      <c r="APP63" s="110"/>
      <c r="APQ63" s="110"/>
      <c r="APR63" s="110"/>
      <c r="APS63" s="110"/>
      <c r="APT63" s="110"/>
      <c r="APU63" s="110"/>
      <c r="APV63" s="110"/>
      <c r="APW63" s="110"/>
      <c r="APX63" s="110"/>
      <c r="APY63" s="110"/>
      <c r="APZ63" s="110"/>
      <c r="AQA63" s="110"/>
      <c r="AQB63" s="110"/>
      <c r="AQC63" s="110"/>
      <c r="AQD63" s="110"/>
      <c r="AQE63" s="110"/>
      <c r="AQF63" s="110"/>
      <c r="AQG63" s="110"/>
      <c r="AQH63" s="110"/>
      <c r="AQI63" s="110"/>
      <c r="AQJ63" s="110"/>
      <c r="AQK63" s="110"/>
      <c r="AQL63" s="110"/>
      <c r="AQM63" s="110"/>
      <c r="AQN63" s="110"/>
      <c r="AQO63" s="110"/>
      <c r="AQP63" s="110"/>
      <c r="AQQ63" s="110"/>
      <c r="AQR63" s="110"/>
      <c r="AQS63" s="110"/>
      <c r="AQT63" s="110"/>
      <c r="AQU63" s="110"/>
      <c r="AQV63" s="110"/>
      <c r="AQW63" s="110"/>
      <c r="AQX63" s="110"/>
      <c r="AQY63" s="110"/>
      <c r="AQZ63" s="110"/>
      <c r="ARA63" s="110"/>
      <c r="ARB63" s="110"/>
      <c r="ARC63" s="110"/>
      <c r="ARD63" s="110"/>
      <c r="ARE63" s="110"/>
      <c r="ARF63" s="110"/>
      <c r="ARG63" s="110"/>
      <c r="ARH63" s="110"/>
      <c r="ARI63" s="110"/>
      <c r="ARJ63" s="110"/>
      <c r="ARK63" s="110"/>
      <c r="ARL63" s="110"/>
      <c r="ARM63" s="110"/>
      <c r="ARN63" s="110"/>
      <c r="ARO63" s="110"/>
      <c r="ARP63" s="110"/>
      <c r="ARQ63" s="110"/>
      <c r="ARR63" s="110"/>
      <c r="ARS63" s="110"/>
      <c r="ART63" s="110"/>
      <c r="ARU63" s="110"/>
      <c r="ARV63" s="110"/>
      <c r="ARW63" s="110"/>
      <c r="ARX63" s="110"/>
      <c r="ARY63" s="110"/>
      <c r="ARZ63" s="110"/>
      <c r="ASA63" s="110"/>
      <c r="ASB63" s="110"/>
      <c r="ASC63" s="110"/>
      <c r="ASD63" s="110"/>
      <c r="ASE63" s="110"/>
      <c r="ASF63" s="110"/>
      <c r="ASG63" s="110"/>
      <c r="ASH63" s="110"/>
      <c r="ASI63" s="110"/>
      <c r="ASJ63" s="110"/>
      <c r="ASK63" s="110"/>
      <c r="ASL63" s="110"/>
      <c r="ASM63" s="110"/>
      <c r="ASN63" s="110"/>
      <c r="ASO63" s="110"/>
      <c r="ASP63" s="110"/>
      <c r="ASQ63" s="110"/>
      <c r="ASR63" s="110"/>
      <c r="ASS63" s="110"/>
      <c r="AST63" s="110"/>
      <c r="ASU63" s="110"/>
      <c r="ASV63" s="110"/>
      <c r="ASW63" s="110"/>
      <c r="ASX63" s="110"/>
      <c r="ASY63" s="110"/>
      <c r="ASZ63" s="110"/>
      <c r="ATA63" s="110"/>
      <c r="ATB63" s="110"/>
      <c r="ATC63" s="110"/>
      <c r="ATD63" s="110"/>
      <c r="ATE63" s="110"/>
      <c r="ATF63" s="110"/>
      <c r="ATG63" s="110"/>
      <c r="ATH63" s="110"/>
      <c r="ATI63" s="110"/>
      <c r="ATJ63" s="110"/>
      <c r="ATK63" s="110"/>
      <c r="ATL63" s="110"/>
      <c r="ATM63" s="110"/>
      <c r="ATN63" s="110"/>
      <c r="ATO63" s="110"/>
      <c r="ATP63" s="110"/>
      <c r="ATQ63" s="110"/>
      <c r="ATR63" s="110"/>
      <c r="ATS63" s="110"/>
      <c r="ATT63" s="110"/>
      <c r="ATU63" s="110"/>
      <c r="ATV63" s="110"/>
      <c r="ATW63" s="110"/>
      <c r="ATX63" s="110"/>
      <c r="ATY63" s="110"/>
      <c r="ATZ63" s="110"/>
      <c r="AUA63" s="110"/>
      <c r="AUB63" s="110"/>
      <c r="AUC63" s="110"/>
      <c r="AUD63" s="110"/>
      <c r="AUE63" s="110"/>
      <c r="AUF63" s="110"/>
      <c r="AUG63" s="110"/>
      <c r="AUH63" s="110"/>
      <c r="AUI63" s="110"/>
      <c r="AUJ63" s="110"/>
      <c r="AUK63" s="110"/>
      <c r="AUL63" s="110"/>
      <c r="AUM63" s="110"/>
      <c r="AUN63" s="110"/>
      <c r="AUO63" s="110"/>
      <c r="AUP63" s="110"/>
      <c r="AUQ63" s="110"/>
      <c r="AUR63" s="110"/>
      <c r="AUS63" s="110"/>
      <c r="AUT63" s="110"/>
      <c r="AUU63" s="110"/>
      <c r="AUV63" s="110"/>
      <c r="AUW63" s="110"/>
      <c r="AUX63" s="110"/>
      <c r="AUY63" s="110"/>
      <c r="AUZ63" s="110"/>
      <c r="AVA63" s="110"/>
      <c r="AVB63" s="110"/>
      <c r="AVC63" s="110"/>
      <c r="AVD63" s="110"/>
      <c r="AVE63" s="110"/>
      <c r="AVF63" s="110"/>
      <c r="AVG63" s="110"/>
      <c r="AVH63" s="110"/>
      <c r="AVI63" s="110"/>
      <c r="AVJ63" s="110"/>
      <c r="AVK63" s="110"/>
      <c r="AVL63" s="110"/>
      <c r="AVM63" s="110"/>
      <c r="AVN63" s="110"/>
      <c r="AVO63" s="110"/>
      <c r="AVP63" s="110"/>
      <c r="AVQ63" s="110"/>
      <c r="AVR63" s="110"/>
      <c r="AVS63" s="110"/>
      <c r="AVT63" s="110"/>
      <c r="AVU63" s="110"/>
      <c r="AVV63" s="110"/>
      <c r="AVW63" s="110"/>
      <c r="AVX63" s="110"/>
      <c r="AVY63" s="110"/>
      <c r="AVZ63" s="110"/>
      <c r="AWA63" s="110"/>
      <c r="AWB63" s="110"/>
      <c r="AWC63" s="110"/>
      <c r="AWD63" s="110"/>
      <c r="AWE63" s="110"/>
      <c r="AWF63" s="110"/>
      <c r="AWG63" s="110"/>
      <c r="AWH63" s="110"/>
      <c r="AWI63" s="110"/>
      <c r="AWJ63" s="110"/>
      <c r="AWK63" s="110"/>
      <c r="AWL63" s="110"/>
      <c r="AWM63" s="110"/>
      <c r="AWN63" s="110"/>
      <c r="AWO63" s="110"/>
      <c r="AWP63" s="110"/>
      <c r="AWQ63" s="110"/>
      <c r="AWR63" s="110"/>
      <c r="AWS63" s="110"/>
      <c r="AWT63" s="110"/>
      <c r="AWU63" s="110"/>
      <c r="AWV63" s="110"/>
      <c r="AWW63" s="110"/>
      <c r="AWX63" s="110"/>
      <c r="AWY63" s="110"/>
      <c r="AWZ63" s="110"/>
      <c r="AXA63" s="110"/>
      <c r="AXB63" s="110"/>
      <c r="AXC63" s="110"/>
      <c r="AXD63" s="110"/>
      <c r="AXE63" s="110"/>
      <c r="AXF63" s="110"/>
      <c r="AXG63" s="110"/>
      <c r="AXH63" s="110"/>
      <c r="AXI63" s="110"/>
      <c r="AXJ63" s="110"/>
      <c r="AXK63" s="110"/>
      <c r="AXL63" s="110"/>
      <c r="AXM63" s="110"/>
      <c r="AXN63" s="110"/>
      <c r="AXO63" s="110"/>
      <c r="AXP63" s="110"/>
      <c r="AXQ63" s="110"/>
      <c r="AXR63" s="110"/>
      <c r="AXS63" s="110"/>
      <c r="AXT63" s="110"/>
      <c r="AXU63" s="110"/>
      <c r="AXV63" s="110"/>
      <c r="AXW63" s="110"/>
      <c r="AXX63" s="110"/>
      <c r="AXY63" s="110"/>
      <c r="AXZ63" s="110"/>
      <c r="AYA63" s="110"/>
      <c r="AYB63" s="110"/>
      <c r="AYC63" s="110"/>
      <c r="AYD63" s="110"/>
      <c r="AYE63" s="110"/>
      <c r="AYF63" s="110"/>
      <c r="AYG63" s="110"/>
      <c r="AYH63" s="110"/>
      <c r="AYI63" s="110"/>
      <c r="AYJ63" s="110"/>
      <c r="AYK63" s="110"/>
      <c r="AYL63" s="110"/>
      <c r="AYM63" s="110"/>
      <c r="AYN63" s="110"/>
      <c r="AYO63" s="110"/>
      <c r="AYP63" s="110"/>
      <c r="AYQ63" s="110"/>
      <c r="AYR63" s="110"/>
      <c r="AYS63" s="110"/>
      <c r="AYT63" s="110"/>
      <c r="AYU63" s="110"/>
      <c r="AYV63" s="110"/>
      <c r="AYW63" s="110"/>
      <c r="AYX63" s="110"/>
      <c r="AYY63" s="110"/>
      <c r="AYZ63" s="110"/>
      <c r="AZA63" s="110"/>
      <c r="AZB63" s="110"/>
      <c r="AZC63" s="110"/>
      <c r="AZD63" s="110"/>
      <c r="AZE63" s="110"/>
      <c r="AZF63" s="110"/>
      <c r="AZG63" s="110"/>
      <c r="AZH63" s="110"/>
      <c r="AZI63" s="110"/>
      <c r="AZJ63" s="110"/>
      <c r="AZK63" s="110"/>
      <c r="AZL63" s="110"/>
      <c r="AZM63" s="110"/>
      <c r="AZN63" s="110"/>
      <c r="AZO63" s="110"/>
      <c r="AZP63" s="110"/>
      <c r="AZQ63" s="110"/>
      <c r="AZR63" s="110"/>
      <c r="AZS63" s="110"/>
      <c r="AZT63" s="110"/>
      <c r="AZU63" s="110"/>
      <c r="AZV63" s="110"/>
      <c r="AZW63" s="110"/>
      <c r="AZX63" s="110"/>
      <c r="AZY63" s="110"/>
      <c r="AZZ63" s="110"/>
      <c r="BAA63" s="110"/>
      <c r="BAB63" s="110"/>
      <c r="BAC63" s="110"/>
      <c r="BAD63" s="110"/>
      <c r="BAE63" s="110"/>
      <c r="BAF63" s="110"/>
      <c r="BAG63" s="110"/>
      <c r="BAH63" s="110"/>
      <c r="BAI63" s="110"/>
      <c r="BAJ63" s="110"/>
      <c r="BAK63" s="110"/>
      <c r="BAL63" s="110"/>
      <c r="BAM63" s="110"/>
      <c r="BAN63" s="110"/>
      <c r="BAO63" s="110"/>
      <c r="BAP63" s="110"/>
      <c r="BAQ63" s="110"/>
      <c r="BAR63" s="110"/>
      <c r="BAS63" s="110"/>
      <c r="BAT63" s="110"/>
      <c r="BAU63" s="110"/>
      <c r="BAV63" s="110"/>
      <c r="BAW63" s="110"/>
      <c r="BAX63" s="110"/>
      <c r="BAY63" s="110"/>
      <c r="BAZ63" s="110"/>
      <c r="BBA63" s="110"/>
      <c r="BBB63" s="110"/>
      <c r="BBC63" s="110"/>
      <c r="BBD63" s="110"/>
      <c r="BBE63" s="110"/>
      <c r="BBF63" s="110"/>
      <c r="BBG63" s="110"/>
      <c r="BBH63" s="110"/>
      <c r="BBI63" s="110"/>
      <c r="BBJ63" s="110"/>
      <c r="BBK63" s="110"/>
      <c r="BBL63" s="110"/>
      <c r="BBM63" s="110"/>
      <c r="BBN63" s="110"/>
      <c r="BBO63" s="110"/>
      <c r="BBP63" s="110"/>
      <c r="BBQ63" s="110"/>
      <c r="BBR63" s="110"/>
      <c r="BBS63" s="110"/>
      <c r="BBT63" s="110"/>
      <c r="BBU63" s="110"/>
      <c r="BBV63" s="110"/>
      <c r="BBW63" s="110"/>
      <c r="BBX63" s="110"/>
      <c r="BBY63" s="110"/>
      <c r="BBZ63" s="110"/>
      <c r="BCA63" s="110"/>
      <c r="BCB63" s="110"/>
      <c r="BCC63" s="110"/>
      <c r="BCD63" s="110"/>
      <c r="BCE63" s="110"/>
      <c r="BCF63" s="110"/>
      <c r="BCG63" s="110"/>
      <c r="BCH63" s="110"/>
      <c r="BCI63" s="110"/>
      <c r="BCJ63" s="110"/>
      <c r="BCK63" s="110"/>
      <c r="BCL63" s="110"/>
      <c r="BCM63" s="110"/>
      <c r="BCN63" s="110"/>
      <c r="BCO63" s="110"/>
      <c r="BCP63" s="110"/>
      <c r="BCQ63" s="110"/>
      <c r="BCR63" s="110"/>
      <c r="BCS63" s="110"/>
      <c r="BCT63" s="110"/>
      <c r="BCU63" s="110"/>
      <c r="BCV63" s="110"/>
      <c r="BCW63" s="110"/>
      <c r="BCX63" s="110"/>
      <c r="BCY63" s="110"/>
      <c r="BCZ63" s="110"/>
      <c r="BDA63" s="110"/>
      <c r="BDB63" s="110"/>
      <c r="BDC63" s="110"/>
      <c r="BDD63" s="110"/>
      <c r="BDE63" s="110"/>
      <c r="BDF63" s="110"/>
      <c r="BDG63" s="110"/>
      <c r="BDH63" s="110"/>
      <c r="BDI63" s="110"/>
      <c r="BDJ63" s="110"/>
      <c r="BDK63" s="110"/>
      <c r="BDL63" s="110"/>
      <c r="BDM63" s="110"/>
      <c r="BDN63" s="110"/>
      <c r="BDO63" s="110"/>
      <c r="BDP63" s="110"/>
      <c r="BDQ63" s="110"/>
      <c r="BDR63" s="110"/>
      <c r="BDS63" s="110"/>
      <c r="BDT63" s="110"/>
      <c r="BDU63" s="110"/>
      <c r="BDV63" s="110"/>
      <c r="BDW63" s="110"/>
      <c r="BDX63" s="110"/>
      <c r="BDY63" s="110"/>
      <c r="BDZ63" s="110"/>
      <c r="BEA63" s="110"/>
      <c r="BEB63" s="110"/>
      <c r="BEC63" s="110"/>
      <c r="BED63" s="110"/>
      <c r="BEE63" s="110"/>
      <c r="BEF63" s="110"/>
      <c r="BEG63" s="110"/>
      <c r="BEH63" s="110"/>
      <c r="BEI63" s="110"/>
      <c r="BEJ63" s="110"/>
      <c r="BEK63" s="110"/>
      <c r="BEL63" s="110"/>
      <c r="BEM63" s="110"/>
      <c r="BEN63" s="110"/>
      <c r="BEO63" s="110"/>
      <c r="BEP63" s="110"/>
      <c r="BEQ63" s="110"/>
      <c r="BER63" s="110"/>
      <c r="BES63" s="110"/>
      <c r="BET63" s="110"/>
      <c r="BEU63" s="110"/>
      <c r="BEV63" s="110"/>
      <c r="BEW63" s="110"/>
      <c r="BEX63" s="110"/>
      <c r="BEY63" s="110"/>
      <c r="BEZ63" s="110"/>
      <c r="BFA63" s="110"/>
      <c r="BFB63" s="110"/>
      <c r="BFC63" s="110"/>
      <c r="BFD63" s="110"/>
      <c r="BFE63" s="110"/>
      <c r="BFF63" s="110"/>
      <c r="BFG63" s="110"/>
      <c r="BFH63" s="110"/>
      <c r="BFI63" s="110"/>
      <c r="BFJ63" s="110"/>
      <c r="BFK63" s="110"/>
      <c r="BFL63" s="110"/>
      <c r="BFM63" s="110"/>
      <c r="BFN63" s="110"/>
      <c r="BFO63" s="110"/>
      <c r="BFP63" s="110"/>
      <c r="BFQ63" s="110"/>
      <c r="BFR63" s="110"/>
      <c r="BFS63" s="110"/>
      <c r="BFT63" s="110"/>
      <c r="BFU63" s="110"/>
      <c r="BFV63" s="110"/>
      <c r="BFW63" s="110"/>
      <c r="BFX63" s="110"/>
      <c r="BFY63" s="110"/>
      <c r="BFZ63" s="110"/>
      <c r="BGA63" s="110"/>
      <c r="BGB63" s="110"/>
      <c r="BGC63" s="110"/>
      <c r="BGD63" s="110"/>
      <c r="BGE63" s="110"/>
      <c r="BGF63" s="110"/>
      <c r="BGG63" s="110"/>
      <c r="BGH63" s="110"/>
      <c r="BGI63" s="110"/>
      <c r="BGJ63" s="110"/>
      <c r="BGK63" s="110"/>
      <c r="BGL63" s="110"/>
      <c r="BGM63" s="110"/>
      <c r="BGN63" s="110"/>
      <c r="BGO63" s="110"/>
      <c r="BGP63" s="110"/>
      <c r="BGQ63" s="110"/>
      <c r="BGR63" s="110"/>
      <c r="BGS63" s="110"/>
      <c r="BGT63" s="110"/>
      <c r="BGU63" s="110"/>
      <c r="BGV63" s="110"/>
      <c r="BGW63" s="110"/>
      <c r="BGX63" s="110"/>
      <c r="BGY63" s="110"/>
      <c r="BGZ63" s="110"/>
      <c r="BHA63" s="110"/>
      <c r="BHB63" s="110"/>
      <c r="BHC63" s="110"/>
      <c r="BHD63" s="110"/>
      <c r="BHE63" s="110"/>
      <c r="BHF63" s="110"/>
      <c r="BHG63" s="110"/>
      <c r="BHH63" s="110"/>
      <c r="BHI63" s="110"/>
      <c r="BHJ63" s="110"/>
      <c r="BHK63" s="110"/>
      <c r="BHL63" s="110"/>
      <c r="BHM63" s="110"/>
      <c r="BHN63" s="110"/>
      <c r="BHO63" s="110"/>
      <c r="BHP63" s="110"/>
      <c r="BHQ63" s="110"/>
      <c r="BHR63" s="110"/>
      <c r="BHS63" s="110"/>
      <c r="BHT63" s="110"/>
      <c r="BHU63" s="110"/>
      <c r="BHV63" s="110"/>
      <c r="BHW63" s="110"/>
      <c r="BHX63" s="110"/>
      <c r="BHY63" s="110"/>
      <c r="BHZ63" s="110"/>
      <c r="BIA63" s="110"/>
      <c r="BIB63" s="110"/>
      <c r="BIC63" s="110"/>
      <c r="BID63" s="110"/>
      <c r="BIE63" s="110"/>
      <c r="BIF63" s="110"/>
      <c r="BIG63" s="110"/>
      <c r="BIH63" s="110"/>
      <c r="BII63" s="110"/>
      <c r="BIJ63" s="110"/>
      <c r="BIK63" s="110"/>
      <c r="BIL63" s="110"/>
      <c r="BIM63" s="110"/>
      <c r="BIN63" s="110"/>
      <c r="BIO63" s="110"/>
      <c r="BIP63" s="110"/>
      <c r="BIQ63" s="110"/>
      <c r="BIR63" s="110"/>
      <c r="BIS63" s="110"/>
      <c r="BIT63" s="110"/>
      <c r="BIU63" s="110"/>
      <c r="BIV63" s="110"/>
      <c r="BIW63" s="110"/>
      <c r="BIX63" s="110"/>
      <c r="BIY63" s="110"/>
      <c r="BIZ63" s="110"/>
      <c r="BJA63" s="110"/>
      <c r="BJB63" s="110"/>
      <c r="BJC63" s="110"/>
      <c r="BJD63" s="110"/>
      <c r="BJE63" s="110"/>
      <c r="BJF63" s="110"/>
      <c r="BJG63" s="110"/>
      <c r="BJH63" s="110"/>
      <c r="BJI63" s="110"/>
      <c r="BJJ63" s="110"/>
      <c r="BJK63" s="110"/>
      <c r="BJL63" s="110"/>
      <c r="BJM63" s="110"/>
      <c r="BJN63" s="110"/>
      <c r="BJO63" s="110"/>
      <c r="BJP63" s="110"/>
      <c r="BJQ63" s="110"/>
      <c r="BJR63" s="110"/>
      <c r="BJS63" s="110"/>
      <c r="BJT63" s="110"/>
      <c r="BJU63" s="110"/>
      <c r="BJV63" s="110"/>
      <c r="BJW63" s="110"/>
      <c r="BJX63" s="110"/>
      <c r="BJY63" s="110"/>
      <c r="BJZ63" s="110"/>
      <c r="BKA63" s="110"/>
      <c r="BKB63" s="110"/>
      <c r="BKC63" s="110"/>
      <c r="BKD63" s="110"/>
      <c r="BKE63" s="110"/>
      <c r="BKF63" s="110"/>
      <c r="BKG63" s="110"/>
      <c r="BKH63" s="110"/>
      <c r="BKI63" s="110"/>
      <c r="BKJ63" s="110"/>
      <c r="BKK63" s="110"/>
      <c r="BKL63" s="110"/>
      <c r="BKM63" s="110"/>
      <c r="BKN63" s="110"/>
      <c r="BKO63" s="110"/>
      <c r="BKP63" s="110"/>
      <c r="BKQ63" s="110"/>
      <c r="BKR63" s="110"/>
      <c r="BKS63" s="110"/>
      <c r="BKT63" s="110"/>
      <c r="BKU63" s="110"/>
      <c r="BKV63" s="110"/>
      <c r="BKW63" s="110"/>
      <c r="BKX63" s="110"/>
      <c r="BKY63" s="110"/>
      <c r="BKZ63" s="110"/>
      <c r="BLA63" s="110"/>
      <c r="BLB63" s="110"/>
      <c r="BLC63" s="110"/>
      <c r="BLD63" s="110"/>
      <c r="BLE63" s="110"/>
      <c r="BLF63" s="110"/>
      <c r="BLG63" s="110"/>
      <c r="BLH63" s="110"/>
      <c r="BLI63" s="110"/>
      <c r="BLJ63" s="110"/>
      <c r="BLK63" s="110"/>
      <c r="BLL63" s="110"/>
      <c r="BLM63" s="110"/>
      <c r="BLN63" s="110"/>
      <c r="BLO63" s="110"/>
      <c r="BLP63" s="110"/>
      <c r="BLQ63" s="110"/>
      <c r="BLR63" s="110"/>
      <c r="BLS63" s="110"/>
      <c r="BLT63" s="110"/>
      <c r="BLU63" s="110"/>
      <c r="BLV63" s="110"/>
      <c r="BLW63" s="110"/>
      <c r="BLX63" s="110"/>
      <c r="BLY63" s="110"/>
      <c r="BLZ63" s="110"/>
      <c r="BMA63" s="110"/>
      <c r="BMB63" s="110"/>
      <c r="BMC63" s="110"/>
      <c r="BMD63" s="110"/>
      <c r="BME63" s="110"/>
      <c r="BMF63" s="110"/>
      <c r="BMG63" s="110"/>
      <c r="BMH63" s="110"/>
      <c r="BMI63" s="110"/>
      <c r="BMJ63" s="110"/>
      <c r="BMK63" s="110"/>
      <c r="BML63" s="110"/>
      <c r="BMM63" s="110"/>
      <c r="BMN63" s="110"/>
      <c r="BMO63" s="110"/>
      <c r="BMP63" s="110"/>
      <c r="BMQ63" s="110"/>
      <c r="BMR63" s="110"/>
      <c r="BMS63" s="110"/>
      <c r="BMT63" s="110"/>
      <c r="BMU63" s="110"/>
      <c r="BMV63" s="110"/>
      <c r="BMW63" s="110"/>
      <c r="BMX63" s="110"/>
      <c r="BMY63" s="110"/>
      <c r="BMZ63" s="110"/>
      <c r="BNA63" s="110"/>
      <c r="BNB63" s="110"/>
      <c r="BNC63" s="110"/>
      <c r="BND63" s="110"/>
      <c r="BNE63" s="110"/>
      <c r="BNF63" s="110"/>
      <c r="BNG63" s="110"/>
      <c r="BNH63" s="110"/>
      <c r="BNI63" s="110"/>
      <c r="BNJ63" s="110"/>
      <c r="BNK63" s="110"/>
      <c r="BNL63" s="110"/>
      <c r="BNM63" s="110"/>
      <c r="BNN63" s="110"/>
      <c r="BNO63" s="110"/>
      <c r="BNP63" s="110"/>
      <c r="BNQ63" s="110"/>
      <c r="BNR63" s="110"/>
      <c r="BNS63" s="110"/>
      <c r="BNT63" s="110"/>
      <c r="BNU63" s="110"/>
      <c r="BNV63" s="110"/>
      <c r="BNW63" s="110"/>
      <c r="BNX63" s="110"/>
      <c r="BNY63" s="110"/>
      <c r="BNZ63" s="110"/>
      <c r="BOA63" s="110"/>
      <c r="BOB63" s="110"/>
      <c r="BOC63" s="110"/>
      <c r="BOD63" s="110"/>
      <c r="BOE63" s="110"/>
      <c r="BOF63" s="110"/>
      <c r="BOG63" s="110"/>
      <c r="BOH63" s="110"/>
      <c r="BOI63" s="110"/>
      <c r="BOJ63" s="110"/>
      <c r="BOK63" s="110"/>
      <c r="BOL63" s="110"/>
      <c r="BOM63" s="110"/>
      <c r="BON63" s="110"/>
      <c r="BOO63" s="110"/>
      <c r="BOP63" s="110"/>
      <c r="BOQ63" s="110"/>
      <c r="BOR63" s="110"/>
      <c r="BOS63" s="110"/>
      <c r="BOT63" s="110"/>
      <c r="BOU63" s="110"/>
      <c r="BOV63" s="110"/>
      <c r="BOW63" s="110"/>
      <c r="BOX63" s="110"/>
      <c r="BOY63" s="110"/>
      <c r="BOZ63" s="110"/>
      <c r="BPA63" s="110"/>
      <c r="BPB63" s="110"/>
      <c r="BPC63" s="110"/>
      <c r="BPD63" s="110"/>
      <c r="BPE63" s="110"/>
      <c r="BPF63" s="110"/>
      <c r="BPG63" s="110"/>
      <c r="BPH63" s="110"/>
      <c r="BPI63" s="110"/>
      <c r="BPJ63" s="110"/>
      <c r="BPK63" s="110"/>
      <c r="BPL63" s="110"/>
      <c r="BPM63" s="110"/>
      <c r="BPN63" s="110"/>
      <c r="BPO63" s="110"/>
      <c r="BPP63" s="110"/>
      <c r="BPQ63" s="110"/>
      <c r="BPR63" s="110"/>
      <c r="BPS63" s="110"/>
      <c r="BPT63" s="110"/>
      <c r="BPU63" s="110"/>
      <c r="BPV63" s="110"/>
      <c r="BPW63" s="110"/>
      <c r="BPX63" s="110"/>
      <c r="BPY63" s="110"/>
      <c r="BPZ63" s="110"/>
      <c r="BQA63" s="110"/>
      <c r="BQB63" s="110"/>
      <c r="BQC63" s="110"/>
      <c r="BQD63" s="110"/>
      <c r="BQE63" s="110"/>
      <c r="BQF63" s="110"/>
      <c r="BQG63" s="110"/>
      <c r="BQH63" s="110"/>
      <c r="BQI63" s="110"/>
      <c r="BQJ63" s="110"/>
      <c r="BQK63" s="110"/>
      <c r="BQL63" s="110"/>
      <c r="BQM63" s="110"/>
      <c r="BQN63" s="110"/>
      <c r="BQO63" s="110"/>
      <c r="BQP63" s="110"/>
      <c r="BQQ63" s="110"/>
      <c r="BQR63" s="110"/>
      <c r="BQS63" s="110"/>
      <c r="BQT63" s="110"/>
      <c r="BQU63" s="110"/>
      <c r="BQV63" s="110"/>
      <c r="BQW63" s="110"/>
      <c r="BQX63" s="110"/>
      <c r="BQY63" s="110"/>
      <c r="BQZ63" s="110"/>
      <c r="BRA63" s="110"/>
      <c r="BRB63" s="110"/>
      <c r="BRC63" s="110"/>
      <c r="BRD63" s="110"/>
      <c r="BRE63" s="110"/>
      <c r="BRF63" s="110"/>
      <c r="BRG63" s="110"/>
      <c r="BRH63" s="110"/>
      <c r="BRI63" s="110"/>
      <c r="BRJ63" s="110"/>
      <c r="BRK63" s="110"/>
      <c r="BRL63" s="110"/>
      <c r="BRM63" s="110"/>
      <c r="BRN63" s="110"/>
      <c r="BRO63" s="110"/>
      <c r="BRP63" s="110"/>
      <c r="BRQ63" s="110"/>
      <c r="BRR63" s="110"/>
      <c r="BRS63" s="110"/>
      <c r="BRT63" s="110"/>
      <c r="BRU63" s="110"/>
      <c r="BRV63" s="110"/>
      <c r="BRW63" s="110"/>
      <c r="BRX63" s="110"/>
      <c r="BRY63" s="110"/>
      <c r="BRZ63" s="110"/>
      <c r="BSA63" s="110"/>
      <c r="BSB63" s="110"/>
      <c r="BSC63" s="110"/>
      <c r="BSD63" s="110"/>
      <c r="BSE63" s="110"/>
      <c r="BSF63" s="110"/>
      <c r="BSG63" s="110"/>
      <c r="BSH63" s="110"/>
      <c r="BSI63" s="110"/>
      <c r="BSJ63" s="110"/>
      <c r="BSK63" s="110"/>
      <c r="BSL63" s="110"/>
      <c r="BSM63" s="110"/>
      <c r="BSN63" s="110"/>
      <c r="BSO63" s="110"/>
      <c r="BSP63" s="110"/>
      <c r="BSQ63" s="110"/>
      <c r="BSR63" s="110"/>
      <c r="BSS63" s="110"/>
      <c r="BST63" s="110"/>
      <c r="BSU63" s="110"/>
      <c r="BSV63" s="110"/>
      <c r="BSW63" s="110"/>
      <c r="BSX63" s="110"/>
      <c r="BSY63" s="110"/>
      <c r="BSZ63" s="110"/>
      <c r="BTA63" s="110"/>
      <c r="BTB63" s="110"/>
      <c r="BTC63" s="110"/>
      <c r="BTD63" s="110"/>
      <c r="BTE63" s="110"/>
      <c r="BTF63" s="110"/>
      <c r="BTG63" s="110"/>
      <c r="BTH63" s="110"/>
      <c r="BTI63" s="110"/>
      <c r="BTJ63" s="110"/>
      <c r="BTK63" s="110"/>
      <c r="BTL63" s="110"/>
      <c r="BTM63" s="110"/>
      <c r="BTN63" s="110"/>
      <c r="BTO63" s="110"/>
      <c r="BTP63" s="110"/>
      <c r="BTQ63" s="110"/>
      <c r="BTR63" s="110"/>
      <c r="BTS63" s="110"/>
      <c r="BTT63" s="110"/>
      <c r="BTU63" s="110"/>
      <c r="BTV63" s="110"/>
      <c r="BTW63" s="110"/>
      <c r="BTX63" s="110"/>
      <c r="BTY63" s="110"/>
      <c r="BTZ63" s="110"/>
      <c r="BUA63" s="110"/>
      <c r="BUB63" s="110"/>
      <c r="BUC63" s="110"/>
      <c r="BUD63" s="110"/>
      <c r="BUE63" s="110"/>
      <c r="BUF63" s="110"/>
      <c r="BUG63" s="110"/>
      <c r="BUH63" s="110"/>
      <c r="BUI63" s="110"/>
      <c r="BUJ63" s="110"/>
      <c r="BUK63" s="110"/>
      <c r="BUL63" s="110"/>
      <c r="BUM63" s="110"/>
      <c r="BUN63" s="110"/>
      <c r="BUO63" s="110"/>
      <c r="BUP63" s="110"/>
      <c r="BUQ63" s="110"/>
      <c r="BUR63" s="110"/>
      <c r="BUS63" s="110"/>
      <c r="BUT63" s="110"/>
      <c r="BUU63" s="110"/>
      <c r="BUV63" s="110"/>
      <c r="BUW63" s="110"/>
      <c r="BUX63" s="110"/>
      <c r="BUY63" s="110"/>
      <c r="BUZ63" s="110"/>
      <c r="BVA63" s="110"/>
      <c r="BVB63" s="110"/>
      <c r="BVC63" s="110"/>
      <c r="BVD63" s="110"/>
      <c r="BVE63" s="110"/>
      <c r="BVF63" s="110"/>
      <c r="BVG63" s="110"/>
      <c r="BVH63" s="110"/>
      <c r="BVI63" s="110"/>
      <c r="BVJ63" s="110"/>
      <c r="BVK63" s="110"/>
      <c r="BVL63" s="110"/>
      <c r="BVM63" s="110"/>
      <c r="BVN63" s="110"/>
      <c r="BVO63" s="110"/>
      <c r="BVP63" s="110"/>
      <c r="BVQ63" s="110"/>
      <c r="BVR63" s="110"/>
      <c r="BVS63" s="110"/>
      <c r="BVT63" s="110"/>
      <c r="BVU63" s="110"/>
      <c r="BVV63" s="110"/>
      <c r="BVW63" s="110"/>
      <c r="BVX63" s="110"/>
      <c r="BVY63" s="110"/>
      <c r="BVZ63" s="110"/>
      <c r="BWA63" s="110"/>
      <c r="BWB63" s="110"/>
      <c r="BWC63" s="110"/>
      <c r="BWD63" s="110"/>
      <c r="BWE63" s="110"/>
      <c r="BWF63" s="110"/>
      <c r="BWG63" s="110"/>
      <c r="BWH63" s="110"/>
      <c r="BWI63" s="110"/>
      <c r="BWJ63" s="110"/>
      <c r="BWK63" s="110"/>
      <c r="BWL63" s="110"/>
      <c r="BWM63" s="110"/>
      <c r="BWN63" s="110"/>
      <c r="BWO63" s="110"/>
      <c r="BWP63" s="110"/>
      <c r="BWQ63" s="110"/>
      <c r="BWR63" s="110"/>
      <c r="BWS63" s="110"/>
      <c r="BWT63" s="110"/>
      <c r="BWU63" s="110"/>
      <c r="BWV63" s="110"/>
      <c r="BWW63" s="110"/>
      <c r="BWX63" s="110"/>
      <c r="BWY63" s="110"/>
      <c r="BWZ63" s="110"/>
      <c r="BXA63" s="110"/>
      <c r="BXB63" s="110"/>
      <c r="BXC63" s="110"/>
      <c r="BXD63" s="110"/>
      <c r="BXE63" s="110"/>
      <c r="BXF63" s="110"/>
      <c r="BXG63" s="110"/>
      <c r="BXH63" s="110"/>
      <c r="BXI63" s="110"/>
      <c r="BXJ63" s="110"/>
      <c r="BXK63" s="110"/>
      <c r="BXL63" s="110"/>
      <c r="BXM63" s="110"/>
      <c r="BXN63" s="110"/>
      <c r="BXO63" s="110"/>
      <c r="BXP63" s="110"/>
      <c r="BXQ63" s="110"/>
      <c r="BXR63" s="110"/>
      <c r="BXS63" s="110"/>
      <c r="BXT63" s="110"/>
      <c r="BXU63" s="110"/>
      <c r="BXV63" s="110"/>
      <c r="BXW63" s="110"/>
      <c r="BXX63" s="110"/>
      <c r="BXY63" s="110"/>
      <c r="BXZ63" s="110"/>
      <c r="BYA63" s="110"/>
      <c r="BYB63" s="110"/>
      <c r="BYC63" s="110"/>
      <c r="BYD63" s="110"/>
      <c r="BYE63" s="110"/>
      <c r="BYF63" s="110"/>
      <c r="BYG63" s="110"/>
      <c r="BYH63" s="110"/>
      <c r="BYI63" s="110"/>
      <c r="BYJ63" s="110"/>
      <c r="BYK63" s="110"/>
      <c r="BYL63" s="110"/>
      <c r="BYM63" s="110"/>
      <c r="BYN63" s="110"/>
      <c r="BYO63" s="110"/>
      <c r="BYP63" s="110"/>
      <c r="BYQ63" s="110"/>
      <c r="BYR63" s="110"/>
      <c r="BYS63" s="110"/>
      <c r="BYT63" s="110"/>
      <c r="BYU63" s="110"/>
      <c r="BYV63" s="110"/>
      <c r="BYW63" s="110"/>
      <c r="BYX63" s="110"/>
      <c r="BYY63" s="110"/>
      <c r="BYZ63" s="110"/>
      <c r="BZA63" s="110"/>
      <c r="BZB63" s="110"/>
      <c r="BZC63" s="110"/>
      <c r="BZD63" s="110"/>
      <c r="BZE63" s="110"/>
      <c r="BZF63" s="110"/>
      <c r="BZG63" s="110"/>
      <c r="BZH63" s="110"/>
      <c r="BZI63" s="110"/>
      <c r="BZJ63" s="110"/>
      <c r="BZK63" s="110"/>
      <c r="BZL63" s="110"/>
      <c r="BZM63" s="110"/>
      <c r="BZN63" s="110"/>
      <c r="BZO63" s="110"/>
      <c r="BZP63" s="110"/>
      <c r="BZQ63" s="110"/>
      <c r="BZR63" s="110"/>
      <c r="BZS63" s="110"/>
      <c r="BZT63" s="110"/>
      <c r="BZU63" s="110"/>
      <c r="BZV63" s="110"/>
      <c r="BZW63" s="110"/>
      <c r="BZX63" s="110"/>
      <c r="BZY63" s="110"/>
      <c r="BZZ63" s="110"/>
      <c r="CAA63" s="110"/>
      <c r="CAB63" s="110"/>
      <c r="CAC63" s="110"/>
      <c r="CAD63" s="110"/>
      <c r="CAE63" s="110"/>
      <c r="CAF63" s="110"/>
      <c r="CAG63" s="110"/>
      <c r="CAH63" s="110"/>
      <c r="CAI63" s="110"/>
      <c r="CAJ63" s="110"/>
      <c r="CAK63" s="110"/>
      <c r="CAL63" s="110"/>
      <c r="CAM63" s="110"/>
      <c r="CAN63" s="110"/>
      <c r="CAO63" s="110"/>
      <c r="CAP63" s="110"/>
      <c r="CAQ63" s="110"/>
      <c r="CAR63" s="110"/>
      <c r="CAS63" s="110"/>
      <c r="CAT63" s="110"/>
      <c r="CAU63" s="110"/>
      <c r="CAV63" s="110"/>
      <c r="CAW63" s="110"/>
      <c r="CAX63" s="110"/>
      <c r="CAY63" s="110"/>
      <c r="CAZ63" s="110"/>
      <c r="CBA63" s="110"/>
      <c r="CBB63" s="110"/>
      <c r="CBC63" s="110"/>
      <c r="CBD63" s="110"/>
      <c r="CBE63" s="110"/>
      <c r="CBF63" s="110"/>
      <c r="CBG63" s="110"/>
      <c r="CBH63" s="110"/>
      <c r="CBI63" s="110"/>
      <c r="CBJ63" s="110"/>
      <c r="CBK63" s="110"/>
      <c r="CBL63" s="110"/>
      <c r="CBM63" s="110"/>
      <c r="CBN63" s="110"/>
      <c r="CBO63" s="110"/>
      <c r="CBP63" s="110"/>
      <c r="CBQ63" s="110"/>
      <c r="CBR63" s="110"/>
      <c r="CBS63" s="110"/>
      <c r="CBT63" s="110"/>
      <c r="CBU63" s="110"/>
      <c r="CBV63" s="110"/>
      <c r="CBW63" s="110"/>
      <c r="CBX63" s="110"/>
      <c r="CBY63" s="110"/>
      <c r="CBZ63" s="110"/>
      <c r="CCA63" s="110"/>
      <c r="CCB63" s="110"/>
      <c r="CCC63" s="110"/>
      <c r="CCD63" s="110"/>
      <c r="CCE63" s="110"/>
      <c r="CCF63" s="110"/>
      <c r="CCG63" s="110"/>
      <c r="CCH63" s="110"/>
      <c r="CCI63" s="110"/>
      <c r="CCJ63" s="110"/>
      <c r="CCK63" s="110"/>
      <c r="CCL63" s="110"/>
      <c r="CCM63" s="110"/>
      <c r="CCN63" s="110"/>
      <c r="CCO63" s="110"/>
      <c r="CCP63" s="110"/>
      <c r="CCQ63" s="110"/>
      <c r="CCR63" s="110"/>
      <c r="CCS63" s="110"/>
      <c r="CCT63" s="110"/>
      <c r="CCU63" s="110"/>
      <c r="CCV63" s="110"/>
      <c r="CCW63" s="110"/>
      <c r="CCX63" s="110"/>
      <c r="CCY63" s="110"/>
      <c r="CCZ63" s="110"/>
      <c r="CDA63" s="110"/>
      <c r="CDB63" s="110"/>
      <c r="CDC63" s="110"/>
      <c r="CDD63" s="110"/>
      <c r="CDE63" s="110"/>
      <c r="CDF63" s="110"/>
      <c r="CDG63" s="110"/>
      <c r="CDH63" s="110"/>
      <c r="CDI63" s="110"/>
      <c r="CDJ63" s="110"/>
      <c r="CDK63" s="110"/>
      <c r="CDL63" s="110"/>
      <c r="CDM63" s="110"/>
      <c r="CDN63" s="110"/>
      <c r="CDO63" s="110"/>
      <c r="CDP63" s="110"/>
      <c r="CDQ63" s="110"/>
      <c r="CDR63" s="110"/>
      <c r="CDS63" s="110"/>
      <c r="CDT63" s="110"/>
      <c r="CDU63" s="110"/>
      <c r="CDV63" s="110"/>
      <c r="CDW63" s="110"/>
      <c r="CDX63" s="110"/>
      <c r="CDY63" s="110"/>
      <c r="CDZ63" s="110"/>
      <c r="CEA63" s="110"/>
      <c r="CEB63" s="110"/>
      <c r="CEC63" s="110"/>
      <c r="CED63" s="110"/>
      <c r="CEE63" s="110"/>
      <c r="CEF63" s="110"/>
      <c r="CEG63" s="110"/>
      <c r="CEH63" s="110"/>
      <c r="CEI63" s="110"/>
      <c r="CEJ63" s="110"/>
      <c r="CEK63" s="110"/>
      <c r="CEL63" s="110"/>
      <c r="CEM63" s="110"/>
      <c r="CEN63" s="110"/>
      <c r="CEO63" s="110"/>
      <c r="CEP63" s="110"/>
      <c r="CEQ63" s="110"/>
      <c r="CER63" s="110"/>
      <c r="CES63" s="110"/>
      <c r="CET63" s="110"/>
      <c r="CEU63" s="110"/>
      <c r="CEV63" s="110"/>
      <c r="CEW63" s="110"/>
      <c r="CEX63" s="110"/>
      <c r="CEY63" s="110"/>
      <c r="CEZ63" s="110"/>
      <c r="CFA63" s="110"/>
      <c r="CFB63" s="110"/>
      <c r="CFC63" s="110"/>
      <c r="CFD63" s="110"/>
      <c r="CFE63" s="110"/>
      <c r="CFF63" s="110"/>
      <c r="CFG63" s="110"/>
      <c r="CFH63" s="110"/>
      <c r="CFI63" s="110"/>
      <c r="CFJ63" s="110"/>
      <c r="CFK63" s="110"/>
      <c r="CFL63" s="110"/>
      <c r="CFM63" s="110"/>
      <c r="CFN63" s="110"/>
      <c r="CFO63" s="110"/>
      <c r="CFP63" s="110"/>
      <c r="CFQ63" s="110"/>
      <c r="CFR63" s="110"/>
      <c r="CFS63" s="110"/>
      <c r="CFT63" s="110"/>
      <c r="CFU63" s="110"/>
      <c r="CFV63" s="110"/>
      <c r="CFW63" s="110"/>
      <c r="CFX63" s="110"/>
      <c r="CFY63" s="110"/>
      <c r="CFZ63" s="110"/>
      <c r="CGA63" s="110"/>
      <c r="CGB63" s="110"/>
      <c r="CGC63" s="110"/>
      <c r="CGD63" s="110"/>
      <c r="CGE63" s="110"/>
      <c r="CGF63" s="110"/>
      <c r="CGG63" s="110"/>
      <c r="CGH63" s="110"/>
      <c r="CGI63" s="110"/>
      <c r="CGJ63" s="110"/>
      <c r="CGK63" s="110"/>
      <c r="CGL63" s="110"/>
      <c r="CGM63" s="110"/>
      <c r="CGN63" s="110"/>
      <c r="CGO63" s="110"/>
      <c r="CGP63" s="110"/>
      <c r="CGQ63" s="110"/>
      <c r="CGR63" s="110"/>
      <c r="CGS63" s="110"/>
      <c r="CGT63" s="110"/>
      <c r="CGU63" s="110"/>
      <c r="CGV63" s="110"/>
      <c r="CGW63" s="110"/>
      <c r="CGX63" s="110"/>
      <c r="CGY63" s="110"/>
      <c r="CGZ63" s="110"/>
      <c r="CHA63" s="110"/>
      <c r="CHB63" s="110"/>
      <c r="CHC63" s="110"/>
      <c r="CHD63" s="110"/>
      <c r="CHE63" s="110"/>
      <c r="CHF63" s="110"/>
      <c r="CHG63" s="110"/>
      <c r="CHH63" s="110"/>
      <c r="CHI63" s="110"/>
      <c r="CHJ63" s="110"/>
      <c r="CHK63" s="110"/>
      <c r="CHL63" s="110"/>
      <c r="CHM63" s="110"/>
      <c r="CHN63" s="110"/>
      <c r="CHO63" s="110"/>
      <c r="CHP63" s="110"/>
      <c r="CHQ63" s="110"/>
      <c r="CHR63" s="110"/>
      <c r="CHS63" s="110"/>
      <c r="CHT63" s="110"/>
      <c r="CHU63" s="110"/>
      <c r="CHV63" s="110"/>
      <c r="CHW63" s="110"/>
      <c r="CHX63" s="110"/>
      <c r="CHY63" s="110"/>
      <c r="CHZ63" s="110"/>
      <c r="CIA63" s="110"/>
      <c r="CIB63" s="110"/>
      <c r="CIC63" s="110"/>
      <c r="CID63" s="110"/>
      <c r="CIE63" s="110"/>
      <c r="CIF63" s="110"/>
      <c r="CIG63" s="110"/>
      <c r="CIH63" s="110"/>
      <c r="CII63" s="110"/>
      <c r="CIJ63" s="110"/>
      <c r="CIK63" s="110"/>
      <c r="CIL63" s="110"/>
      <c r="CIM63" s="110"/>
      <c r="CIN63" s="110"/>
      <c r="CIO63" s="110"/>
      <c r="CIP63" s="110"/>
      <c r="CIQ63" s="110"/>
      <c r="CIR63" s="110"/>
      <c r="CIS63" s="110"/>
      <c r="CIT63" s="110"/>
      <c r="CIU63" s="110"/>
      <c r="CIV63" s="110"/>
      <c r="CIW63" s="110"/>
      <c r="CIX63" s="110"/>
      <c r="CIY63" s="110"/>
      <c r="CIZ63" s="110"/>
      <c r="CJA63" s="110"/>
      <c r="CJB63" s="110"/>
      <c r="CJC63" s="110"/>
      <c r="CJD63" s="110"/>
      <c r="CJE63" s="110"/>
      <c r="CJF63" s="110"/>
      <c r="CJG63" s="110"/>
      <c r="CJH63" s="110"/>
      <c r="CJI63" s="110"/>
      <c r="CJJ63" s="110"/>
      <c r="CJK63" s="110"/>
      <c r="CJL63" s="110"/>
      <c r="CJM63" s="110"/>
      <c r="CJN63" s="110"/>
      <c r="CJO63" s="110"/>
      <c r="CJP63" s="110"/>
      <c r="CJQ63" s="110"/>
      <c r="CJR63" s="110"/>
      <c r="CJS63" s="110"/>
      <c r="CJT63" s="110"/>
      <c r="CJU63" s="110"/>
      <c r="CJV63" s="110"/>
      <c r="CJW63" s="110"/>
      <c r="CJX63" s="110"/>
      <c r="CJY63" s="110"/>
      <c r="CJZ63" s="110"/>
      <c r="CKA63" s="110"/>
      <c r="CKB63" s="110"/>
      <c r="CKC63" s="110"/>
      <c r="CKD63" s="110"/>
      <c r="CKE63" s="110"/>
      <c r="CKF63" s="110"/>
      <c r="CKG63" s="110"/>
      <c r="CKH63" s="110"/>
      <c r="CKI63" s="110"/>
      <c r="CKJ63" s="110"/>
      <c r="CKK63" s="110"/>
      <c r="CKL63" s="110"/>
      <c r="CKM63" s="110"/>
      <c r="CKN63" s="110"/>
      <c r="CKO63" s="110"/>
      <c r="CKP63" s="110"/>
      <c r="CKQ63" s="110"/>
      <c r="CKR63" s="110"/>
      <c r="CKS63" s="110"/>
      <c r="CKT63" s="110"/>
      <c r="CKU63" s="110"/>
      <c r="CKV63" s="110"/>
      <c r="CKW63" s="110"/>
      <c r="CKX63" s="110"/>
      <c r="CKY63" s="110"/>
      <c r="CKZ63" s="110"/>
      <c r="CLA63" s="110"/>
      <c r="CLB63" s="110"/>
      <c r="CLC63" s="110"/>
      <c r="CLD63" s="110"/>
      <c r="CLE63" s="110"/>
      <c r="CLF63" s="110"/>
      <c r="CLG63" s="110"/>
      <c r="CLH63" s="110"/>
      <c r="CLI63" s="110"/>
      <c r="CLJ63" s="110"/>
      <c r="CLK63" s="110"/>
      <c r="CLL63" s="110"/>
      <c r="CLM63" s="110"/>
      <c r="CLN63" s="110"/>
      <c r="CLO63" s="110"/>
      <c r="CLP63" s="110"/>
      <c r="CLQ63" s="110"/>
      <c r="CLR63" s="110"/>
      <c r="CLS63" s="110"/>
      <c r="CLT63" s="110"/>
      <c r="CLU63" s="110"/>
      <c r="CLV63" s="110"/>
      <c r="CLW63" s="110"/>
      <c r="CLX63" s="110"/>
      <c r="CLY63" s="110"/>
      <c r="CLZ63" s="110"/>
      <c r="CMA63" s="110"/>
      <c r="CMB63" s="110"/>
      <c r="CMC63" s="110"/>
      <c r="CMD63" s="110"/>
      <c r="CME63" s="110"/>
      <c r="CMF63" s="110"/>
      <c r="CMG63" s="110"/>
      <c r="CMH63" s="110"/>
      <c r="CMI63" s="110"/>
      <c r="CMJ63" s="110"/>
      <c r="CMK63" s="110"/>
      <c r="CML63" s="110"/>
      <c r="CMM63" s="110"/>
      <c r="CMN63" s="110"/>
      <c r="CMO63" s="110"/>
      <c r="CMP63" s="110"/>
      <c r="CMQ63" s="110"/>
      <c r="CMR63" s="110"/>
      <c r="CMS63" s="110"/>
      <c r="CMT63" s="110"/>
      <c r="CMU63" s="110"/>
      <c r="CMV63" s="110"/>
      <c r="CMW63" s="110"/>
      <c r="CMX63" s="110"/>
      <c r="CMY63" s="110"/>
      <c r="CMZ63" s="110"/>
      <c r="CNA63" s="110"/>
      <c r="CNB63" s="110"/>
      <c r="CNC63" s="110"/>
      <c r="CND63" s="110"/>
      <c r="CNE63" s="110"/>
      <c r="CNF63" s="110"/>
      <c r="CNG63" s="110"/>
      <c r="CNH63" s="110"/>
      <c r="CNI63" s="110"/>
      <c r="CNJ63" s="110"/>
      <c r="CNK63" s="110"/>
      <c r="CNL63" s="110"/>
      <c r="CNM63" s="110"/>
      <c r="CNN63" s="110"/>
      <c r="CNO63" s="110"/>
      <c r="CNP63" s="110"/>
      <c r="CNQ63" s="110"/>
      <c r="CNR63" s="110"/>
      <c r="CNS63" s="110"/>
      <c r="CNT63" s="110"/>
      <c r="CNU63" s="110"/>
      <c r="CNV63" s="110"/>
      <c r="CNW63" s="110"/>
      <c r="CNX63" s="110"/>
      <c r="CNY63" s="110"/>
      <c r="CNZ63" s="110"/>
      <c r="COA63" s="110"/>
      <c r="COB63" s="110"/>
      <c r="COC63" s="110"/>
      <c r="COD63" s="110"/>
      <c r="COE63" s="110"/>
      <c r="COF63" s="110"/>
      <c r="COG63" s="110"/>
      <c r="COH63" s="110"/>
      <c r="COI63" s="110"/>
      <c r="COJ63" s="110"/>
      <c r="COK63" s="110"/>
      <c r="COL63" s="110"/>
      <c r="COM63" s="110"/>
      <c r="CON63" s="110"/>
      <c r="COO63" s="110"/>
      <c r="COP63" s="110"/>
      <c r="COQ63" s="110"/>
      <c r="COR63" s="110"/>
      <c r="COS63" s="110"/>
      <c r="COT63" s="110"/>
      <c r="COU63" s="110"/>
      <c r="COV63" s="110"/>
      <c r="COW63" s="110"/>
      <c r="COX63" s="110"/>
      <c r="COY63" s="110"/>
      <c r="COZ63" s="110"/>
      <c r="CPA63" s="110"/>
      <c r="CPB63" s="110"/>
      <c r="CPC63" s="110"/>
      <c r="CPD63" s="110"/>
      <c r="CPE63" s="110"/>
      <c r="CPF63" s="110"/>
      <c r="CPG63" s="110"/>
      <c r="CPH63" s="110"/>
      <c r="CPI63" s="110"/>
      <c r="CPJ63" s="110"/>
      <c r="CPK63" s="110"/>
      <c r="CPL63" s="110"/>
      <c r="CPM63" s="110"/>
      <c r="CPN63" s="110"/>
      <c r="CPO63" s="110"/>
      <c r="CPP63" s="110"/>
      <c r="CPQ63" s="110"/>
      <c r="CPR63" s="110"/>
      <c r="CPS63" s="110"/>
      <c r="CPT63" s="110"/>
      <c r="CPU63" s="110"/>
      <c r="CPV63" s="110"/>
      <c r="CPW63" s="110"/>
      <c r="CPX63" s="110"/>
      <c r="CPY63" s="110"/>
      <c r="CPZ63" s="110"/>
      <c r="CQA63" s="110"/>
      <c r="CQB63" s="110"/>
      <c r="CQC63" s="110"/>
      <c r="CQD63" s="110"/>
      <c r="CQE63" s="110"/>
      <c r="CQF63" s="110"/>
      <c r="CQG63" s="110"/>
      <c r="CQH63" s="110"/>
      <c r="CQI63" s="110"/>
      <c r="CQJ63" s="110"/>
      <c r="CQK63" s="110"/>
      <c r="CQL63" s="110"/>
      <c r="CQM63" s="110"/>
      <c r="CQN63" s="110"/>
      <c r="CQO63" s="110"/>
      <c r="CQP63" s="110"/>
      <c r="CQQ63" s="110"/>
      <c r="CQR63" s="110"/>
      <c r="CQS63" s="110"/>
      <c r="CQT63" s="110"/>
      <c r="CQU63" s="110"/>
      <c r="CQV63" s="110"/>
      <c r="CQW63" s="110"/>
      <c r="CQX63" s="110"/>
      <c r="CQY63" s="110"/>
      <c r="CQZ63" s="110"/>
      <c r="CRA63" s="110"/>
      <c r="CRB63" s="110"/>
      <c r="CRC63" s="110"/>
      <c r="CRD63" s="110"/>
      <c r="CRE63" s="110"/>
      <c r="CRF63" s="110"/>
      <c r="CRG63" s="110"/>
      <c r="CRH63" s="110"/>
      <c r="CRI63" s="110"/>
      <c r="CRJ63" s="110"/>
      <c r="CRK63" s="110"/>
      <c r="CRL63" s="110"/>
      <c r="CRM63" s="110"/>
      <c r="CRN63" s="110"/>
      <c r="CRO63" s="110"/>
      <c r="CRP63" s="110"/>
      <c r="CRQ63" s="110"/>
      <c r="CRR63" s="110"/>
      <c r="CRS63" s="110"/>
      <c r="CRT63" s="110"/>
      <c r="CRU63" s="110"/>
      <c r="CRV63" s="110"/>
      <c r="CRW63" s="110"/>
      <c r="CRX63" s="110"/>
      <c r="CRY63" s="110"/>
      <c r="CRZ63" s="110"/>
      <c r="CSA63" s="110"/>
      <c r="CSB63" s="110"/>
      <c r="CSC63" s="110"/>
      <c r="CSD63" s="110"/>
      <c r="CSE63" s="110"/>
      <c r="CSF63" s="110"/>
      <c r="CSG63" s="110"/>
      <c r="CSH63" s="110"/>
      <c r="CSI63" s="110"/>
      <c r="CSJ63" s="110"/>
      <c r="CSK63" s="110"/>
      <c r="CSL63" s="110"/>
      <c r="CSM63" s="110"/>
      <c r="CSN63" s="110"/>
      <c r="CSO63" s="110"/>
      <c r="CSP63" s="110"/>
      <c r="CSQ63" s="110"/>
      <c r="CSR63" s="110"/>
      <c r="CSS63" s="110"/>
      <c r="CST63" s="110"/>
      <c r="CSU63" s="110"/>
      <c r="CSV63" s="110"/>
      <c r="CSW63" s="110"/>
      <c r="CSX63" s="110"/>
      <c r="CSY63" s="110"/>
      <c r="CSZ63" s="110"/>
      <c r="CTA63" s="110"/>
      <c r="CTB63" s="110"/>
      <c r="CTC63" s="110"/>
      <c r="CTD63" s="110"/>
      <c r="CTE63" s="110"/>
      <c r="CTF63" s="110"/>
      <c r="CTG63" s="110"/>
      <c r="CTH63" s="110"/>
      <c r="CTI63" s="110"/>
      <c r="CTJ63" s="110"/>
      <c r="CTK63" s="110"/>
      <c r="CTL63" s="110"/>
      <c r="CTM63" s="110"/>
      <c r="CTN63" s="110"/>
      <c r="CTO63" s="110"/>
      <c r="CTP63" s="110"/>
      <c r="CTQ63" s="110"/>
      <c r="CTR63" s="110"/>
      <c r="CTS63" s="110"/>
      <c r="CTT63" s="110"/>
      <c r="CTU63" s="110"/>
      <c r="CTV63" s="110"/>
      <c r="CTW63" s="110"/>
      <c r="CTX63" s="110"/>
      <c r="CTY63" s="110"/>
      <c r="CTZ63" s="110"/>
      <c r="CUA63" s="110"/>
      <c r="CUB63" s="110"/>
      <c r="CUC63" s="110"/>
      <c r="CUD63" s="110"/>
      <c r="CUE63" s="110"/>
      <c r="CUF63" s="110"/>
      <c r="CUG63" s="110"/>
      <c r="CUH63" s="110"/>
      <c r="CUI63" s="110"/>
      <c r="CUJ63" s="110"/>
      <c r="CUK63" s="110"/>
      <c r="CUL63" s="110"/>
      <c r="CUM63" s="110"/>
      <c r="CUN63" s="110"/>
      <c r="CUO63" s="110"/>
      <c r="CUP63" s="110"/>
      <c r="CUQ63" s="110"/>
      <c r="CUR63" s="110"/>
      <c r="CUS63" s="110"/>
      <c r="CUT63" s="110"/>
      <c r="CUU63" s="110"/>
      <c r="CUV63" s="110"/>
      <c r="CUW63" s="110"/>
      <c r="CUX63" s="110"/>
      <c r="CUY63" s="110"/>
      <c r="CUZ63" s="110"/>
      <c r="CVA63" s="110"/>
      <c r="CVB63" s="110"/>
      <c r="CVC63" s="110"/>
      <c r="CVD63" s="110"/>
      <c r="CVE63" s="110"/>
      <c r="CVF63" s="110"/>
      <c r="CVG63" s="110"/>
      <c r="CVH63" s="110"/>
      <c r="CVI63" s="110"/>
      <c r="CVJ63" s="110"/>
      <c r="CVK63" s="110"/>
      <c r="CVL63" s="110"/>
      <c r="CVM63" s="110"/>
      <c r="CVN63" s="110"/>
      <c r="CVO63" s="110"/>
      <c r="CVP63" s="110"/>
      <c r="CVQ63" s="110"/>
      <c r="CVR63" s="110"/>
      <c r="CVS63" s="110"/>
      <c r="CVT63" s="110"/>
      <c r="CVU63" s="110"/>
      <c r="CVV63" s="110"/>
      <c r="CVW63" s="110"/>
      <c r="CVX63" s="110"/>
      <c r="CVY63" s="110"/>
      <c r="CVZ63" s="110"/>
      <c r="CWA63" s="110"/>
      <c r="CWB63" s="110"/>
      <c r="CWC63" s="110"/>
      <c r="CWD63" s="110"/>
      <c r="CWE63" s="110"/>
      <c r="CWF63" s="110"/>
      <c r="CWG63" s="110"/>
      <c r="CWH63" s="110"/>
      <c r="CWI63" s="110"/>
      <c r="CWJ63" s="110"/>
      <c r="CWK63" s="110"/>
      <c r="CWL63" s="110"/>
      <c r="CWM63" s="110"/>
      <c r="CWN63" s="110"/>
      <c r="CWO63" s="110"/>
      <c r="CWP63" s="110"/>
      <c r="CWQ63" s="110"/>
      <c r="CWR63" s="110"/>
      <c r="CWS63" s="110"/>
      <c r="CWT63" s="110"/>
      <c r="CWU63" s="110"/>
      <c r="CWV63" s="110"/>
      <c r="CWW63" s="110"/>
      <c r="CWX63" s="110"/>
      <c r="CWY63" s="110"/>
      <c r="CWZ63" s="110"/>
      <c r="CXA63" s="110"/>
      <c r="CXB63" s="110"/>
      <c r="CXC63" s="110"/>
      <c r="CXD63" s="110"/>
      <c r="CXE63" s="110"/>
      <c r="CXF63" s="110"/>
      <c r="CXG63" s="110"/>
      <c r="CXH63" s="110"/>
      <c r="CXI63" s="110"/>
      <c r="CXJ63" s="110"/>
      <c r="CXK63" s="110"/>
      <c r="CXL63" s="110"/>
      <c r="CXM63" s="110"/>
      <c r="CXN63" s="110"/>
      <c r="CXO63" s="110"/>
      <c r="CXP63" s="110"/>
      <c r="CXQ63" s="110"/>
      <c r="CXR63" s="110"/>
      <c r="CXS63" s="110"/>
      <c r="CXT63" s="110"/>
      <c r="CXU63" s="110"/>
      <c r="CXV63" s="110"/>
      <c r="CXW63" s="110"/>
      <c r="CXX63" s="110"/>
      <c r="CXY63" s="110"/>
      <c r="CXZ63" s="110"/>
      <c r="CYA63" s="110"/>
      <c r="CYB63" s="110"/>
      <c r="CYC63" s="110"/>
      <c r="CYD63" s="110"/>
      <c r="CYE63" s="110"/>
      <c r="CYF63" s="110"/>
      <c r="CYG63" s="110"/>
      <c r="CYH63" s="110"/>
      <c r="CYI63" s="110"/>
      <c r="CYJ63" s="110"/>
      <c r="CYK63" s="110"/>
      <c r="CYL63" s="110"/>
      <c r="CYM63" s="110"/>
      <c r="CYN63" s="110"/>
      <c r="CYO63" s="110"/>
      <c r="CYP63" s="110"/>
      <c r="CYQ63" s="110"/>
      <c r="CYR63" s="110"/>
      <c r="CYS63" s="110"/>
      <c r="CYT63" s="110"/>
      <c r="CYU63" s="110"/>
      <c r="CYV63" s="110"/>
      <c r="CYW63" s="110"/>
      <c r="CYX63" s="110"/>
      <c r="CYY63" s="110"/>
      <c r="CYZ63" s="110"/>
      <c r="CZA63" s="110"/>
      <c r="CZB63" s="110"/>
      <c r="CZC63" s="110"/>
      <c r="CZD63" s="110"/>
      <c r="CZE63" s="110"/>
      <c r="CZF63" s="110"/>
      <c r="CZG63" s="110"/>
      <c r="CZH63" s="110"/>
      <c r="CZI63" s="110"/>
      <c r="CZJ63" s="110"/>
      <c r="CZK63" s="110"/>
      <c r="CZL63" s="110"/>
      <c r="CZM63" s="110"/>
      <c r="CZN63" s="110"/>
      <c r="CZO63" s="110"/>
      <c r="CZP63" s="110"/>
      <c r="CZQ63" s="110"/>
      <c r="CZR63" s="110"/>
      <c r="CZS63" s="110"/>
      <c r="CZT63" s="110"/>
      <c r="CZU63" s="110"/>
      <c r="CZV63" s="110"/>
      <c r="CZW63" s="110"/>
      <c r="CZX63" s="110"/>
      <c r="CZY63" s="110"/>
      <c r="CZZ63" s="110"/>
      <c r="DAA63" s="110"/>
      <c r="DAB63" s="110"/>
      <c r="DAC63" s="110"/>
      <c r="DAD63" s="110"/>
      <c r="DAE63" s="110"/>
      <c r="DAF63" s="110"/>
      <c r="DAG63" s="110"/>
      <c r="DAH63" s="110"/>
      <c r="DAI63" s="110"/>
      <c r="DAJ63" s="110"/>
      <c r="DAK63" s="110"/>
      <c r="DAL63" s="110"/>
      <c r="DAM63" s="110"/>
      <c r="DAN63" s="110"/>
      <c r="DAO63" s="110"/>
      <c r="DAP63" s="110"/>
      <c r="DAQ63" s="110"/>
      <c r="DAR63" s="110"/>
      <c r="DAS63" s="110"/>
      <c r="DAT63" s="110"/>
      <c r="DAU63" s="110"/>
      <c r="DAV63" s="110"/>
      <c r="DAW63" s="110"/>
      <c r="DAX63" s="110"/>
      <c r="DAY63" s="110"/>
      <c r="DAZ63" s="110"/>
      <c r="DBA63" s="110"/>
      <c r="DBB63" s="110"/>
      <c r="DBC63" s="110"/>
      <c r="DBD63" s="110"/>
      <c r="DBE63" s="110"/>
      <c r="DBF63" s="110"/>
      <c r="DBG63" s="110"/>
      <c r="DBH63" s="110"/>
      <c r="DBI63" s="110"/>
      <c r="DBJ63" s="110"/>
      <c r="DBK63" s="110"/>
      <c r="DBL63" s="110"/>
      <c r="DBM63" s="110"/>
      <c r="DBN63" s="110"/>
      <c r="DBO63" s="110"/>
      <c r="DBP63" s="110"/>
      <c r="DBQ63" s="110"/>
      <c r="DBR63" s="110"/>
      <c r="DBS63" s="110"/>
      <c r="DBT63" s="110"/>
      <c r="DBU63" s="110"/>
      <c r="DBV63" s="110"/>
      <c r="DBW63" s="110"/>
      <c r="DBX63" s="110"/>
      <c r="DBY63" s="110"/>
      <c r="DBZ63" s="110"/>
      <c r="DCA63" s="110"/>
      <c r="DCB63" s="110"/>
      <c r="DCC63" s="110"/>
      <c r="DCD63" s="110"/>
      <c r="DCE63" s="110"/>
      <c r="DCF63" s="110"/>
      <c r="DCG63" s="110"/>
      <c r="DCH63" s="110"/>
      <c r="DCI63" s="110"/>
      <c r="DCJ63" s="110"/>
      <c r="DCK63" s="110"/>
      <c r="DCL63" s="110"/>
      <c r="DCM63" s="110"/>
      <c r="DCN63" s="110"/>
      <c r="DCO63" s="110"/>
      <c r="DCP63" s="110"/>
      <c r="DCQ63" s="110"/>
      <c r="DCR63" s="110"/>
      <c r="DCS63" s="110"/>
      <c r="DCT63" s="110"/>
      <c r="DCU63" s="110"/>
      <c r="DCV63" s="110"/>
      <c r="DCW63" s="110"/>
      <c r="DCX63" s="110"/>
      <c r="DCY63" s="110"/>
      <c r="DCZ63" s="110"/>
      <c r="DDA63" s="110"/>
      <c r="DDB63" s="110"/>
      <c r="DDC63" s="110"/>
      <c r="DDD63" s="110"/>
      <c r="DDE63" s="110"/>
      <c r="DDF63" s="110"/>
      <c r="DDG63" s="110"/>
      <c r="DDH63" s="110"/>
      <c r="DDI63" s="110"/>
      <c r="DDJ63" s="110"/>
      <c r="DDK63" s="110"/>
      <c r="DDL63" s="110"/>
      <c r="DDM63" s="110"/>
      <c r="DDN63" s="110"/>
      <c r="DDO63" s="110"/>
      <c r="DDP63" s="110"/>
      <c r="DDQ63" s="110"/>
      <c r="DDR63" s="110"/>
      <c r="DDS63" s="110"/>
      <c r="DDT63" s="110"/>
      <c r="DDU63" s="110"/>
      <c r="DDV63" s="110"/>
      <c r="DDW63" s="110"/>
      <c r="DDX63" s="110"/>
      <c r="DDY63" s="110"/>
      <c r="DDZ63" s="110"/>
      <c r="DEA63" s="110"/>
      <c r="DEB63" s="110"/>
      <c r="DEC63" s="110"/>
      <c r="DED63" s="110"/>
      <c r="DEE63" s="110"/>
      <c r="DEF63" s="110"/>
      <c r="DEG63" s="110"/>
      <c r="DEH63" s="110"/>
      <c r="DEI63" s="110"/>
      <c r="DEJ63" s="110"/>
      <c r="DEK63" s="110"/>
      <c r="DEL63" s="110"/>
      <c r="DEM63" s="110"/>
      <c r="DEN63" s="110"/>
      <c r="DEO63" s="110"/>
      <c r="DEP63" s="110"/>
      <c r="DEQ63" s="110"/>
      <c r="DER63" s="110"/>
      <c r="DES63" s="110"/>
      <c r="DET63" s="110"/>
      <c r="DEU63" s="110"/>
      <c r="DEV63" s="110"/>
      <c r="DEW63" s="110"/>
      <c r="DEX63" s="110"/>
      <c r="DEY63" s="110"/>
      <c r="DEZ63" s="110"/>
      <c r="DFA63" s="110"/>
      <c r="DFB63" s="110"/>
      <c r="DFC63" s="110"/>
      <c r="DFD63" s="110"/>
      <c r="DFE63" s="110"/>
      <c r="DFF63" s="110"/>
      <c r="DFG63" s="110"/>
      <c r="DFH63" s="110"/>
      <c r="DFI63" s="110"/>
      <c r="DFJ63" s="110"/>
      <c r="DFK63" s="110"/>
      <c r="DFL63" s="110"/>
      <c r="DFM63" s="110"/>
      <c r="DFN63" s="110"/>
      <c r="DFO63" s="110"/>
      <c r="DFP63" s="110"/>
      <c r="DFQ63" s="110"/>
      <c r="DFR63" s="110"/>
      <c r="DFS63" s="110"/>
      <c r="DFT63" s="110"/>
      <c r="DFU63" s="110"/>
      <c r="DFV63" s="110"/>
      <c r="DFW63" s="110"/>
      <c r="DFX63" s="110"/>
      <c r="DFY63" s="110"/>
      <c r="DFZ63" s="110"/>
      <c r="DGA63" s="110"/>
      <c r="DGB63" s="110"/>
      <c r="DGC63" s="110"/>
      <c r="DGD63" s="110"/>
      <c r="DGE63" s="110"/>
      <c r="DGF63" s="110"/>
      <c r="DGG63" s="110"/>
      <c r="DGH63" s="110"/>
      <c r="DGI63" s="110"/>
      <c r="DGJ63" s="110"/>
      <c r="DGK63" s="110"/>
      <c r="DGL63" s="110"/>
      <c r="DGM63" s="110"/>
      <c r="DGN63" s="110"/>
      <c r="DGO63" s="110"/>
      <c r="DGP63" s="110"/>
      <c r="DGQ63" s="110"/>
      <c r="DGR63" s="110"/>
      <c r="DGS63" s="110"/>
      <c r="DGT63" s="110"/>
      <c r="DGU63" s="110"/>
      <c r="DGV63" s="110"/>
      <c r="DGW63" s="110"/>
      <c r="DGX63" s="110"/>
      <c r="DGY63" s="110"/>
      <c r="DGZ63" s="110"/>
      <c r="DHA63" s="110"/>
      <c r="DHB63" s="110"/>
      <c r="DHC63" s="110"/>
      <c r="DHD63" s="110"/>
      <c r="DHE63" s="110"/>
      <c r="DHF63" s="110"/>
      <c r="DHG63" s="110"/>
      <c r="DHH63" s="110"/>
      <c r="DHI63" s="110"/>
      <c r="DHJ63" s="110"/>
      <c r="DHK63" s="110"/>
      <c r="DHL63" s="110"/>
      <c r="DHM63" s="110"/>
      <c r="DHN63" s="110"/>
      <c r="DHO63" s="110"/>
      <c r="DHP63" s="110"/>
      <c r="DHQ63" s="110"/>
      <c r="DHR63" s="110"/>
      <c r="DHS63" s="110"/>
      <c r="DHT63" s="110"/>
      <c r="DHU63" s="110"/>
      <c r="DHV63" s="110"/>
      <c r="DHW63" s="110"/>
      <c r="DHX63" s="110"/>
      <c r="DHY63" s="110"/>
      <c r="DHZ63" s="110"/>
      <c r="DIA63" s="110"/>
      <c r="DIB63" s="110"/>
      <c r="DIC63" s="110"/>
      <c r="DID63" s="110"/>
      <c r="DIE63" s="110"/>
      <c r="DIF63" s="110"/>
      <c r="DIG63" s="110"/>
      <c r="DIH63" s="110"/>
      <c r="DII63" s="110"/>
      <c r="DIJ63" s="110"/>
      <c r="DIK63" s="110"/>
      <c r="DIL63" s="110"/>
    </row>
    <row r="64" spans="2:2950" s="721" customFormat="1" ht="66" customHeight="1" x14ac:dyDescent="0.25">
      <c r="B64" s="706"/>
      <c r="C64" s="686"/>
      <c r="D64" s="718"/>
      <c r="E64" s="689"/>
      <c r="F64" s="579" t="s">
        <v>2658</v>
      </c>
      <c r="G64" s="579" t="s">
        <v>2659</v>
      </c>
      <c r="H64" s="632">
        <v>1</v>
      </c>
      <c r="I64" s="579"/>
      <c r="J64" s="718" t="s">
        <v>1370</v>
      </c>
      <c r="K64" s="180" t="s">
        <v>251</v>
      </c>
      <c r="L64" s="180" t="s">
        <v>41</v>
      </c>
      <c r="M64" s="180" t="s">
        <v>178</v>
      </c>
      <c r="N64" s="180" t="s">
        <v>43</v>
      </c>
      <c r="O64" s="621">
        <f t="shared" si="3"/>
        <v>4</v>
      </c>
      <c r="P64" s="715"/>
      <c r="Q64" s="715"/>
      <c r="R64" s="715">
        <v>1</v>
      </c>
      <c r="S64" s="715"/>
      <c r="T64" s="715"/>
      <c r="U64" s="715">
        <v>1</v>
      </c>
      <c r="V64" s="360"/>
      <c r="W64" s="360"/>
      <c r="X64" s="715">
        <v>1</v>
      </c>
      <c r="Y64" s="715"/>
      <c r="Z64" s="715"/>
      <c r="AA64" s="715">
        <v>1</v>
      </c>
      <c r="AB64" s="719" t="s">
        <v>1371</v>
      </c>
      <c r="AC64" s="579" t="s">
        <v>2577</v>
      </c>
      <c r="AD64" s="579" t="s">
        <v>2578</v>
      </c>
      <c r="AE64" s="579"/>
      <c r="AF64" s="720"/>
      <c r="AG64" s="110"/>
      <c r="AH64" s="110"/>
      <c r="AI64" s="110"/>
      <c r="AJ64" s="110"/>
      <c r="AK64" s="110"/>
      <c r="AL64" s="110"/>
      <c r="AM64" s="110"/>
      <c r="AN64" s="110"/>
      <c r="AO64" s="110"/>
      <c r="AP64" s="110"/>
      <c r="AQ64" s="110"/>
      <c r="AR64" s="110"/>
      <c r="AS64" s="110"/>
      <c r="AT64" s="110"/>
      <c r="AU64" s="110"/>
      <c r="AV64" s="110"/>
      <c r="AW64" s="110"/>
      <c r="AX64" s="110"/>
      <c r="AY64" s="110"/>
      <c r="AZ64" s="110"/>
      <c r="BA64" s="110"/>
      <c r="BB64" s="110"/>
      <c r="BC64" s="110"/>
      <c r="BD64" s="110"/>
      <c r="BE64" s="110"/>
      <c r="BF64" s="110"/>
      <c r="BG64" s="110"/>
      <c r="BH64" s="110"/>
      <c r="BI64" s="110"/>
      <c r="BJ64" s="110"/>
      <c r="BK64" s="110"/>
      <c r="BL64" s="110"/>
      <c r="BM64" s="110"/>
      <c r="BN64" s="110"/>
      <c r="BO64" s="110"/>
      <c r="BP64" s="110"/>
      <c r="BQ64" s="110"/>
      <c r="BR64" s="110"/>
      <c r="BS64" s="110"/>
      <c r="BT64" s="110"/>
      <c r="BU64" s="110"/>
      <c r="BV64" s="110"/>
      <c r="BW64" s="110"/>
      <c r="BX64" s="110"/>
      <c r="BY64" s="110"/>
      <c r="BZ64" s="110"/>
      <c r="CA64" s="110"/>
      <c r="CB64" s="110"/>
      <c r="CC64" s="110"/>
      <c r="CD64" s="110"/>
      <c r="CE64" s="110"/>
      <c r="CF64" s="110"/>
      <c r="CG64" s="110"/>
      <c r="CH64" s="110"/>
      <c r="CI64" s="110"/>
      <c r="CJ64" s="110"/>
      <c r="CK64" s="110"/>
      <c r="CL64" s="110"/>
      <c r="CM64" s="110"/>
      <c r="CN64" s="110"/>
      <c r="CO64" s="110"/>
      <c r="CP64" s="110"/>
      <c r="CQ64" s="110"/>
      <c r="CR64" s="110"/>
      <c r="CS64" s="110"/>
      <c r="CT64" s="110"/>
      <c r="CU64" s="110"/>
      <c r="CV64" s="110"/>
      <c r="CW64" s="110"/>
      <c r="CX64" s="110"/>
      <c r="CY64" s="110"/>
      <c r="CZ64" s="110"/>
      <c r="DA64" s="110"/>
      <c r="DB64" s="110"/>
      <c r="DC64" s="110"/>
      <c r="DD64" s="110"/>
      <c r="DE64" s="110"/>
      <c r="DF64" s="110"/>
      <c r="DG64" s="110"/>
      <c r="DH64" s="110"/>
      <c r="DI64" s="110"/>
      <c r="DJ64" s="110"/>
      <c r="DK64" s="110"/>
      <c r="DL64" s="110"/>
      <c r="DM64" s="110"/>
      <c r="DN64" s="110"/>
      <c r="DO64" s="110"/>
      <c r="DP64" s="110"/>
      <c r="DQ64" s="110"/>
      <c r="DR64" s="110"/>
      <c r="DS64" s="110"/>
      <c r="DT64" s="110"/>
      <c r="DU64" s="110"/>
      <c r="DV64" s="110"/>
      <c r="DW64" s="110"/>
      <c r="DX64" s="110"/>
      <c r="DY64" s="110"/>
      <c r="DZ64" s="110"/>
      <c r="EA64" s="110"/>
      <c r="EB64" s="110"/>
      <c r="EC64" s="110"/>
      <c r="ED64" s="110"/>
      <c r="EE64" s="110"/>
      <c r="EF64" s="110"/>
      <c r="EG64" s="110"/>
      <c r="EH64" s="110"/>
      <c r="EI64" s="110"/>
      <c r="EJ64" s="110"/>
      <c r="EK64" s="110"/>
      <c r="EL64" s="110"/>
      <c r="EM64" s="110"/>
      <c r="EN64" s="110"/>
      <c r="EO64" s="110"/>
      <c r="EP64" s="110"/>
      <c r="EQ64" s="110"/>
      <c r="ER64" s="110"/>
      <c r="ES64" s="110"/>
      <c r="ET64" s="110"/>
      <c r="EU64" s="110"/>
      <c r="EV64" s="110"/>
      <c r="EW64" s="110"/>
      <c r="EX64" s="110"/>
      <c r="EY64" s="110"/>
      <c r="EZ64" s="110"/>
      <c r="FA64" s="110"/>
      <c r="FB64" s="110"/>
      <c r="FC64" s="110"/>
      <c r="FD64" s="110"/>
      <c r="FE64" s="110"/>
      <c r="FF64" s="110"/>
      <c r="FG64" s="110"/>
      <c r="FH64" s="110"/>
      <c r="FI64" s="110"/>
      <c r="FJ64" s="110"/>
      <c r="FK64" s="110"/>
      <c r="FL64" s="110"/>
      <c r="FM64" s="110"/>
      <c r="FN64" s="110"/>
      <c r="FO64" s="110"/>
      <c r="FP64" s="110"/>
      <c r="FQ64" s="110"/>
      <c r="FR64" s="110"/>
      <c r="FS64" s="110"/>
      <c r="FT64" s="110"/>
      <c r="FU64" s="110"/>
      <c r="FV64" s="110"/>
      <c r="FW64" s="110"/>
      <c r="FX64" s="110"/>
      <c r="FY64" s="110"/>
      <c r="FZ64" s="110"/>
      <c r="GA64" s="110"/>
      <c r="GB64" s="110"/>
      <c r="GC64" s="110"/>
      <c r="GD64" s="110"/>
      <c r="GE64" s="110"/>
      <c r="GF64" s="110"/>
      <c r="GG64" s="110"/>
      <c r="GH64" s="110"/>
      <c r="GI64" s="110"/>
      <c r="GJ64" s="110"/>
      <c r="GK64" s="110"/>
      <c r="GL64" s="110"/>
      <c r="GM64" s="110"/>
      <c r="GN64" s="110"/>
      <c r="GO64" s="110"/>
      <c r="GP64" s="110"/>
      <c r="GQ64" s="110"/>
      <c r="GR64" s="110"/>
      <c r="GS64" s="110"/>
      <c r="GT64" s="110"/>
      <c r="GU64" s="110"/>
      <c r="GV64" s="110"/>
      <c r="GW64" s="110"/>
      <c r="GX64" s="110"/>
      <c r="GY64" s="110"/>
      <c r="GZ64" s="110"/>
      <c r="HA64" s="110"/>
      <c r="HB64" s="110"/>
      <c r="HC64" s="110"/>
      <c r="HD64" s="110"/>
      <c r="HE64" s="110"/>
      <c r="HF64" s="110"/>
      <c r="HG64" s="110"/>
      <c r="HH64" s="110"/>
      <c r="HI64" s="110"/>
      <c r="HJ64" s="110"/>
      <c r="HK64" s="110"/>
      <c r="HL64" s="110"/>
      <c r="HM64" s="110"/>
      <c r="HN64" s="110"/>
      <c r="HO64" s="110"/>
      <c r="HP64" s="110"/>
      <c r="HQ64" s="110"/>
      <c r="HR64" s="110"/>
      <c r="HS64" s="110"/>
      <c r="HT64" s="110"/>
      <c r="HU64" s="110"/>
      <c r="HV64" s="110"/>
      <c r="HW64" s="110"/>
      <c r="HX64" s="110"/>
      <c r="HY64" s="110"/>
      <c r="HZ64" s="110"/>
      <c r="IA64" s="110"/>
      <c r="IB64" s="110"/>
      <c r="IC64" s="110"/>
      <c r="ID64" s="110"/>
      <c r="IE64" s="110"/>
      <c r="IF64" s="110"/>
      <c r="IG64" s="110"/>
      <c r="IH64" s="110"/>
      <c r="II64" s="110"/>
      <c r="IJ64" s="110"/>
      <c r="IK64" s="110"/>
      <c r="IL64" s="110"/>
      <c r="IM64" s="110"/>
      <c r="IN64" s="110"/>
      <c r="IO64" s="110"/>
      <c r="IP64" s="110"/>
      <c r="IQ64" s="110"/>
      <c r="IR64" s="110"/>
      <c r="IS64" s="110"/>
      <c r="IT64" s="110"/>
      <c r="IU64" s="110"/>
      <c r="IV64" s="110"/>
      <c r="IW64" s="110"/>
      <c r="IX64" s="110"/>
      <c r="IY64" s="110"/>
      <c r="IZ64" s="110"/>
      <c r="JA64" s="110"/>
      <c r="JB64" s="110"/>
      <c r="JC64" s="110"/>
      <c r="JD64" s="110"/>
      <c r="JE64" s="110"/>
      <c r="JF64" s="110"/>
      <c r="JG64" s="110"/>
      <c r="JH64" s="110"/>
      <c r="JI64" s="110"/>
      <c r="JJ64" s="110"/>
      <c r="JK64" s="110"/>
      <c r="JL64" s="110"/>
      <c r="JM64" s="110"/>
      <c r="JN64" s="110"/>
      <c r="JO64" s="110"/>
      <c r="JP64" s="110"/>
      <c r="JQ64" s="110"/>
      <c r="JR64" s="110"/>
      <c r="JS64" s="110"/>
      <c r="JT64" s="110"/>
      <c r="JU64" s="110"/>
      <c r="JV64" s="110"/>
      <c r="JW64" s="110"/>
      <c r="JX64" s="110"/>
      <c r="JY64" s="110"/>
      <c r="JZ64" s="110"/>
      <c r="KA64" s="110"/>
      <c r="KB64" s="110"/>
      <c r="KC64" s="110"/>
      <c r="KD64" s="110"/>
      <c r="KE64" s="110"/>
      <c r="KF64" s="110"/>
      <c r="KG64" s="110"/>
      <c r="KH64" s="110"/>
      <c r="KI64" s="110"/>
      <c r="KJ64" s="110"/>
      <c r="KK64" s="110"/>
      <c r="KL64" s="110"/>
      <c r="KM64" s="110"/>
      <c r="KN64" s="110"/>
      <c r="KO64" s="110"/>
      <c r="KP64" s="110"/>
      <c r="KQ64" s="110"/>
      <c r="KR64" s="110"/>
      <c r="KS64" s="110"/>
      <c r="KT64" s="110"/>
      <c r="KU64" s="110"/>
      <c r="KV64" s="110"/>
      <c r="KW64" s="110"/>
      <c r="KX64" s="110"/>
      <c r="KY64" s="110"/>
      <c r="KZ64" s="110"/>
      <c r="LA64" s="110"/>
      <c r="LB64" s="110"/>
      <c r="LC64" s="110"/>
      <c r="LD64" s="110"/>
      <c r="LE64" s="110"/>
      <c r="LF64" s="110"/>
      <c r="LG64" s="110"/>
      <c r="LH64" s="110"/>
      <c r="LI64" s="110"/>
      <c r="LJ64" s="110"/>
      <c r="LK64" s="110"/>
      <c r="LL64" s="110"/>
      <c r="LM64" s="110"/>
      <c r="LN64" s="110"/>
      <c r="LO64" s="110"/>
      <c r="LP64" s="110"/>
      <c r="LQ64" s="110"/>
      <c r="LR64" s="110"/>
      <c r="LS64" s="110"/>
      <c r="LT64" s="110"/>
      <c r="LU64" s="110"/>
      <c r="LV64" s="110"/>
      <c r="LW64" s="110"/>
      <c r="LX64" s="110"/>
      <c r="LY64" s="110"/>
      <c r="LZ64" s="110"/>
      <c r="MA64" s="110"/>
      <c r="MB64" s="110"/>
      <c r="MC64" s="110"/>
      <c r="MD64" s="110"/>
      <c r="ME64" s="110"/>
      <c r="MF64" s="110"/>
      <c r="MG64" s="110"/>
      <c r="MH64" s="110"/>
      <c r="MI64" s="110"/>
      <c r="MJ64" s="110"/>
      <c r="MK64" s="110"/>
      <c r="ML64" s="110"/>
      <c r="MM64" s="110"/>
      <c r="MN64" s="110"/>
      <c r="MO64" s="110"/>
      <c r="MP64" s="110"/>
      <c r="MQ64" s="110"/>
      <c r="MR64" s="110"/>
      <c r="MS64" s="110"/>
      <c r="MT64" s="110"/>
      <c r="MU64" s="110"/>
      <c r="MV64" s="110"/>
      <c r="MW64" s="110"/>
      <c r="MX64" s="110"/>
      <c r="MY64" s="110"/>
      <c r="MZ64" s="110"/>
      <c r="NA64" s="110"/>
      <c r="NB64" s="110"/>
      <c r="NC64" s="110"/>
      <c r="ND64" s="110"/>
      <c r="NE64" s="110"/>
      <c r="NF64" s="110"/>
      <c r="NG64" s="110"/>
      <c r="NH64" s="110"/>
      <c r="NI64" s="110"/>
      <c r="NJ64" s="110"/>
      <c r="NK64" s="110"/>
      <c r="NL64" s="110"/>
      <c r="NM64" s="110"/>
      <c r="NN64" s="110"/>
      <c r="NO64" s="110"/>
      <c r="NP64" s="110"/>
      <c r="NQ64" s="110"/>
      <c r="NR64" s="110"/>
      <c r="NS64" s="110"/>
      <c r="NT64" s="110"/>
      <c r="NU64" s="110"/>
      <c r="NV64" s="110"/>
      <c r="NW64" s="110"/>
      <c r="NX64" s="110"/>
      <c r="NY64" s="110"/>
      <c r="NZ64" s="110"/>
      <c r="OA64" s="110"/>
      <c r="OB64" s="110"/>
      <c r="OC64" s="110"/>
      <c r="OD64" s="110"/>
      <c r="OE64" s="110"/>
      <c r="OF64" s="110"/>
      <c r="OG64" s="110"/>
      <c r="OH64" s="110"/>
      <c r="OI64" s="110"/>
      <c r="OJ64" s="110"/>
      <c r="OK64" s="110"/>
      <c r="OL64" s="110"/>
      <c r="OM64" s="110"/>
      <c r="ON64" s="110"/>
      <c r="OO64" s="110"/>
      <c r="OP64" s="110"/>
      <c r="OQ64" s="110"/>
      <c r="OR64" s="110"/>
      <c r="OS64" s="110"/>
      <c r="OT64" s="110"/>
      <c r="OU64" s="110"/>
      <c r="OV64" s="110"/>
      <c r="OW64" s="110"/>
      <c r="OX64" s="110"/>
      <c r="OY64" s="110"/>
      <c r="OZ64" s="110"/>
      <c r="PA64" s="110"/>
      <c r="PB64" s="110"/>
      <c r="PC64" s="110"/>
      <c r="PD64" s="110"/>
      <c r="PE64" s="110"/>
      <c r="PF64" s="110"/>
      <c r="PG64" s="110"/>
      <c r="PH64" s="110"/>
      <c r="PI64" s="110"/>
      <c r="PJ64" s="110"/>
      <c r="PK64" s="110"/>
      <c r="PL64" s="110"/>
      <c r="PM64" s="110"/>
      <c r="PN64" s="110"/>
      <c r="PO64" s="110"/>
      <c r="PP64" s="110"/>
      <c r="PQ64" s="110"/>
      <c r="PR64" s="110"/>
      <c r="PS64" s="110"/>
      <c r="PT64" s="110"/>
      <c r="PU64" s="110"/>
      <c r="PV64" s="110"/>
      <c r="PW64" s="110"/>
      <c r="PX64" s="110"/>
      <c r="PY64" s="110"/>
      <c r="PZ64" s="110"/>
      <c r="QA64" s="110"/>
      <c r="QB64" s="110"/>
      <c r="QC64" s="110"/>
      <c r="QD64" s="110"/>
      <c r="QE64" s="110"/>
      <c r="QF64" s="110"/>
      <c r="QG64" s="110"/>
      <c r="QH64" s="110"/>
      <c r="QI64" s="110"/>
      <c r="QJ64" s="110"/>
      <c r="QK64" s="110"/>
      <c r="QL64" s="110"/>
      <c r="QM64" s="110"/>
      <c r="QN64" s="110"/>
      <c r="QO64" s="110"/>
      <c r="QP64" s="110"/>
      <c r="QQ64" s="110"/>
      <c r="QR64" s="110"/>
      <c r="QS64" s="110"/>
      <c r="QT64" s="110"/>
      <c r="QU64" s="110"/>
      <c r="QV64" s="110"/>
      <c r="QW64" s="110"/>
      <c r="QX64" s="110"/>
      <c r="QY64" s="110"/>
      <c r="QZ64" s="110"/>
      <c r="RA64" s="110"/>
      <c r="RB64" s="110"/>
      <c r="RC64" s="110"/>
      <c r="RD64" s="110"/>
      <c r="RE64" s="110"/>
      <c r="RF64" s="110"/>
      <c r="RG64" s="110"/>
      <c r="RH64" s="110"/>
      <c r="RI64" s="110"/>
      <c r="RJ64" s="110"/>
      <c r="RK64" s="110"/>
      <c r="RL64" s="110"/>
      <c r="RM64" s="110"/>
      <c r="RN64" s="110"/>
      <c r="RO64" s="110"/>
      <c r="RP64" s="110"/>
      <c r="RQ64" s="110"/>
      <c r="RR64" s="110"/>
      <c r="RS64" s="110"/>
      <c r="RT64" s="110"/>
      <c r="RU64" s="110"/>
      <c r="RV64" s="110"/>
      <c r="RW64" s="110"/>
      <c r="RX64" s="110"/>
      <c r="RY64" s="110"/>
      <c r="RZ64" s="110"/>
      <c r="SA64" s="110"/>
      <c r="SB64" s="110"/>
      <c r="SC64" s="110"/>
      <c r="SD64" s="110"/>
      <c r="SE64" s="110"/>
      <c r="SF64" s="110"/>
      <c r="SG64" s="110"/>
      <c r="SH64" s="110"/>
      <c r="SI64" s="110"/>
      <c r="SJ64" s="110"/>
      <c r="SK64" s="110"/>
      <c r="SL64" s="110"/>
      <c r="SM64" s="110"/>
      <c r="SN64" s="110"/>
      <c r="SO64" s="110"/>
      <c r="SP64" s="110"/>
      <c r="SQ64" s="110"/>
      <c r="SR64" s="110"/>
      <c r="SS64" s="110"/>
      <c r="ST64" s="110"/>
      <c r="SU64" s="110"/>
      <c r="SV64" s="110"/>
      <c r="SW64" s="110"/>
      <c r="SX64" s="110"/>
      <c r="SY64" s="110"/>
      <c r="SZ64" s="110"/>
      <c r="TA64" s="110"/>
      <c r="TB64" s="110"/>
      <c r="TC64" s="110"/>
      <c r="TD64" s="110"/>
      <c r="TE64" s="110"/>
      <c r="TF64" s="110"/>
      <c r="TG64" s="110"/>
      <c r="TH64" s="110"/>
      <c r="TI64" s="110"/>
      <c r="TJ64" s="110"/>
      <c r="TK64" s="110"/>
      <c r="TL64" s="110"/>
      <c r="TM64" s="110"/>
      <c r="TN64" s="110"/>
      <c r="TO64" s="110"/>
      <c r="TP64" s="110"/>
      <c r="TQ64" s="110"/>
      <c r="TR64" s="110"/>
      <c r="TS64" s="110"/>
      <c r="TT64" s="110"/>
      <c r="TU64" s="110"/>
      <c r="TV64" s="110"/>
      <c r="TW64" s="110"/>
      <c r="TX64" s="110"/>
      <c r="TY64" s="110"/>
      <c r="TZ64" s="110"/>
      <c r="UA64" s="110"/>
      <c r="UB64" s="110"/>
      <c r="UC64" s="110"/>
      <c r="UD64" s="110"/>
      <c r="UE64" s="110"/>
      <c r="UF64" s="110"/>
      <c r="UG64" s="110"/>
      <c r="UH64" s="110"/>
      <c r="UI64" s="110"/>
      <c r="UJ64" s="110"/>
      <c r="UK64" s="110"/>
      <c r="UL64" s="110"/>
      <c r="UM64" s="110"/>
      <c r="UN64" s="110"/>
      <c r="UO64" s="110"/>
      <c r="UP64" s="110"/>
      <c r="UQ64" s="110"/>
      <c r="UR64" s="110"/>
      <c r="US64" s="110"/>
      <c r="UT64" s="110"/>
      <c r="UU64" s="110"/>
      <c r="UV64" s="110"/>
      <c r="UW64" s="110"/>
      <c r="UX64" s="110"/>
      <c r="UY64" s="110"/>
      <c r="UZ64" s="110"/>
      <c r="VA64" s="110"/>
      <c r="VB64" s="110"/>
      <c r="VC64" s="110"/>
      <c r="VD64" s="110"/>
      <c r="VE64" s="110"/>
      <c r="VF64" s="110"/>
      <c r="VG64" s="110"/>
      <c r="VH64" s="110"/>
      <c r="VI64" s="110"/>
      <c r="VJ64" s="110"/>
      <c r="VK64" s="110"/>
      <c r="VL64" s="110"/>
      <c r="VM64" s="110"/>
      <c r="VN64" s="110"/>
      <c r="VO64" s="110"/>
      <c r="VP64" s="110"/>
      <c r="VQ64" s="110"/>
      <c r="VR64" s="110"/>
      <c r="VS64" s="110"/>
      <c r="VT64" s="110"/>
      <c r="VU64" s="110"/>
      <c r="VV64" s="110"/>
      <c r="VW64" s="110"/>
      <c r="VX64" s="110"/>
      <c r="VY64" s="110"/>
      <c r="VZ64" s="110"/>
      <c r="WA64" s="110"/>
      <c r="WB64" s="110"/>
      <c r="WC64" s="110"/>
      <c r="WD64" s="110"/>
      <c r="WE64" s="110"/>
      <c r="WF64" s="110"/>
      <c r="WG64" s="110"/>
      <c r="WH64" s="110"/>
      <c r="WI64" s="110"/>
      <c r="WJ64" s="110"/>
      <c r="WK64" s="110"/>
      <c r="WL64" s="110"/>
      <c r="WM64" s="110"/>
      <c r="WN64" s="110"/>
      <c r="WO64" s="110"/>
      <c r="WP64" s="110"/>
      <c r="WQ64" s="110"/>
      <c r="WR64" s="110"/>
      <c r="WS64" s="110"/>
      <c r="WT64" s="110"/>
      <c r="WU64" s="110"/>
      <c r="WV64" s="110"/>
      <c r="WW64" s="110"/>
      <c r="WX64" s="110"/>
      <c r="WY64" s="110"/>
      <c r="WZ64" s="110"/>
      <c r="XA64" s="110"/>
      <c r="XB64" s="110"/>
      <c r="XC64" s="110"/>
      <c r="XD64" s="110"/>
      <c r="XE64" s="110"/>
      <c r="XF64" s="110"/>
      <c r="XG64" s="110"/>
      <c r="XH64" s="110"/>
      <c r="XI64" s="110"/>
      <c r="XJ64" s="110"/>
      <c r="XK64" s="110"/>
      <c r="XL64" s="110"/>
      <c r="XM64" s="110"/>
      <c r="XN64" s="110"/>
      <c r="XO64" s="110"/>
      <c r="XP64" s="110"/>
      <c r="XQ64" s="110"/>
      <c r="XR64" s="110"/>
      <c r="XS64" s="110"/>
      <c r="XT64" s="110"/>
      <c r="XU64" s="110"/>
      <c r="XV64" s="110"/>
      <c r="XW64" s="110"/>
      <c r="XX64" s="110"/>
      <c r="XY64" s="110"/>
      <c r="XZ64" s="110"/>
      <c r="YA64" s="110"/>
      <c r="YB64" s="110"/>
      <c r="YC64" s="110"/>
      <c r="YD64" s="110"/>
      <c r="YE64" s="110"/>
      <c r="YF64" s="110"/>
      <c r="YG64" s="110"/>
      <c r="YH64" s="110"/>
      <c r="YI64" s="110"/>
      <c r="YJ64" s="110"/>
      <c r="YK64" s="110"/>
      <c r="YL64" s="110"/>
      <c r="YM64" s="110"/>
      <c r="YN64" s="110"/>
      <c r="YO64" s="110"/>
      <c r="YP64" s="110"/>
      <c r="YQ64" s="110"/>
      <c r="YR64" s="110"/>
      <c r="YS64" s="110"/>
      <c r="YT64" s="110"/>
      <c r="YU64" s="110"/>
      <c r="YV64" s="110"/>
      <c r="YW64" s="110"/>
      <c r="YX64" s="110"/>
      <c r="YY64" s="110"/>
      <c r="YZ64" s="110"/>
      <c r="ZA64" s="110"/>
      <c r="ZB64" s="110"/>
      <c r="ZC64" s="110"/>
      <c r="ZD64" s="110"/>
      <c r="ZE64" s="110"/>
      <c r="ZF64" s="110"/>
      <c r="ZG64" s="110"/>
      <c r="ZH64" s="110"/>
      <c r="ZI64" s="110"/>
      <c r="ZJ64" s="110"/>
      <c r="ZK64" s="110"/>
      <c r="ZL64" s="110"/>
      <c r="ZM64" s="110"/>
      <c r="ZN64" s="110"/>
      <c r="ZO64" s="110"/>
      <c r="ZP64" s="110"/>
      <c r="ZQ64" s="110"/>
      <c r="ZR64" s="110"/>
      <c r="ZS64" s="110"/>
      <c r="ZT64" s="110"/>
      <c r="ZU64" s="110"/>
      <c r="ZV64" s="110"/>
      <c r="ZW64" s="110"/>
      <c r="ZX64" s="110"/>
      <c r="ZY64" s="110"/>
      <c r="ZZ64" s="110"/>
      <c r="AAA64" s="110"/>
      <c r="AAB64" s="110"/>
      <c r="AAC64" s="110"/>
      <c r="AAD64" s="110"/>
      <c r="AAE64" s="110"/>
      <c r="AAF64" s="110"/>
      <c r="AAG64" s="110"/>
      <c r="AAH64" s="110"/>
      <c r="AAI64" s="110"/>
      <c r="AAJ64" s="110"/>
      <c r="AAK64" s="110"/>
      <c r="AAL64" s="110"/>
      <c r="AAM64" s="110"/>
      <c r="AAN64" s="110"/>
      <c r="AAO64" s="110"/>
      <c r="AAP64" s="110"/>
      <c r="AAQ64" s="110"/>
      <c r="AAR64" s="110"/>
      <c r="AAS64" s="110"/>
      <c r="AAT64" s="110"/>
      <c r="AAU64" s="110"/>
      <c r="AAV64" s="110"/>
      <c r="AAW64" s="110"/>
      <c r="AAX64" s="110"/>
      <c r="AAY64" s="110"/>
      <c r="AAZ64" s="110"/>
      <c r="ABA64" s="110"/>
      <c r="ABB64" s="110"/>
      <c r="ABC64" s="110"/>
      <c r="ABD64" s="110"/>
      <c r="ABE64" s="110"/>
      <c r="ABF64" s="110"/>
      <c r="ABG64" s="110"/>
      <c r="ABH64" s="110"/>
      <c r="ABI64" s="110"/>
      <c r="ABJ64" s="110"/>
      <c r="ABK64" s="110"/>
      <c r="ABL64" s="110"/>
      <c r="ABM64" s="110"/>
      <c r="ABN64" s="110"/>
      <c r="ABO64" s="110"/>
      <c r="ABP64" s="110"/>
      <c r="ABQ64" s="110"/>
      <c r="ABR64" s="110"/>
      <c r="ABS64" s="110"/>
      <c r="ABT64" s="110"/>
      <c r="ABU64" s="110"/>
      <c r="ABV64" s="110"/>
      <c r="ABW64" s="110"/>
      <c r="ABX64" s="110"/>
      <c r="ABY64" s="110"/>
      <c r="ABZ64" s="110"/>
      <c r="ACA64" s="110"/>
      <c r="ACB64" s="110"/>
      <c r="ACC64" s="110"/>
      <c r="ACD64" s="110"/>
      <c r="ACE64" s="110"/>
      <c r="ACF64" s="110"/>
      <c r="ACG64" s="110"/>
      <c r="ACH64" s="110"/>
      <c r="ACI64" s="110"/>
      <c r="ACJ64" s="110"/>
      <c r="ACK64" s="110"/>
      <c r="ACL64" s="110"/>
      <c r="ACM64" s="110"/>
      <c r="ACN64" s="110"/>
      <c r="ACO64" s="110"/>
      <c r="ACP64" s="110"/>
      <c r="ACQ64" s="110"/>
      <c r="ACR64" s="110"/>
      <c r="ACS64" s="110"/>
      <c r="ACT64" s="110"/>
      <c r="ACU64" s="110"/>
      <c r="ACV64" s="110"/>
      <c r="ACW64" s="110"/>
      <c r="ACX64" s="110"/>
      <c r="ACY64" s="110"/>
      <c r="ACZ64" s="110"/>
      <c r="ADA64" s="110"/>
      <c r="ADB64" s="110"/>
      <c r="ADC64" s="110"/>
      <c r="ADD64" s="110"/>
      <c r="ADE64" s="110"/>
      <c r="ADF64" s="110"/>
      <c r="ADG64" s="110"/>
      <c r="ADH64" s="110"/>
      <c r="ADI64" s="110"/>
      <c r="ADJ64" s="110"/>
      <c r="ADK64" s="110"/>
      <c r="ADL64" s="110"/>
      <c r="ADM64" s="110"/>
      <c r="ADN64" s="110"/>
      <c r="ADO64" s="110"/>
      <c r="ADP64" s="110"/>
      <c r="ADQ64" s="110"/>
      <c r="ADR64" s="110"/>
      <c r="ADS64" s="110"/>
      <c r="ADT64" s="110"/>
      <c r="ADU64" s="110"/>
      <c r="ADV64" s="110"/>
      <c r="ADW64" s="110"/>
      <c r="ADX64" s="110"/>
      <c r="ADY64" s="110"/>
      <c r="ADZ64" s="110"/>
      <c r="AEA64" s="110"/>
      <c r="AEB64" s="110"/>
      <c r="AEC64" s="110"/>
      <c r="AED64" s="110"/>
      <c r="AEE64" s="110"/>
      <c r="AEF64" s="110"/>
      <c r="AEG64" s="110"/>
      <c r="AEH64" s="110"/>
      <c r="AEI64" s="110"/>
      <c r="AEJ64" s="110"/>
      <c r="AEK64" s="110"/>
      <c r="AEL64" s="110"/>
      <c r="AEM64" s="110"/>
      <c r="AEN64" s="110"/>
      <c r="AEO64" s="110"/>
      <c r="AEP64" s="110"/>
      <c r="AEQ64" s="110"/>
      <c r="AER64" s="110"/>
      <c r="AES64" s="110"/>
      <c r="AET64" s="110"/>
      <c r="AEU64" s="110"/>
      <c r="AEV64" s="110"/>
      <c r="AEW64" s="110"/>
      <c r="AEX64" s="110"/>
      <c r="AEY64" s="110"/>
      <c r="AEZ64" s="110"/>
      <c r="AFA64" s="110"/>
      <c r="AFB64" s="110"/>
      <c r="AFC64" s="110"/>
      <c r="AFD64" s="110"/>
      <c r="AFE64" s="110"/>
      <c r="AFF64" s="110"/>
      <c r="AFG64" s="110"/>
      <c r="AFH64" s="110"/>
      <c r="AFI64" s="110"/>
      <c r="AFJ64" s="110"/>
      <c r="AFK64" s="110"/>
      <c r="AFL64" s="110"/>
      <c r="AFM64" s="110"/>
      <c r="AFN64" s="110"/>
      <c r="AFO64" s="110"/>
      <c r="AFP64" s="110"/>
      <c r="AFQ64" s="110"/>
      <c r="AFR64" s="110"/>
      <c r="AFS64" s="110"/>
      <c r="AFT64" s="110"/>
      <c r="AFU64" s="110"/>
      <c r="AFV64" s="110"/>
      <c r="AFW64" s="110"/>
      <c r="AFX64" s="110"/>
      <c r="AFY64" s="110"/>
      <c r="AFZ64" s="110"/>
      <c r="AGA64" s="110"/>
      <c r="AGB64" s="110"/>
      <c r="AGC64" s="110"/>
      <c r="AGD64" s="110"/>
      <c r="AGE64" s="110"/>
      <c r="AGF64" s="110"/>
      <c r="AGG64" s="110"/>
      <c r="AGH64" s="110"/>
      <c r="AGI64" s="110"/>
      <c r="AGJ64" s="110"/>
      <c r="AGK64" s="110"/>
      <c r="AGL64" s="110"/>
      <c r="AGM64" s="110"/>
      <c r="AGN64" s="110"/>
      <c r="AGO64" s="110"/>
      <c r="AGP64" s="110"/>
      <c r="AGQ64" s="110"/>
      <c r="AGR64" s="110"/>
      <c r="AGS64" s="110"/>
      <c r="AGT64" s="110"/>
      <c r="AGU64" s="110"/>
      <c r="AGV64" s="110"/>
      <c r="AGW64" s="110"/>
      <c r="AGX64" s="110"/>
      <c r="AGY64" s="110"/>
      <c r="AGZ64" s="110"/>
      <c r="AHA64" s="110"/>
      <c r="AHB64" s="110"/>
      <c r="AHC64" s="110"/>
      <c r="AHD64" s="110"/>
      <c r="AHE64" s="110"/>
      <c r="AHF64" s="110"/>
      <c r="AHG64" s="110"/>
      <c r="AHH64" s="110"/>
      <c r="AHI64" s="110"/>
      <c r="AHJ64" s="110"/>
      <c r="AHK64" s="110"/>
      <c r="AHL64" s="110"/>
      <c r="AHM64" s="110"/>
      <c r="AHN64" s="110"/>
      <c r="AHO64" s="110"/>
      <c r="AHP64" s="110"/>
      <c r="AHQ64" s="110"/>
      <c r="AHR64" s="110"/>
      <c r="AHS64" s="110"/>
      <c r="AHT64" s="110"/>
      <c r="AHU64" s="110"/>
      <c r="AHV64" s="110"/>
      <c r="AHW64" s="110"/>
      <c r="AHX64" s="110"/>
      <c r="AHY64" s="110"/>
      <c r="AHZ64" s="110"/>
      <c r="AIA64" s="110"/>
      <c r="AIB64" s="110"/>
      <c r="AIC64" s="110"/>
      <c r="AID64" s="110"/>
      <c r="AIE64" s="110"/>
      <c r="AIF64" s="110"/>
      <c r="AIG64" s="110"/>
      <c r="AIH64" s="110"/>
      <c r="AII64" s="110"/>
      <c r="AIJ64" s="110"/>
      <c r="AIK64" s="110"/>
      <c r="AIL64" s="110"/>
      <c r="AIM64" s="110"/>
      <c r="AIN64" s="110"/>
      <c r="AIO64" s="110"/>
      <c r="AIP64" s="110"/>
      <c r="AIQ64" s="110"/>
      <c r="AIR64" s="110"/>
      <c r="AIS64" s="110"/>
      <c r="AIT64" s="110"/>
      <c r="AIU64" s="110"/>
      <c r="AIV64" s="110"/>
      <c r="AIW64" s="110"/>
      <c r="AIX64" s="110"/>
      <c r="AIY64" s="110"/>
      <c r="AIZ64" s="110"/>
      <c r="AJA64" s="110"/>
      <c r="AJB64" s="110"/>
      <c r="AJC64" s="110"/>
      <c r="AJD64" s="110"/>
      <c r="AJE64" s="110"/>
      <c r="AJF64" s="110"/>
      <c r="AJG64" s="110"/>
      <c r="AJH64" s="110"/>
      <c r="AJI64" s="110"/>
      <c r="AJJ64" s="110"/>
      <c r="AJK64" s="110"/>
      <c r="AJL64" s="110"/>
      <c r="AJM64" s="110"/>
      <c r="AJN64" s="110"/>
      <c r="AJO64" s="110"/>
      <c r="AJP64" s="110"/>
      <c r="AJQ64" s="110"/>
      <c r="AJR64" s="110"/>
      <c r="AJS64" s="110"/>
      <c r="AJT64" s="110"/>
      <c r="AJU64" s="110"/>
      <c r="AJV64" s="110"/>
      <c r="AJW64" s="110"/>
      <c r="AJX64" s="110"/>
      <c r="AJY64" s="110"/>
      <c r="AJZ64" s="110"/>
      <c r="AKA64" s="110"/>
      <c r="AKB64" s="110"/>
      <c r="AKC64" s="110"/>
      <c r="AKD64" s="110"/>
      <c r="AKE64" s="110"/>
      <c r="AKF64" s="110"/>
      <c r="AKG64" s="110"/>
      <c r="AKH64" s="110"/>
      <c r="AKI64" s="110"/>
      <c r="AKJ64" s="110"/>
      <c r="AKK64" s="110"/>
      <c r="AKL64" s="110"/>
      <c r="AKM64" s="110"/>
      <c r="AKN64" s="110"/>
      <c r="AKO64" s="110"/>
      <c r="AKP64" s="110"/>
      <c r="AKQ64" s="110"/>
      <c r="AKR64" s="110"/>
      <c r="AKS64" s="110"/>
      <c r="AKT64" s="110"/>
      <c r="AKU64" s="110"/>
      <c r="AKV64" s="110"/>
      <c r="AKW64" s="110"/>
      <c r="AKX64" s="110"/>
      <c r="AKY64" s="110"/>
      <c r="AKZ64" s="110"/>
      <c r="ALA64" s="110"/>
      <c r="ALB64" s="110"/>
      <c r="ALC64" s="110"/>
      <c r="ALD64" s="110"/>
      <c r="ALE64" s="110"/>
      <c r="ALF64" s="110"/>
      <c r="ALG64" s="110"/>
      <c r="ALH64" s="110"/>
      <c r="ALI64" s="110"/>
      <c r="ALJ64" s="110"/>
      <c r="ALK64" s="110"/>
      <c r="ALL64" s="110"/>
      <c r="ALM64" s="110"/>
      <c r="ALN64" s="110"/>
      <c r="ALO64" s="110"/>
      <c r="ALP64" s="110"/>
      <c r="ALQ64" s="110"/>
      <c r="ALR64" s="110"/>
      <c r="ALS64" s="110"/>
      <c r="ALT64" s="110"/>
      <c r="ALU64" s="110"/>
      <c r="ALV64" s="110"/>
      <c r="ALW64" s="110"/>
      <c r="ALX64" s="110"/>
      <c r="ALY64" s="110"/>
      <c r="ALZ64" s="110"/>
      <c r="AMA64" s="110"/>
      <c r="AMB64" s="110"/>
      <c r="AMC64" s="110"/>
      <c r="AMD64" s="110"/>
      <c r="AME64" s="110"/>
      <c r="AMF64" s="110"/>
      <c r="AMG64" s="110"/>
      <c r="AMH64" s="110"/>
      <c r="AMI64" s="110"/>
      <c r="AMJ64" s="110"/>
      <c r="AMK64" s="110"/>
      <c r="AML64" s="110"/>
      <c r="AMM64" s="110"/>
      <c r="AMN64" s="110"/>
      <c r="AMO64" s="110"/>
      <c r="AMP64" s="110"/>
      <c r="AMQ64" s="110"/>
      <c r="AMR64" s="110"/>
      <c r="AMS64" s="110"/>
      <c r="AMT64" s="110"/>
      <c r="AMU64" s="110"/>
      <c r="AMV64" s="110"/>
      <c r="AMW64" s="110"/>
      <c r="AMX64" s="110"/>
      <c r="AMY64" s="110"/>
      <c r="AMZ64" s="110"/>
      <c r="ANA64" s="110"/>
      <c r="ANB64" s="110"/>
      <c r="ANC64" s="110"/>
      <c r="AND64" s="110"/>
      <c r="ANE64" s="110"/>
      <c r="ANF64" s="110"/>
      <c r="ANG64" s="110"/>
      <c r="ANH64" s="110"/>
      <c r="ANI64" s="110"/>
      <c r="ANJ64" s="110"/>
      <c r="ANK64" s="110"/>
      <c r="ANL64" s="110"/>
      <c r="ANM64" s="110"/>
      <c r="ANN64" s="110"/>
      <c r="ANO64" s="110"/>
      <c r="ANP64" s="110"/>
      <c r="ANQ64" s="110"/>
      <c r="ANR64" s="110"/>
      <c r="ANS64" s="110"/>
      <c r="ANT64" s="110"/>
      <c r="ANU64" s="110"/>
      <c r="ANV64" s="110"/>
      <c r="ANW64" s="110"/>
      <c r="ANX64" s="110"/>
      <c r="ANY64" s="110"/>
      <c r="ANZ64" s="110"/>
      <c r="AOA64" s="110"/>
      <c r="AOB64" s="110"/>
      <c r="AOC64" s="110"/>
      <c r="AOD64" s="110"/>
      <c r="AOE64" s="110"/>
      <c r="AOF64" s="110"/>
      <c r="AOG64" s="110"/>
      <c r="AOH64" s="110"/>
      <c r="AOI64" s="110"/>
      <c r="AOJ64" s="110"/>
      <c r="AOK64" s="110"/>
      <c r="AOL64" s="110"/>
      <c r="AOM64" s="110"/>
      <c r="AON64" s="110"/>
      <c r="AOO64" s="110"/>
      <c r="AOP64" s="110"/>
      <c r="AOQ64" s="110"/>
      <c r="AOR64" s="110"/>
      <c r="AOS64" s="110"/>
      <c r="AOT64" s="110"/>
      <c r="AOU64" s="110"/>
      <c r="AOV64" s="110"/>
      <c r="AOW64" s="110"/>
      <c r="AOX64" s="110"/>
      <c r="AOY64" s="110"/>
      <c r="AOZ64" s="110"/>
      <c r="APA64" s="110"/>
      <c r="APB64" s="110"/>
      <c r="APC64" s="110"/>
      <c r="APD64" s="110"/>
      <c r="APE64" s="110"/>
      <c r="APF64" s="110"/>
      <c r="APG64" s="110"/>
      <c r="APH64" s="110"/>
      <c r="API64" s="110"/>
      <c r="APJ64" s="110"/>
      <c r="APK64" s="110"/>
      <c r="APL64" s="110"/>
      <c r="APM64" s="110"/>
      <c r="APN64" s="110"/>
      <c r="APO64" s="110"/>
      <c r="APP64" s="110"/>
      <c r="APQ64" s="110"/>
      <c r="APR64" s="110"/>
      <c r="APS64" s="110"/>
      <c r="APT64" s="110"/>
      <c r="APU64" s="110"/>
      <c r="APV64" s="110"/>
      <c r="APW64" s="110"/>
      <c r="APX64" s="110"/>
      <c r="APY64" s="110"/>
      <c r="APZ64" s="110"/>
      <c r="AQA64" s="110"/>
      <c r="AQB64" s="110"/>
      <c r="AQC64" s="110"/>
      <c r="AQD64" s="110"/>
      <c r="AQE64" s="110"/>
      <c r="AQF64" s="110"/>
      <c r="AQG64" s="110"/>
      <c r="AQH64" s="110"/>
      <c r="AQI64" s="110"/>
      <c r="AQJ64" s="110"/>
      <c r="AQK64" s="110"/>
      <c r="AQL64" s="110"/>
      <c r="AQM64" s="110"/>
      <c r="AQN64" s="110"/>
      <c r="AQO64" s="110"/>
      <c r="AQP64" s="110"/>
      <c r="AQQ64" s="110"/>
      <c r="AQR64" s="110"/>
      <c r="AQS64" s="110"/>
      <c r="AQT64" s="110"/>
      <c r="AQU64" s="110"/>
      <c r="AQV64" s="110"/>
      <c r="AQW64" s="110"/>
      <c r="AQX64" s="110"/>
      <c r="AQY64" s="110"/>
      <c r="AQZ64" s="110"/>
      <c r="ARA64" s="110"/>
      <c r="ARB64" s="110"/>
      <c r="ARC64" s="110"/>
      <c r="ARD64" s="110"/>
      <c r="ARE64" s="110"/>
      <c r="ARF64" s="110"/>
      <c r="ARG64" s="110"/>
      <c r="ARH64" s="110"/>
      <c r="ARI64" s="110"/>
      <c r="ARJ64" s="110"/>
      <c r="ARK64" s="110"/>
      <c r="ARL64" s="110"/>
      <c r="ARM64" s="110"/>
      <c r="ARN64" s="110"/>
      <c r="ARO64" s="110"/>
      <c r="ARP64" s="110"/>
      <c r="ARQ64" s="110"/>
      <c r="ARR64" s="110"/>
      <c r="ARS64" s="110"/>
      <c r="ART64" s="110"/>
      <c r="ARU64" s="110"/>
      <c r="ARV64" s="110"/>
      <c r="ARW64" s="110"/>
      <c r="ARX64" s="110"/>
      <c r="ARY64" s="110"/>
      <c r="ARZ64" s="110"/>
      <c r="ASA64" s="110"/>
      <c r="ASB64" s="110"/>
      <c r="ASC64" s="110"/>
      <c r="ASD64" s="110"/>
      <c r="ASE64" s="110"/>
      <c r="ASF64" s="110"/>
      <c r="ASG64" s="110"/>
      <c r="ASH64" s="110"/>
      <c r="ASI64" s="110"/>
      <c r="ASJ64" s="110"/>
      <c r="ASK64" s="110"/>
      <c r="ASL64" s="110"/>
      <c r="ASM64" s="110"/>
      <c r="ASN64" s="110"/>
      <c r="ASO64" s="110"/>
      <c r="ASP64" s="110"/>
      <c r="ASQ64" s="110"/>
      <c r="ASR64" s="110"/>
      <c r="ASS64" s="110"/>
      <c r="AST64" s="110"/>
      <c r="ASU64" s="110"/>
      <c r="ASV64" s="110"/>
      <c r="ASW64" s="110"/>
      <c r="ASX64" s="110"/>
      <c r="ASY64" s="110"/>
      <c r="ASZ64" s="110"/>
      <c r="ATA64" s="110"/>
      <c r="ATB64" s="110"/>
      <c r="ATC64" s="110"/>
      <c r="ATD64" s="110"/>
      <c r="ATE64" s="110"/>
      <c r="ATF64" s="110"/>
      <c r="ATG64" s="110"/>
      <c r="ATH64" s="110"/>
      <c r="ATI64" s="110"/>
      <c r="ATJ64" s="110"/>
      <c r="ATK64" s="110"/>
      <c r="ATL64" s="110"/>
      <c r="ATM64" s="110"/>
      <c r="ATN64" s="110"/>
      <c r="ATO64" s="110"/>
      <c r="ATP64" s="110"/>
      <c r="ATQ64" s="110"/>
      <c r="ATR64" s="110"/>
      <c r="ATS64" s="110"/>
      <c r="ATT64" s="110"/>
      <c r="ATU64" s="110"/>
      <c r="ATV64" s="110"/>
      <c r="ATW64" s="110"/>
      <c r="ATX64" s="110"/>
      <c r="ATY64" s="110"/>
      <c r="ATZ64" s="110"/>
      <c r="AUA64" s="110"/>
      <c r="AUB64" s="110"/>
      <c r="AUC64" s="110"/>
      <c r="AUD64" s="110"/>
      <c r="AUE64" s="110"/>
      <c r="AUF64" s="110"/>
      <c r="AUG64" s="110"/>
      <c r="AUH64" s="110"/>
      <c r="AUI64" s="110"/>
      <c r="AUJ64" s="110"/>
      <c r="AUK64" s="110"/>
      <c r="AUL64" s="110"/>
      <c r="AUM64" s="110"/>
      <c r="AUN64" s="110"/>
      <c r="AUO64" s="110"/>
      <c r="AUP64" s="110"/>
      <c r="AUQ64" s="110"/>
      <c r="AUR64" s="110"/>
      <c r="AUS64" s="110"/>
      <c r="AUT64" s="110"/>
      <c r="AUU64" s="110"/>
      <c r="AUV64" s="110"/>
      <c r="AUW64" s="110"/>
      <c r="AUX64" s="110"/>
      <c r="AUY64" s="110"/>
      <c r="AUZ64" s="110"/>
      <c r="AVA64" s="110"/>
      <c r="AVB64" s="110"/>
      <c r="AVC64" s="110"/>
      <c r="AVD64" s="110"/>
      <c r="AVE64" s="110"/>
      <c r="AVF64" s="110"/>
      <c r="AVG64" s="110"/>
      <c r="AVH64" s="110"/>
      <c r="AVI64" s="110"/>
      <c r="AVJ64" s="110"/>
      <c r="AVK64" s="110"/>
      <c r="AVL64" s="110"/>
      <c r="AVM64" s="110"/>
      <c r="AVN64" s="110"/>
      <c r="AVO64" s="110"/>
      <c r="AVP64" s="110"/>
      <c r="AVQ64" s="110"/>
      <c r="AVR64" s="110"/>
      <c r="AVS64" s="110"/>
      <c r="AVT64" s="110"/>
      <c r="AVU64" s="110"/>
      <c r="AVV64" s="110"/>
      <c r="AVW64" s="110"/>
      <c r="AVX64" s="110"/>
      <c r="AVY64" s="110"/>
      <c r="AVZ64" s="110"/>
      <c r="AWA64" s="110"/>
      <c r="AWB64" s="110"/>
      <c r="AWC64" s="110"/>
      <c r="AWD64" s="110"/>
      <c r="AWE64" s="110"/>
      <c r="AWF64" s="110"/>
      <c r="AWG64" s="110"/>
      <c r="AWH64" s="110"/>
      <c r="AWI64" s="110"/>
      <c r="AWJ64" s="110"/>
      <c r="AWK64" s="110"/>
      <c r="AWL64" s="110"/>
      <c r="AWM64" s="110"/>
      <c r="AWN64" s="110"/>
      <c r="AWO64" s="110"/>
      <c r="AWP64" s="110"/>
      <c r="AWQ64" s="110"/>
      <c r="AWR64" s="110"/>
      <c r="AWS64" s="110"/>
      <c r="AWT64" s="110"/>
      <c r="AWU64" s="110"/>
      <c r="AWV64" s="110"/>
      <c r="AWW64" s="110"/>
      <c r="AWX64" s="110"/>
      <c r="AWY64" s="110"/>
      <c r="AWZ64" s="110"/>
      <c r="AXA64" s="110"/>
      <c r="AXB64" s="110"/>
      <c r="AXC64" s="110"/>
      <c r="AXD64" s="110"/>
      <c r="AXE64" s="110"/>
      <c r="AXF64" s="110"/>
      <c r="AXG64" s="110"/>
      <c r="AXH64" s="110"/>
      <c r="AXI64" s="110"/>
      <c r="AXJ64" s="110"/>
      <c r="AXK64" s="110"/>
      <c r="AXL64" s="110"/>
      <c r="AXM64" s="110"/>
      <c r="AXN64" s="110"/>
      <c r="AXO64" s="110"/>
      <c r="AXP64" s="110"/>
      <c r="AXQ64" s="110"/>
      <c r="AXR64" s="110"/>
      <c r="AXS64" s="110"/>
      <c r="AXT64" s="110"/>
      <c r="AXU64" s="110"/>
      <c r="AXV64" s="110"/>
      <c r="AXW64" s="110"/>
      <c r="AXX64" s="110"/>
      <c r="AXY64" s="110"/>
      <c r="AXZ64" s="110"/>
      <c r="AYA64" s="110"/>
      <c r="AYB64" s="110"/>
      <c r="AYC64" s="110"/>
      <c r="AYD64" s="110"/>
      <c r="AYE64" s="110"/>
      <c r="AYF64" s="110"/>
      <c r="AYG64" s="110"/>
      <c r="AYH64" s="110"/>
      <c r="AYI64" s="110"/>
      <c r="AYJ64" s="110"/>
      <c r="AYK64" s="110"/>
      <c r="AYL64" s="110"/>
      <c r="AYM64" s="110"/>
      <c r="AYN64" s="110"/>
      <c r="AYO64" s="110"/>
      <c r="AYP64" s="110"/>
      <c r="AYQ64" s="110"/>
      <c r="AYR64" s="110"/>
      <c r="AYS64" s="110"/>
      <c r="AYT64" s="110"/>
      <c r="AYU64" s="110"/>
      <c r="AYV64" s="110"/>
      <c r="AYW64" s="110"/>
      <c r="AYX64" s="110"/>
      <c r="AYY64" s="110"/>
      <c r="AYZ64" s="110"/>
      <c r="AZA64" s="110"/>
      <c r="AZB64" s="110"/>
      <c r="AZC64" s="110"/>
      <c r="AZD64" s="110"/>
      <c r="AZE64" s="110"/>
      <c r="AZF64" s="110"/>
      <c r="AZG64" s="110"/>
      <c r="AZH64" s="110"/>
      <c r="AZI64" s="110"/>
      <c r="AZJ64" s="110"/>
      <c r="AZK64" s="110"/>
      <c r="AZL64" s="110"/>
      <c r="AZM64" s="110"/>
      <c r="AZN64" s="110"/>
      <c r="AZO64" s="110"/>
      <c r="AZP64" s="110"/>
      <c r="AZQ64" s="110"/>
      <c r="AZR64" s="110"/>
      <c r="AZS64" s="110"/>
      <c r="AZT64" s="110"/>
      <c r="AZU64" s="110"/>
      <c r="AZV64" s="110"/>
      <c r="AZW64" s="110"/>
      <c r="AZX64" s="110"/>
      <c r="AZY64" s="110"/>
      <c r="AZZ64" s="110"/>
      <c r="BAA64" s="110"/>
      <c r="BAB64" s="110"/>
      <c r="BAC64" s="110"/>
      <c r="BAD64" s="110"/>
      <c r="BAE64" s="110"/>
      <c r="BAF64" s="110"/>
      <c r="BAG64" s="110"/>
      <c r="BAH64" s="110"/>
      <c r="BAI64" s="110"/>
      <c r="BAJ64" s="110"/>
      <c r="BAK64" s="110"/>
      <c r="BAL64" s="110"/>
      <c r="BAM64" s="110"/>
      <c r="BAN64" s="110"/>
      <c r="BAO64" s="110"/>
      <c r="BAP64" s="110"/>
      <c r="BAQ64" s="110"/>
      <c r="BAR64" s="110"/>
      <c r="BAS64" s="110"/>
      <c r="BAT64" s="110"/>
      <c r="BAU64" s="110"/>
      <c r="BAV64" s="110"/>
      <c r="BAW64" s="110"/>
      <c r="BAX64" s="110"/>
      <c r="BAY64" s="110"/>
      <c r="BAZ64" s="110"/>
      <c r="BBA64" s="110"/>
      <c r="BBB64" s="110"/>
      <c r="BBC64" s="110"/>
      <c r="BBD64" s="110"/>
      <c r="BBE64" s="110"/>
      <c r="BBF64" s="110"/>
      <c r="BBG64" s="110"/>
      <c r="BBH64" s="110"/>
      <c r="BBI64" s="110"/>
      <c r="BBJ64" s="110"/>
      <c r="BBK64" s="110"/>
      <c r="BBL64" s="110"/>
      <c r="BBM64" s="110"/>
      <c r="BBN64" s="110"/>
      <c r="BBO64" s="110"/>
      <c r="BBP64" s="110"/>
      <c r="BBQ64" s="110"/>
      <c r="BBR64" s="110"/>
      <c r="BBS64" s="110"/>
      <c r="BBT64" s="110"/>
      <c r="BBU64" s="110"/>
      <c r="BBV64" s="110"/>
      <c r="BBW64" s="110"/>
      <c r="BBX64" s="110"/>
      <c r="BBY64" s="110"/>
      <c r="BBZ64" s="110"/>
      <c r="BCA64" s="110"/>
      <c r="BCB64" s="110"/>
      <c r="BCC64" s="110"/>
      <c r="BCD64" s="110"/>
      <c r="BCE64" s="110"/>
      <c r="BCF64" s="110"/>
      <c r="BCG64" s="110"/>
      <c r="BCH64" s="110"/>
      <c r="BCI64" s="110"/>
      <c r="BCJ64" s="110"/>
      <c r="BCK64" s="110"/>
      <c r="BCL64" s="110"/>
      <c r="BCM64" s="110"/>
      <c r="BCN64" s="110"/>
      <c r="BCO64" s="110"/>
      <c r="BCP64" s="110"/>
      <c r="BCQ64" s="110"/>
      <c r="BCR64" s="110"/>
      <c r="BCS64" s="110"/>
      <c r="BCT64" s="110"/>
      <c r="BCU64" s="110"/>
      <c r="BCV64" s="110"/>
      <c r="BCW64" s="110"/>
      <c r="BCX64" s="110"/>
      <c r="BCY64" s="110"/>
      <c r="BCZ64" s="110"/>
      <c r="BDA64" s="110"/>
      <c r="BDB64" s="110"/>
      <c r="BDC64" s="110"/>
      <c r="BDD64" s="110"/>
      <c r="BDE64" s="110"/>
      <c r="BDF64" s="110"/>
      <c r="BDG64" s="110"/>
      <c r="BDH64" s="110"/>
      <c r="BDI64" s="110"/>
      <c r="BDJ64" s="110"/>
      <c r="BDK64" s="110"/>
      <c r="BDL64" s="110"/>
      <c r="BDM64" s="110"/>
      <c r="BDN64" s="110"/>
      <c r="BDO64" s="110"/>
      <c r="BDP64" s="110"/>
      <c r="BDQ64" s="110"/>
      <c r="BDR64" s="110"/>
      <c r="BDS64" s="110"/>
      <c r="BDT64" s="110"/>
      <c r="BDU64" s="110"/>
      <c r="BDV64" s="110"/>
      <c r="BDW64" s="110"/>
      <c r="BDX64" s="110"/>
      <c r="BDY64" s="110"/>
      <c r="BDZ64" s="110"/>
      <c r="BEA64" s="110"/>
      <c r="BEB64" s="110"/>
      <c r="BEC64" s="110"/>
      <c r="BED64" s="110"/>
      <c r="BEE64" s="110"/>
      <c r="BEF64" s="110"/>
      <c r="BEG64" s="110"/>
      <c r="BEH64" s="110"/>
      <c r="BEI64" s="110"/>
      <c r="BEJ64" s="110"/>
      <c r="BEK64" s="110"/>
      <c r="BEL64" s="110"/>
      <c r="BEM64" s="110"/>
      <c r="BEN64" s="110"/>
      <c r="BEO64" s="110"/>
      <c r="BEP64" s="110"/>
      <c r="BEQ64" s="110"/>
      <c r="BER64" s="110"/>
      <c r="BES64" s="110"/>
      <c r="BET64" s="110"/>
      <c r="BEU64" s="110"/>
      <c r="BEV64" s="110"/>
      <c r="BEW64" s="110"/>
      <c r="BEX64" s="110"/>
      <c r="BEY64" s="110"/>
      <c r="BEZ64" s="110"/>
      <c r="BFA64" s="110"/>
      <c r="BFB64" s="110"/>
      <c r="BFC64" s="110"/>
      <c r="BFD64" s="110"/>
      <c r="BFE64" s="110"/>
      <c r="BFF64" s="110"/>
      <c r="BFG64" s="110"/>
      <c r="BFH64" s="110"/>
      <c r="BFI64" s="110"/>
      <c r="BFJ64" s="110"/>
      <c r="BFK64" s="110"/>
      <c r="BFL64" s="110"/>
      <c r="BFM64" s="110"/>
      <c r="BFN64" s="110"/>
      <c r="BFO64" s="110"/>
      <c r="BFP64" s="110"/>
      <c r="BFQ64" s="110"/>
      <c r="BFR64" s="110"/>
      <c r="BFS64" s="110"/>
      <c r="BFT64" s="110"/>
      <c r="BFU64" s="110"/>
      <c r="BFV64" s="110"/>
      <c r="BFW64" s="110"/>
      <c r="BFX64" s="110"/>
      <c r="BFY64" s="110"/>
      <c r="BFZ64" s="110"/>
      <c r="BGA64" s="110"/>
      <c r="BGB64" s="110"/>
      <c r="BGC64" s="110"/>
      <c r="BGD64" s="110"/>
      <c r="BGE64" s="110"/>
      <c r="BGF64" s="110"/>
      <c r="BGG64" s="110"/>
      <c r="BGH64" s="110"/>
      <c r="BGI64" s="110"/>
      <c r="BGJ64" s="110"/>
      <c r="BGK64" s="110"/>
      <c r="BGL64" s="110"/>
      <c r="BGM64" s="110"/>
      <c r="BGN64" s="110"/>
      <c r="BGO64" s="110"/>
      <c r="BGP64" s="110"/>
      <c r="BGQ64" s="110"/>
      <c r="BGR64" s="110"/>
      <c r="BGS64" s="110"/>
      <c r="BGT64" s="110"/>
      <c r="BGU64" s="110"/>
      <c r="BGV64" s="110"/>
      <c r="BGW64" s="110"/>
      <c r="BGX64" s="110"/>
      <c r="BGY64" s="110"/>
      <c r="BGZ64" s="110"/>
      <c r="BHA64" s="110"/>
      <c r="BHB64" s="110"/>
      <c r="BHC64" s="110"/>
      <c r="BHD64" s="110"/>
      <c r="BHE64" s="110"/>
      <c r="BHF64" s="110"/>
      <c r="BHG64" s="110"/>
      <c r="BHH64" s="110"/>
      <c r="BHI64" s="110"/>
      <c r="BHJ64" s="110"/>
      <c r="BHK64" s="110"/>
      <c r="BHL64" s="110"/>
      <c r="BHM64" s="110"/>
      <c r="BHN64" s="110"/>
      <c r="BHO64" s="110"/>
      <c r="BHP64" s="110"/>
      <c r="BHQ64" s="110"/>
      <c r="BHR64" s="110"/>
      <c r="BHS64" s="110"/>
      <c r="BHT64" s="110"/>
      <c r="BHU64" s="110"/>
      <c r="BHV64" s="110"/>
      <c r="BHW64" s="110"/>
      <c r="BHX64" s="110"/>
      <c r="BHY64" s="110"/>
      <c r="BHZ64" s="110"/>
      <c r="BIA64" s="110"/>
      <c r="BIB64" s="110"/>
      <c r="BIC64" s="110"/>
      <c r="BID64" s="110"/>
      <c r="BIE64" s="110"/>
      <c r="BIF64" s="110"/>
      <c r="BIG64" s="110"/>
      <c r="BIH64" s="110"/>
      <c r="BII64" s="110"/>
      <c r="BIJ64" s="110"/>
      <c r="BIK64" s="110"/>
      <c r="BIL64" s="110"/>
      <c r="BIM64" s="110"/>
      <c r="BIN64" s="110"/>
      <c r="BIO64" s="110"/>
      <c r="BIP64" s="110"/>
      <c r="BIQ64" s="110"/>
      <c r="BIR64" s="110"/>
      <c r="BIS64" s="110"/>
      <c r="BIT64" s="110"/>
      <c r="BIU64" s="110"/>
      <c r="BIV64" s="110"/>
      <c r="BIW64" s="110"/>
      <c r="BIX64" s="110"/>
      <c r="BIY64" s="110"/>
      <c r="BIZ64" s="110"/>
      <c r="BJA64" s="110"/>
      <c r="BJB64" s="110"/>
      <c r="BJC64" s="110"/>
      <c r="BJD64" s="110"/>
      <c r="BJE64" s="110"/>
      <c r="BJF64" s="110"/>
      <c r="BJG64" s="110"/>
      <c r="BJH64" s="110"/>
      <c r="BJI64" s="110"/>
      <c r="BJJ64" s="110"/>
      <c r="BJK64" s="110"/>
      <c r="BJL64" s="110"/>
      <c r="BJM64" s="110"/>
      <c r="BJN64" s="110"/>
      <c r="BJO64" s="110"/>
      <c r="BJP64" s="110"/>
      <c r="BJQ64" s="110"/>
      <c r="BJR64" s="110"/>
      <c r="BJS64" s="110"/>
      <c r="BJT64" s="110"/>
      <c r="BJU64" s="110"/>
      <c r="BJV64" s="110"/>
      <c r="BJW64" s="110"/>
      <c r="BJX64" s="110"/>
      <c r="BJY64" s="110"/>
      <c r="BJZ64" s="110"/>
      <c r="BKA64" s="110"/>
      <c r="BKB64" s="110"/>
      <c r="BKC64" s="110"/>
      <c r="BKD64" s="110"/>
      <c r="BKE64" s="110"/>
      <c r="BKF64" s="110"/>
      <c r="BKG64" s="110"/>
      <c r="BKH64" s="110"/>
      <c r="BKI64" s="110"/>
      <c r="BKJ64" s="110"/>
      <c r="BKK64" s="110"/>
      <c r="BKL64" s="110"/>
      <c r="BKM64" s="110"/>
      <c r="BKN64" s="110"/>
      <c r="BKO64" s="110"/>
      <c r="BKP64" s="110"/>
      <c r="BKQ64" s="110"/>
      <c r="BKR64" s="110"/>
      <c r="BKS64" s="110"/>
      <c r="BKT64" s="110"/>
      <c r="BKU64" s="110"/>
      <c r="BKV64" s="110"/>
      <c r="BKW64" s="110"/>
      <c r="BKX64" s="110"/>
      <c r="BKY64" s="110"/>
      <c r="BKZ64" s="110"/>
      <c r="BLA64" s="110"/>
      <c r="BLB64" s="110"/>
      <c r="BLC64" s="110"/>
      <c r="BLD64" s="110"/>
      <c r="BLE64" s="110"/>
      <c r="BLF64" s="110"/>
      <c r="BLG64" s="110"/>
      <c r="BLH64" s="110"/>
      <c r="BLI64" s="110"/>
      <c r="BLJ64" s="110"/>
      <c r="BLK64" s="110"/>
      <c r="BLL64" s="110"/>
      <c r="BLM64" s="110"/>
      <c r="BLN64" s="110"/>
      <c r="BLO64" s="110"/>
      <c r="BLP64" s="110"/>
      <c r="BLQ64" s="110"/>
      <c r="BLR64" s="110"/>
      <c r="BLS64" s="110"/>
      <c r="BLT64" s="110"/>
      <c r="BLU64" s="110"/>
      <c r="BLV64" s="110"/>
      <c r="BLW64" s="110"/>
      <c r="BLX64" s="110"/>
      <c r="BLY64" s="110"/>
      <c r="BLZ64" s="110"/>
      <c r="BMA64" s="110"/>
      <c r="BMB64" s="110"/>
      <c r="BMC64" s="110"/>
      <c r="BMD64" s="110"/>
      <c r="BME64" s="110"/>
      <c r="BMF64" s="110"/>
      <c r="BMG64" s="110"/>
      <c r="BMH64" s="110"/>
      <c r="BMI64" s="110"/>
      <c r="BMJ64" s="110"/>
      <c r="BMK64" s="110"/>
      <c r="BML64" s="110"/>
      <c r="BMM64" s="110"/>
      <c r="BMN64" s="110"/>
      <c r="BMO64" s="110"/>
      <c r="BMP64" s="110"/>
      <c r="BMQ64" s="110"/>
      <c r="BMR64" s="110"/>
      <c r="BMS64" s="110"/>
      <c r="BMT64" s="110"/>
      <c r="BMU64" s="110"/>
      <c r="BMV64" s="110"/>
      <c r="BMW64" s="110"/>
      <c r="BMX64" s="110"/>
      <c r="BMY64" s="110"/>
      <c r="BMZ64" s="110"/>
      <c r="BNA64" s="110"/>
      <c r="BNB64" s="110"/>
      <c r="BNC64" s="110"/>
      <c r="BND64" s="110"/>
      <c r="BNE64" s="110"/>
      <c r="BNF64" s="110"/>
      <c r="BNG64" s="110"/>
      <c r="BNH64" s="110"/>
      <c r="BNI64" s="110"/>
      <c r="BNJ64" s="110"/>
      <c r="BNK64" s="110"/>
      <c r="BNL64" s="110"/>
      <c r="BNM64" s="110"/>
      <c r="BNN64" s="110"/>
      <c r="BNO64" s="110"/>
      <c r="BNP64" s="110"/>
      <c r="BNQ64" s="110"/>
      <c r="BNR64" s="110"/>
      <c r="BNS64" s="110"/>
      <c r="BNT64" s="110"/>
      <c r="BNU64" s="110"/>
      <c r="BNV64" s="110"/>
      <c r="BNW64" s="110"/>
      <c r="BNX64" s="110"/>
      <c r="BNY64" s="110"/>
      <c r="BNZ64" s="110"/>
      <c r="BOA64" s="110"/>
      <c r="BOB64" s="110"/>
      <c r="BOC64" s="110"/>
      <c r="BOD64" s="110"/>
      <c r="BOE64" s="110"/>
      <c r="BOF64" s="110"/>
      <c r="BOG64" s="110"/>
      <c r="BOH64" s="110"/>
      <c r="BOI64" s="110"/>
      <c r="BOJ64" s="110"/>
      <c r="BOK64" s="110"/>
      <c r="BOL64" s="110"/>
      <c r="BOM64" s="110"/>
      <c r="BON64" s="110"/>
      <c r="BOO64" s="110"/>
      <c r="BOP64" s="110"/>
      <c r="BOQ64" s="110"/>
      <c r="BOR64" s="110"/>
      <c r="BOS64" s="110"/>
      <c r="BOT64" s="110"/>
      <c r="BOU64" s="110"/>
      <c r="BOV64" s="110"/>
      <c r="BOW64" s="110"/>
      <c r="BOX64" s="110"/>
      <c r="BOY64" s="110"/>
      <c r="BOZ64" s="110"/>
      <c r="BPA64" s="110"/>
      <c r="BPB64" s="110"/>
      <c r="BPC64" s="110"/>
      <c r="BPD64" s="110"/>
      <c r="BPE64" s="110"/>
      <c r="BPF64" s="110"/>
      <c r="BPG64" s="110"/>
      <c r="BPH64" s="110"/>
      <c r="BPI64" s="110"/>
      <c r="BPJ64" s="110"/>
      <c r="BPK64" s="110"/>
      <c r="BPL64" s="110"/>
      <c r="BPM64" s="110"/>
      <c r="BPN64" s="110"/>
      <c r="BPO64" s="110"/>
      <c r="BPP64" s="110"/>
      <c r="BPQ64" s="110"/>
      <c r="BPR64" s="110"/>
      <c r="BPS64" s="110"/>
      <c r="BPT64" s="110"/>
      <c r="BPU64" s="110"/>
      <c r="BPV64" s="110"/>
      <c r="BPW64" s="110"/>
      <c r="BPX64" s="110"/>
      <c r="BPY64" s="110"/>
      <c r="BPZ64" s="110"/>
      <c r="BQA64" s="110"/>
      <c r="BQB64" s="110"/>
      <c r="BQC64" s="110"/>
      <c r="BQD64" s="110"/>
      <c r="BQE64" s="110"/>
      <c r="BQF64" s="110"/>
      <c r="BQG64" s="110"/>
      <c r="BQH64" s="110"/>
      <c r="BQI64" s="110"/>
      <c r="BQJ64" s="110"/>
      <c r="BQK64" s="110"/>
      <c r="BQL64" s="110"/>
      <c r="BQM64" s="110"/>
      <c r="BQN64" s="110"/>
      <c r="BQO64" s="110"/>
      <c r="BQP64" s="110"/>
      <c r="BQQ64" s="110"/>
      <c r="BQR64" s="110"/>
      <c r="BQS64" s="110"/>
      <c r="BQT64" s="110"/>
      <c r="BQU64" s="110"/>
      <c r="BQV64" s="110"/>
      <c r="BQW64" s="110"/>
      <c r="BQX64" s="110"/>
      <c r="BQY64" s="110"/>
      <c r="BQZ64" s="110"/>
      <c r="BRA64" s="110"/>
      <c r="BRB64" s="110"/>
      <c r="BRC64" s="110"/>
      <c r="BRD64" s="110"/>
      <c r="BRE64" s="110"/>
      <c r="BRF64" s="110"/>
      <c r="BRG64" s="110"/>
      <c r="BRH64" s="110"/>
      <c r="BRI64" s="110"/>
      <c r="BRJ64" s="110"/>
      <c r="BRK64" s="110"/>
      <c r="BRL64" s="110"/>
      <c r="BRM64" s="110"/>
      <c r="BRN64" s="110"/>
      <c r="BRO64" s="110"/>
      <c r="BRP64" s="110"/>
      <c r="BRQ64" s="110"/>
      <c r="BRR64" s="110"/>
      <c r="BRS64" s="110"/>
      <c r="BRT64" s="110"/>
      <c r="BRU64" s="110"/>
      <c r="BRV64" s="110"/>
      <c r="BRW64" s="110"/>
      <c r="BRX64" s="110"/>
      <c r="BRY64" s="110"/>
      <c r="BRZ64" s="110"/>
      <c r="BSA64" s="110"/>
      <c r="BSB64" s="110"/>
      <c r="BSC64" s="110"/>
      <c r="BSD64" s="110"/>
      <c r="BSE64" s="110"/>
      <c r="BSF64" s="110"/>
      <c r="BSG64" s="110"/>
      <c r="BSH64" s="110"/>
      <c r="BSI64" s="110"/>
      <c r="BSJ64" s="110"/>
      <c r="BSK64" s="110"/>
      <c r="BSL64" s="110"/>
      <c r="BSM64" s="110"/>
      <c r="BSN64" s="110"/>
      <c r="BSO64" s="110"/>
      <c r="BSP64" s="110"/>
      <c r="BSQ64" s="110"/>
      <c r="BSR64" s="110"/>
      <c r="BSS64" s="110"/>
      <c r="BST64" s="110"/>
      <c r="BSU64" s="110"/>
      <c r="BSV64" s="110"/>
      <c r="BSW64" s="110"/>
      <c r="BSX64" s="110"/>
      <c r="BSY64" s="110"/>
      <c r="BSZ64" s="110"/>
      <c r="BTA64" s="110"/>
      <c r="BTB64" s="110"/>
      <c r="BTC64" s="110"/>
      <c r="BTD64" s="110"/>
      <c r="BTE64" s="110"/>
      <c r="BTF64" s="110"/>
      <c r="BTG64" s="110"/>
      <c r="BTH64" s="110"/>
      <c r="BTI64" s="110"/>
      <c r="BTJ64" s="110"/>
      <c r="BTK64" s="110"/>
      <c r="BTL64" s="110"/>
      <c r="BTM64" s="110"/>
      <c r="BTN64" s="110"/>
      <c r="BTO64" s="110"/>
      <c r="BTP64" s="110"/>
      <c r="BTQ64" s="110"/>
      <c r="BTR64" s="110"/>
      <c r="BTS64" s="110"/>
      <c r="BTT64" s="110"/>
      <c r="BTU64" s="110"/>
      <c r="BTV64" s="110"/>
      <c r="BTW64" s="110"/>
      <c r="BTX64" s="110"/>
      <c r="BTY64" s="110"/>
      <c r="BTZ64" s="110"/>
      <c r="BUA64" s="110"/>
      <c r="BUB64" s="110"/>
      <c r="BUC64" s="110"/>
      <c r="BUD64" s="110"/>
      <c r="BUE64" s="110"/>
      <c r="BUF64" s="110"/>
      <c r="BUG64" s="110"/>
      <c r="BUH64" s="110"/>
      <c r="BUI64" s="110"/>
      <c r="BUJ64" s="110"/>
      <c r="BUK64" s="110"/>
      <c r="BUL64" s="110"/>
      <c r="BUM64" s="110"/>
      <c r="BUN64" s="110"/>
      <c r="BUO64" s="110"/>
      <c r="BUP64" s="110"/>
      <c r="BUQ64" s="110"/>
      <c r="BUR64" s="110"/>
      <c r="BUS64" s="110"/>
      <c r="BUT64" s="110"/>
      <c r="BUU64" s="110"/>
      <c r="BUV64" s="110"/>
      <c r="BUW64" s="110"/>
      <c r="BUX64" s="110"/>
      <c r="BUY64" s="110"/>
      <c r="BUZ64" s="110"/>
      <c r="BVA64" s="110"/>
      <c r="BVB64" s="110"/>
      <c r="BVC64" s="110"/>
      <c r="BVD64" s="110"/>
      <c r="BVE64" s="110"/>
      <c r="BVF64" s="110"/>
      <c r="BVG64" s="110"/>
      <c r="BVH64" s="110"/>
      <c r="BVI64" s="110"/>
      <c r="BVJ64" s="110"/>
      <c r="BVK64" s="110"/>
      <c r="BVL64" s="110"/>
      <c r="BVM64" s="110"/>
      <c r="BVN64" s="110"/>
      <c r="BVO64" s="110"/>
      <c r="BVP64" s="110"/>
      <c r="BVQ64" s="110"/>
      <c r="BVR64" s="110"/>
      <c r="BVS64" s="110"/>
      <c r="BVT64" s="110"/>
      <c r="BVU64" s="110"/>
      <c r="BVV64" s="110"/>
      <c r="BVW64" s="110"/>
      <c r="BVX64" s="110"/>
      <c r="BVY64" s="110"/>
      <c r="BVZ64" s="110"/>
      <c r="BWA64" s="110"/>
      <c r="BWB64" s="110"/>
      <c r="BWC64" s="110"/>
      <c r="BWD64" s="110"/>
      <c r="BWE64" s="110"/>
      <c r="BWF64" s="110"/>
      <c r="BWG64" s="110"/>
      <c r="BWH64" s="110"/>
      <c r="BWI64" s="110"/>
      <c r="BWJ64" s="110"/>
      <c r="BWK64" s="110"/>
      <c r="BWL64" s="110"/>
      <c r="BWM64" s="110"/>
      <c r="BWN64" s="110"/>
      <c r="BWO64" s="110"/>
      <c r="BWP64" s="110"/>
      <c r="BWQ64" s="110"/>
      <c r="BWR64" s="110"/>
      <c r="BWS64" s="110"/>
      <c r="BWT64" s="110"/>
      <c r="BWU64" s="110"/>
      <c r="BWV64" s="110"/>
      <c r="BWW64" s="110"/>
      <c r="BWX64" s="110"/>
      <c r="BWY64" s="110"/>
      <c r="BWZ64" s="110"/>
      <c r="BXA64" s="110"/>
      <c r="BXB64" s="110"/>
      <c r="BXC64" s="110"/>
      <c r="BXD64" s="110"/>
      <c r="BXE64" s="110"/>
      <c r="BXF64" s="110"/>
      <c r="BXG64" s="110"/>
      <c r="BXH64" s="110"/>
      <c r="BXI64" s="110"/>
      <c r="BXJ64" s="110"/>
      <c r="BXK64" s="110"/>
      <c r="BXL64" s="110"/>
      <c r="BXM64" s="110"/>
      <c r="BXN64" s="110"/>
      <c r="BXO64" s="110"/>
      <c r="BXP64" s="110"/>
      <c r="BXQ64" s="110"/>
      <c r="BXR64" s="110"/>
      <c r="BXS64" s="110"/>
      <c r="BXT64" s="110"/>
      <c r="BXU64" s="110"/>
      <c r="BXV64" s="110"/>
      <c r="BXW64" s="110"/>
      <c r="BXX64" s="110"/>
      <c r="BXY64" s="110"/>
      <c r="BXZ64" s="110"/>
      <c r="BYA64" s="110"/>
      <c r="BYB64" s="110"/>
      <c r="BYC64" s="110"/>
      <c r="BYD64" s="110"/>
      <c r="BYE64" s="110"/>
      <c r="BYF64" s="110"/>
      <c r="BYG64" s="110"/>
      <c r="BYH64" s="110"/>
      <c r="BYI64" s="110"/>
      <c r="BYJ64" s="110"/>
      <c r="BYK64" s="110"/>
      <c r="BYL64" s="110"/>
      <c r="BYM64" s="110"/>
      <c r="BYN64" s="110"/>
      <c r="BYO64" s="110"/>
      <c r="BYP64" s="110"/>
      <c r="BYQ64" s="110"/>
      <c r="BYR64" s="110"/>
      <c r="BYS64" s="110"/>
      <c r="BYT64" s="110"/>
      <c r="BYU64" s="110"/>
      <c r="BYV64" s="110"/>
      <c r="BYW64" s="110"/>
      <c r="BYX64" s="110"/>
      <c r="BYY64" s="110"/>
      <c r="BYZ64" s="110"/>
      <c r="BZA64" s="110"/>
      <c r="BZB64" s="110"/>
      <c r="BZC64" s="110"/>
      <c r="BZD64" s="110"/>
      <c r="BZE64" s="110"/>
      <c r="BZF64" s="110"/>
      <c r="BZG64" s="110"/>
      <c r="BZH64" s="110"/>
      <c r="BZI64" s="110"/>
      <c r="BZJ64" s="110"/>
      <c r="BZK64" s="110"/>
      <c r="BZL64" s="110"/>
      <c r="BZM64" s="110"/>
      <c r="BZN64" s="110"/>
      <c r="BZO64" s="110"/>
      <c r="BZP64" s="110"/>
      <c r="BZQ64" s="110"/>
      <c r="BZR64" s="110"/>
      <c r="BZS64" s="110"/>
      <c r="BZT64" s="110"/>
      <c r="BZU64" s="110"/>
      <c r="BZV64" s="110"/>
      <c r="BZW64" s="110"/>
      <c r="BZX64" s="110"/>
      <c r="BZY64" s="110"/>
      <c r="BZZ64" s="110"/>
      <c r="CAA64" s="110"/>
      <c r="CAB64" s="110"/>
      <c r="CAC64" s="110"/>
      <c r="CAD64" s="110"/>
      <c r="CAE64" s="110"/>
      <c r="CAF64" s="110"/>
      <c r="CAG64" s="110"/>
      <c r="CAH64" s="110"/>
      <c r="CAI64" s="110"/>
      <c r="CAJ64" s="110"/>
      <c r="CAK64" s="110"/>
      <c r="CAL64" s="110"/>
      <c r="CAM64" s="110"/>
      <c r="CAN64" s="110"/>
      <c r="CAO64" s="110"/>
      <c r="CAP64" s="110"/>
      <c r="CAQ64" s="110"/>
      <c r="CAR64" s="110"/>
      <c r="CAS64" s="110"/>
      <c r="CAT64" s="110"/>
      <c r="CAU64" s="110"/>
      <c r="CAV64" s="110"/>
      <c r="CAW64" s="110"/>
      <c r="CAX64" s="110"/>
      <c r="CAY64" s="110"/>
      <c r="CAZ64" s="110"/>
      <c r="CBA64" s="110"/>
      <c r="CBB64" s="110"/>
      <c r="CBC64" s="110"/>
      <c r="CBD64" s="110"/>
      <c r="CBE64" s="110"/>
      <c r="CBF64" s="110"/>
      <c r="CBG64" s="110"/>
      <c r="CBH64" s="110"/>
      <c r="CBI64" s="110"/>
      <c r="CBJ64" s="110"/>
      <c r="CBK64" s="110"/>
      <c r="CBL64" s="110"/>
      <c r="CBM64" s="110"/>
      <c r="CBN64" s="110"/>
      <c r="CBO64" s="110"/>
      <c r="CBP64" s="110"/>
      <c r="CBQ64" s="110"/>
      <c r="CBR64" s="110"/>
      <c r="CBS64" s="110"/>
      <c r="CBT64" s="110"/>
      <c r="CBU64" s="110"/>
      <c r="CBV64" s="110"/>
      <c r="CBW64" s="110"/>
      <c r="CBX64" s="110"/>
      <c r="CBY64" s="110"/>
      <c r="CBZ64" s="110"/>
      <c r="CCA64" s="110"/>
      <c r="CCB64" s="110"/>
      <c r="CCC64" s="110"/>
      <c r="CCD64" s="110"/>
      <c r="CCE64" s="110"/>
      <c r="CCF64" s="110"/>
      <c r="CCG64" s="110"/>
      <c r="CCH64" s="110"/>
      <c r="CCI64" s="110"/>
      <c r="CCJ64" s="110"/>
      <c r="CCK64" s="110"/>
      <c r="CCL64" s="110"/>
      <c r="CCM64" s="110"/>
      <c r="CCN64" s="110"/>
      <c r="CCO64" s="110"/>
      <c r="CCP64" s="110"/>
      <c r="CCQ64" s="110"/>
      <c r="CCR64" s="110"/>
      <c r="CCS64" s="110"/>
      <c r="CCT64" s="110"/>
      <c r="CCU64" s="110"/>
      <c r="CCV64" s="110"/>
      <c r="CCW64" s="110"/>
      <c r="CCX64" s="110"/>
      <c r="CCY64" s="110"/>
      <c r="CCZ64" s="110"/>
      <c r="CDA64" s="110"/>
      <c r="CDB64" s="110"/>
      <c r="CDC64" s="110"/>
      <c r="CDD64" s="110"/>
      <c r="CDE64" s="110"/>
      <c r="CDF64" s="110"/>
      <c r="CDG64" s="110"/>
      <c r="CDH64" s="110"/>
      <c r="CDI64" s="110"/>
      <c r="CDJ64" s="110"/>
      <c r="CDK64" s="110"/>
      <c r="CDL64" s="110"/>
      <c r="CDM64" s="110"/>
      <c r="CDN64" s="110"/>
      <c r="CDO64" s="110"/>
      <c r="CDP64" s="110"/>
      <c r="CDQ64" s="110"/>
      <c r="CDR64" s="110"/>
      <c r="CDS64" s="110"/>
      <c r="CDT64" s="110"/>
      <c r="CDU64" s="110"/>
      <c r="CDV64" s="110"/>
      <c r="CDW64" s="110"/>
      <c r="CDX64" s="110"/>
      <c r="CDY64" s="110"/>
      <c r="CDZ64" s="110"/>
      <c r="CEA64" s="110"/>
      <c r="CEB64" s="110"/>
      <c r="CEC64" s="110"/>
      <c r="CED64" s="110"/>
      <c r="CEE64" s="110"/>
      <c r="CEF64" s="110"/>
      <c r="CEG64" s="110"/>
      <c r="CEH64" s="110"/>
      <c r="CEI64" s="110"/>
      <c r="CEJ64" s="110"/>
      <c r="CEK64" s="110"/>
      <c r="CEL64" s="110"/>
      <c r="CEM64" s="110"/>
      <c r="CEN64" s="110"/>
      <c r="CEO64" s="110"/>
      <c r="CEP64" s="110"/>
      <c r="CEQ64" s="110"/>
      <c r="CER64" s="110"/>
      <c r="CES64" s="110"/>
      <c r="CET64" s="110"/>
      <c r="CEU64" s="110"/>
      <c r="CEV64" s="110"/>
      <c r="CEW64" s="110"/>
      <c r="CEX64" s="110"/>
      <c r="CEY64" s="110"/>
      <c r="CEZ64" s="110"/>
      <c r="CFA64" s="110"/>
      <c r="CFB64" s="110"/>
      <c r="CFC64" s="110"/>
      <c r="CFD64" s="110"/>
      <c r="CFE64" s="110"/>
      <c r="CFF64" s="110"/>
      <c r="CFG64" s="110"/>
      <c r="CFH64" s="110"/>
      <c r="CFI64" s="110"/>
      <c r="CFJ64" s="110"/>
      <c r="CFK64" s="110"/>
      <c r="CFL64" s="110"/>
      <c r="CFM64" s="110"/>
      <c r="CFN64" s="110"/>
      <c r="CFO64" s="110"/>
      <c r="CFP64" s="110"/>
      <c r="CFQ64" s="110"/>
      <c r="CFR64" s="110"/>
      <c r="CFS64" s="110"/>
      <c r="CFT64" s="110"/>
      <c r="CFU64" s="110"/>
      <c r="CFV64" s="110"/>
      <c r="CFW64" s="110"/>
      <c r="CFX64" s="110"/>
      <c r="CFY64" s="110"/>
      <c r="CFZ64" s="110"/>
      <c r="CGA64" s="110"/>
      <c r="CGB64" s="110"/>
      <c r="CGC64" s="110"/>
      <c r="CGD64" s="110"/>
      <c r="CGE64" s="110"/>
      <c r="CGF64" s="110"/>
      <c r="CGG64" s="110"/>
      <c r="CGH64" s="110"/>
      <c r="CGI64" s="110"/>
      <c r="CGJ64" s="110"/>
      <c r="CGK64" s="110"/>
      <c r="CGL64" s="110"/>
      <c r="CGM64" s="110"/>
      <c r="CGN64" s="110"/>
      <c r="CGO64" s="110"/>
      <c r="CGP64" s="110"/>
      <c r="CGQ64" s="110"/>
      <c r="CGR64" s="110"/>
      <c r="CGS64" s="110"/>
      <c r="CGT64" s="110"/>
      <c r="CGU64" s="110"/>
      <c r="CGV64" s="110"/>
      <c r="CGW64" s="110"/>
      <c r="CGX64" s="110"/>
      <c r="CGY64" s="110"/>
      <c r="CGZ64" s="110"/>
      <c r="CHA64" s="110"/>
      <c r="CHB64" s="110"/>
      <c r="CHC64" s="110"/>
      <c r="CHD64" s="110"/>
      <c r="CHE64" s="110"/>
      <c r="CHF64" s="110"/>
      <c r="CHG64" s="110"/>
      <c r="CHH64" s="110"/>
      <c r="CHI64" s="110"/>
      <c r="CHJ64" s="110"/>
      <c r="CHK64" s="110"/>
      <c r="CHL64" s="110"/>
      <c r="CHM64" s="110"/>
      <c r="CHN64" s="110"/>
      <c r="CHO64" s="110"/>
      <c r="CHP64" s="110"/>
      <c r="CHQ64" s="110"/>
      <c r="CHR64" s="110"/>
      <c r="CHS64" s="110"/>
      <c r="CHT64" s="110"/>
      <c r="CHU64" s="110"/>
      <c r="CHV64" s="110"/>
      <c r="CHW64" s="110"/>
      <c r="CHX64" s="110"/>
      <c r="CHY64" s="110"/>
      <c r="CHZ64" s="110"/>
      <c r="CIA64" s="110"/>
      <c r="CIB64" s="110"/>
      <c r="CIC64" s="110"/>
      <c r="CID64" s="110"/>
      <c r="CIE64" s="110"/>
      <c r="CIF64" s="110"/>
      <c r="CIG64" s="110"/>
      <c r="CIH64" s="110"/>
      <c r="CII64" s="110"/>
      <c r="CIJ64" s="110"/>
      <c r="CIK64" s="110"/>
      <c r="CIL64" s="110"/>
      <c r="CIM64" s="110"/>
      <c r="CIN64" s="110"/>
      <c r="CIO64" s="110"/>
      <c r="CIP64" s="110"/>
      <c r="CIQ64" s="110"/>
      <c r="CIR64" s="110"/>
      <c r="CIS64" s="110"/>
      <c r="CIT64" s="110"/>
      <c r="CIU64" s="110"/>
      <c r="CIV64" s="110"/>
      <c r="CIW64" s="110"/>
      <c r="CIX64" s="110"/>
      <c r="CIY64" s="110"/>
      <c r="CIZ64" s="110"/>
      <c r="CJA64" s="110"/>
      <c r="CJB64" s="110"/>
      <c r="CJC64" s="110"/>
      <c r="CJD64" s="110"/>
      <c r="CJE64" s="110"/>
      <c r="CJF64" s="110"/>
      <c r="CJG64" s="110"/>
      <c r="CJH64" s="110"/>
      <c r="CJI64" s="110"/>
      <c r="CJJ64" s="110"/>
      <c r="CJK64" s="110"/>
      <c r="CJL64" s="110"/>
      <c r="CJM64" s="110"/>
      <c r="CJN64" s="110"/>
      <c r="CJO64" s="110"/>
      <c r="CJP64" s="110"/>
      <c r="CJQ64" s="110"/>
      <c r="CJR64" s="110"/>
      <c r="CJS64" s="110"/>
      <c r="CJT64" s="110"/>
      <c r="CJU64" s="110"/>
      <c r="CJV64" s="110"/>
      <c r="CJW64" s="110"/>
      <c r="CJX64" s="110"/>
      <c r="CJY64" s="110"/>
      <c r="CJZ64" s="110"/>
      <c r="CKA64" s="110"/>
      <c r="CKB64" s="110"/>
      <c r="CKC64" s="110"/>
      <c r="CKD64" s="110"/>
      <c r="CKE64" s="110"/>
      <c r="CKF64" s="110"/>
      <c r="CKG64" s="110"/>
      <c r="CKH64" s="110"/>
      <c r="CKI64" s="110"/>
      <c r="CKJ64" s="110"/>
      <c r="CKK64" s="110"/>
      <c r="CKL64" s="110"/>
      <c r="CKM64" s="110"/>
      <c r="CKN64" s="110"/>
      <c r="CKO64" s="110"/>
      <c r="CKP64" s="110"/>
      <c r="CKQ64" s="110"/>
      <c r="CKR64" s="110"/>
      <c r="CKS64" s="110"/>
      <c r="CKT64" s="110"/>
      <c r="CKU64" s="110"/>
      <c r="CKV64" s="110"/>
      <c r="CKW64" s="110"/>
      <c r="CKX64" s="110"/>
      <c r="CKY64" s="110"/>
      <c r="CKZ64" s="110"/>
      <c r="CLA64" s="110"/>
      <c r="CLB64" s="110"/>
      <c r="CLC64" s="110"/>
      <c r="CLD64" s="110"/>
      <c r="CLE64" s="110"/>
      <c r="CLF64" s="110"/>
      <c r="CLG64" s="110"/>
      <c r="CLH64" s="110"/>
      <c r="CLI64" s="110"/>
      <c r="CLJ64" s="110"/>
      <c r="CLK64" s="110"/>
      <c r="CLL64" s="110"/>
      <c r="CLM64" s="110"/>
      <c r="CLN64" s="110"/>
      <c r="CLO64" s="110"/>
      <c r="CLP64" s="110"/>
      <c r="CLQ64" s="110"/>
      <c r="CLR64" s="110"/>
      <c r="CLS64" s="110"/>
      <c r="CLT64" s="110"/>
      <c r="CLU64" s="110"/>
      <c r="CLV64" s="110"/>
      <c r="CLW64" s="110"/>
      <c r="CLX64" s="110"/>
      <c r="CLY64" s="110"/>
      <c r="CLZ64" s="110"/>
      <c r="CMA64" s="110"/>
      <c r="CMB64" s="110"/>
      <c r="CMC64" s="110"/>
      <c r="CMD64" s="110"/>
      <c r="CME64" s="110"/>
      <c r="CMF64" s="110"/>
      <c r="CMG64" s="110"/>
      <c r="CMH64" s="110"/>
      <c r="CMI64" s="110"/>
      <c r="CMJ64" s="110"/>
      <c r="CMK64" s="110"/>
      <c r="CML64" s="110"/>
      <c r="CMM64" s="110"/>
      <c r="CMN64" s="110"/>
      <c r="CMO64" s="110"/>
      <c r="CMP64" s="110"/>
      <c r="CMQ64" s="110"/>
      <c r="CMR64" s="110"/>
      <c r="CMS64" s="110"/>
      <c r="CMT64" s="110"/>
      <c r="CMU64" s="110"/>
      <c r="CMV64" s="110"/>
      <c r="CMW64" s="110"/>
      <c r="CMX64" s="110"/>
      <c r="CMY64" s="110"/>
      <c r="CMZ64" s="110"/>
      <c r="CNA64" s="110"/>
      <c r="CNB64" s="110"/>
      <c r="CNC64" s="110"/>
      <c r="CND64" s="110"/>
      <c r="CNE64" s="110"/>
      <c r="CNF64" s="110"/>
      <c r="CNG64" s="110"/>
      <c r="CNH64" s="110"/>
      <c r="CNI64" s="110"/>
      <c r="CNJ64" s="110"/>
      <c r="CNK64" s="110"/>
      <c r="CNL64" s="110"/>
      <c r="CNM64" s="110"/>
      <c r="CNN64" s="110"/>
      <c r="CNO64" s="110"/>
      <c r="CNP64" s="110"/>
      <c r="CNQ64" s="110"/>
      <c r="CNR64" s="110"/>
      <c r="CNS64" s="110"/>
      <c r="CNT64" s="110"/>
      <c r="CNU64" s="110"/>
      <c r="CNV64" s="110"/>
      <c r="CNW64" s="110"/>
      <c r="CNX64" s="110"/>
      <c r="CNY64" s="110"/>
      <c r="CNZ64" s="110"/>
      <c r="COA64" s="110"/>
      <c r="COB64" s="110"/>
      <c r="COC64" s="110"/>
      <c r="COD64" s="110"/>
      <c r="COE64" s="110"/>
      <c r="COF64" s="110"/>
      <c r="COG64" s="110"/>
      <c r="COH64" s="110"/>
      <c r="COI64" s="110"/>
      <c r="COJ64" s="110"/>
      <c r="COK64" s="110"/>
      <c r="COL64" s="110"/>
      <c r="COM64" s="110"/>
      <c r="CON64" s="110"/>
      <c r="COO64" s="110"/>
      <c r="COP64" s="110"/>
      <c r="COQ64" s="110"/>
      <c r="COR64" s="110"/>
      <c r="COS64" s="110"/>
      <c r="COT64" s="110"/>
      <c r="COU64" s="110"/>
      <c r="COV64" s="110"/>
      <c r="COW64" s="110"/>
      <c r="COX64" s="110"/>
      <c r="COY64" s="110"/>
      <c r="COZ64" s="110"/>
      <c r="CPA64" s="110"/>
      <c r="CPB64" s="110"/>
      <c r="CPC64" s="110"/>
      <c r="CPD64" s="110"/>
      <c r="CPE64" s="110"/>
      <c r="CPF64" s="110"/>
      <c r="CPG64" s="110"/>
      <c r="CPH64" s="110"/>
      <c r="CPI64" s="110"/>
      <c r="CPJ64" s="110"/>
      <c r="CPK64" s="110"/>
      <c r="CPL64" s="110"/>
      <c r="CPM64" s="110"/>
      <c r="CPN64" s="110"/>
      <c r="CPO64" s="110"/>
      <c r="CPP64" s="110"/>
      <c r="CPQ64" s="110"/>
      <c r="CPR64" s="110"/>
      <c r="CPS64" s="110"/>
      <c r="CPT64" s="110"/>
      <c r="CPU64" s="110"/>
      <c r="CPV64" s="110"/>
      <c r="CPW64" s="110"/>
      <c r="CPX64" s="110"/>
      <c r="CPY64" s="110"/>
      <c r="CPZ64" s="110"/>
      <c r="CQA64" s="110"/>
      <c r="CQB64" s="110"/>
      <c r="CQC64" s="110"/>
      <c r="CQD64" s="110"/>
      <c r="CQE64" s="110"/>
      <c r="CQF64" s="110"/>
      <c r="CQG64" s="110"/>
      <c r="CQH64" s="110"/>
      <c r="CQI64" s="110"/>
      <c r="CQJ64" s="110"/>
      <c r="CQK64" s="110"/>
      <c r="CQL64" s="110"/>
      <c r="CQM64" s="110"/>
      <c r="CQN64" s="110"/>
      <c r="CQO64" s="110"/>
      <c r="CQP64" s="110"/>
      <c r="CQQ64" s="110"/>
      <c r="CQR64" s="110"/>
      <c r="CQS64" s="110"/>
      <c r="CQT64" s="110"/>
      <c r="CQU64" s="110"/>
      <c r="CQV64" s="110"/>
      <c r="CQW64" s="110"/>
      <c r="CQX64" s="110"/>
      <c r="CQY64" s="110"/>
      <c r="CQZ64" s="110"/>
      <c r="CRA64" s="110"/>
      <c r="CRB64" s="110"/>
      <c r="CRC64" s="110"/>
      <c r="CRD64" s="110"/>
      <c r="CRE64" s="110"/>
      <c r="CRF64" s="110"/>
      <c r="CRG64" s="110"/>
      <c r="CRH64" s="110"/>
      <c r="CRI64" s="110"/>
      <c r="CRJ64" s="110"/>
      <c r="CRK64" s="110"/>
      <c r="CRL64" s="110"/>
      <c r="CRM64" s="110"/>
      <c r="CRN64" s="110"/>
      <c r="CRO64" s="110"/>
      <c r="CRP64" s="110"/>
      <c r="CRQ64" s="110"/>
      <c r="CRR64" s="110"/>
      <c r="CRS64" s="110"/>
      <c r="CRT64" s="110"/>
      <c r="CRU64" s="110"/>
      <c r="CRV64" s="110"/>
      <c r="CRW64" s="110"/>
      <c r="CRX64" s="110"/>
      <c r="CRY64" s="110"/>
      <c r="CRZ64" s="110"/>
      <c r="CSA64" s="110"/>
      <c r="CSB64" s="110"/>
      <c r="CSC64" s="110"/>
      <c r="CSD64" s="110"/>
      <c r="CSE64" s="110"/>
      <c r="CSF64" s="110"/>
      <c r="CSG64" s="110"/>
      <c r="CSH64" s="110"/>
      <c r="CSI64" s="110"/>
      <c r="CSJ64" s="110"/>
      <c r="CSK64" s="110"/>
      <c r="CSL64" s="110"/>
      <c r="CSM64" s="110"/>
      <c r="CSN64" s="110"/>
      <c r="CSO64" s="110"/>
      <c r="CSP64" s="110"/>
      <c r="CSQ64" s="110"/>
      <c r="CSR64" s="110"/>
      <c r="CSS64" s="110"/>
      <c r="CST64" s="110"/>
      <c r="CSU64" s="110"/>
      <c r="CSV64" s="110"/>
      <c r="CSW64" s="110"/>
      <c r="CSX64" s="110"/>
      <c r="CSY64" s="110"/>
      <c r="CSZ64" s="110"/>
      <c r="CTA64" s="110"/>
      <c r="CTB64" s="110"/>
      <c r="CTC64" s="110"/>
      <c r="CTD64" s="110"/>
      <c r="CTE64" s="110"/>
      <c r="CTF64" s="110"/>
      <c r="CTG64" s="110"/>
      <c r="CTH64" s="110"/>
      <c r="CTI64" s="110"/>
      <c r="CTJ64" s="110"/>
      <c r="CTK64" s="110"/>
      <c r="CTL64" s="110"/>
      <c r="CTM64" s="110"/>
      <c r="CTN64" s="110"/>
      <c r="CTO64" s="110"/>
      <c r="CTP64" s="110"/>
      <c r="CTQ64" s="110"/>
      <c r="CTR64" s="110"/>
      <c r="CTS64" s="110"/>
      <c r="CTT64" s="110"/>
      <c r="CTU64" s="110"/>
      <c r="CTV64" s="110"/>
      <c r="CTW64" s="110"/>
      <c r="CTX64" s="110"/>
      <c r="CTY64" s="110"/>
      <c r="CTZ64" s="110"/>
      <c r="CUA64" s="110"/>
      <c r="CUB64" s="110"/>
      <c r="CUC64" s="110"/>
      <c r="CUD64" s="110"/>
      <c r="CUE64" s="110"/>
      <c r="CUF64" s="110"/>
      <c r="CUG64" s="110"/>
      <c r="CUH64" s="110"/>
      <c r="CUI64" s="110"/>
      <c r="CUJ64" s="110"/>
      <c r="CUK64" s="110"/>
      <c r="CUL64" s="110"/>
      <c r="CUM64" s="110"/>
      <c r="CUN64" s="110"/>
      <c r="CUO64" s="110"/>
      <c r="CUP64" s="110"/>
      <c r="CUQ64" s="110"/>
      <c r="CUR64" s="110"/>
      <c r="CUS64" s="110"/>
      <c r="CUT64" s="110"/>
      <c r="CUU64" s="110"/>
      <c r="CUV64" s="110"/>
      <c r="CUW64" s="110"/>
      <c r="CUX64" s="110"/>
      <c r="CUY64" s="110"/>
      <c r="CUZ64" s="110"/>
      <c r="CVA64" s="110"/>
      <c r="CVB64" s="110"/>
      <c r="CVC64" s="110"/>
      <c r="CVD64" s="110"/>
      <c r="CVE64" s="110"/>
      <c r="CVF64" s="110"/>
      <c r="CVG64" s="110"/>
      <c r="CVH64" s="110"/>
      <c r="CVI64" s="110"/>
      <c r="CVJ64" s="110"/>
      <c r="CVK64" s="110"/>
      <c r="CVL64" s="110"/>
      <c r="CVM64" s="110"/>
      <c r="CVN64" s="110"/>
      <c r="CVO64" s="110"/>
      <c r="CVP64" s="110"/>
      <c r="CVQ64" s="110"/>
      <c r="CVR64" s="110"/>
      <c r="CVS64" s="110"/>
      <c r="CVT64" s="110"/>
      <c r="CVU64" s="110"/>
      <c r="CVV64" s="110"/>
      <c r="CVW64" s="110"/>
      <c r="CVX64" s="110"/>
      <c r="CVY64" s="110"/>
      <c r="CVZ64" s="110"/>
      <c r="CWA64" s="110"/>
      <c r="CWB64" s="110"/>
      <c r="CWC64" s="110"/>
      <c r="CWD64" s="110"/>
      <c r="CWE64" s="110"/>
      <c r="CWF64" s="110"/>
      <c r="CWG64" s="110"/>
      <c r="CWH64" s="110"/>
      <c r="CWI64" s="110"/>
      <c r="CWJ64" s="110"/>
      <c r="CWK64" s="110"/>
      <c r="CWL64" s="110"/>
      <c r="CWM64" s="110"/>
      <c r="CWN64" s="110"/>
      <c r="CWO64" s="110"/>
      <c r="CWP64" s="110"/>
      <c r="CWQ64" s="110"/>
      <c r="CWR64" s="110"/>
      <c r="CWS64" s="110"/>
      <c r="CWT64" s="110"/>
      <c r="CWU64" s="110"/>
      <c r="CWV64" s="110"/>
      <c r="CWW64" s="110"/>
      <c r="CWX64" s="110"/>
      <c r="CWY64" s="110"/>
      <c r="CWZ64" s="110"/>
      <c r="CXA64" s="110"/>
      <c r="CXB64" s="110"/>
      <c r="CXC64" s="110"/>
      <c r="CXD64" s="110"/>
      <c r="CXE64" s="110"/>
      <c r="CXF64" s="110"/>
      <c r="CXG64" s="110"/>
      <c r="CXH64" s="110"/>
      <c r="CXI64" s="110"/>
      <c r="CXJ64" s="110"/>
      <c r="CXK64" s="110"/>
      <c r="CXL64" s="110"/>
      <c r="CXM64" s="110"/>
      <c r="CXN64" s="110"/>
      <c r="CXO64" s="110"/>
      <c r="CXP64" s="110"/>
      <c r="CXQ64" s="110"/>
      <c r="CXR64" s="110"/>
      <c r="CXS64" s="110"/>
      <c r="CXT64" s="110"/>
      <c r="CXU64" s="110"/>
      <c r="CXV64" s="110"/>
      <c r="CXW64" s="110"/>
      <c r="CXX64" s="110"/>
      <c r="CXY64" s="110"/>
      <c r="CXZ64" s="110"/>
      <c r="CYA64" s="110"/>
      <c r="CYB64" s="110"/>
      <c r="CYC64" s="110"/>
      <c r="CYD64" s="110"/>
      <c r="CYE64" s="110"/>
      <c r="CYF64" s="110"/>
      <c r="CYG64" s="110"/>
      <c r="CYH64" s="110"/>
      <c r="CYI64" s="110"/>
      <c r="CYJ64" s="110"/>
      <c r="CYK64" s="110"/>
      <c r="CYL64" s="110"/>
      <c r="CYM64" s="110"/>
      <c r="CYN64" s="110"/>
      <c r="CYO64" s="110"/>
      <c r="CYP64" s="110"/>
      <c r="CYQ64" s="110"/>
      <c r="CYR64" s="110"/>
      <c r="CYS64" s="110"/>
      <c r="CYT64" s="110"/>
      <c r="CYU64" s="110"/>
      <c r="CYV64" s="110"/>
      <c r="CYW64" s="110"/>
      <c r="CYX64" s="110"/>
      <c r="CYY64" s="110"/>
      <c r="CYZ64" s="110"/>
      <c r="CZA64" s="110"/>
      <c r="CZB64" s="110"/>
      <c r="CZC64" s="110"/>
      <c r="CZD64" s="110"/>
      <c r="CZE64" s="110"/>
      <c r="CZF64" s="110"/>
      <c r="CZG64" s="110"/>
      <c r="CZH64" s="110"/>
      <c r="CZI64" s="110"/>
      <c r="CZJ64" s="110"/>
      <c r="CZK64" s="110"/>
      <c r="CZL64" s="110"/>
      <c r="CZM64" s="110"/>
      <c r="CZN64" s="110"/>
      <c r="CZO64" s="110"/>
      <c r="CZP64" s="110"/>
      <c r="CZQ64" s="110"/>
      <c r="CZR64" s="110"/>
      <c r="CZS64" s="110"/>
      <c r="CZT64" s="110"/>
      <c r="CZU64" s="110"/>
      <c r="CZV64" s="110"/>
      <c r="CZW64" s="110"/>
      <c r="CZX64" s="110"/>
      <c r="CZY64" s="110"/>
      <c r="CZZ64" s="110"/>
      <c r="DAA64" s="110"/>
      <c r="DAB64" s="110"/>
      <c r="DAC64" s="110"/>
      <c r="DAD64" s="110"/>
      <c r="DAE64" s="110"/>
      <c r="DAF64" s="110"/>
      <c r="DAG64" s="110"/>
      <c r="DAH64" s="110"/>
      <c r="DAI64" s="110"/>
      <c r="DAJ64" s="110"/>
      <c r="DAK64" s="110"/>
      <c r="DAL64" s="110"/>
      <c r="DAM64" s="110"/>
      <c r="DAN64" s="110"/>
      <c r="DAO64" s="110"/>
      <c r="DAP64" s="110"/>
      <c r="DAQ64" s="110"/>
      <c r="DAR64" s="110"/>
      <c r="DAS64" s="110"/>
      <c r="DAT64" s="110"/>
      <c r="DAU64" s="110"/>
      <c r="DAV64" s="110"/>
      <c r="DAW64" s="110"/>
      <c r="DAX64" s="110"/>
      <c r="DAY64" s="110"/>
      <c r="DAZ64" s="110"/>
      <c r="DBA64" s="110"/>
      <c r="DBB64" s="110"/>
      <c r="DBC64" s="110"/>
      <c r="DBD64" s="110"/>
      <c r="DBE64" s="110"/>
      <c r="DBF64" s="110"/>
      <c r="DBG64" s="110"/>
      <c r="DBH64" s="110"/>
      <c r="DBI64" s="110"/>
      <c r="DBJ64" s="110"/>
      <c r="DBK64" s="110"/>
      <c r="DBL64" s="110"/>
      <c r="DBM64" s="110"/>
      <c r="DBN64" s="110"/>
      <c r="DBO64" s="110"/>
      <c r="DBP64" s="110"/>
      <c r="DBQ64" s="110"/>
      <c r="DBR64" s="110"/>
      <c r="DBS64" s="110"/>
      <c r="DBT64" s="110"/>
      <c r="DBU64" s="110"/>
      <c r="DBV64" s="110"/>
      <c r="DBW64" s="110"/>
      <c r="DBX64" s="110"/>
      <c r="DBY64" s="110"/>
      <c r="DBZ64" s="110"/>
      <c r="DCA64" s="110"/>
      <c r="DCB64" s="110"/>
      <c r="DCC64" s="110"/>
      <c r="DCD64" s="110"/>
      <c r="DCE64" s="110"/>
      <c r="DCF64" s="110"/>
      <c r="DCG64" s="110"/>
      <c r="DCH64" s="110"/>
      <c r="DCI64" s="110"/>
      <c r="DCJ64" s="110"/>
      <c r="DCK64" s="110"/>
      <c r="DCL64" s="110"/>
      <c r="DCM64" s="110"/>
      <c r="DCN64" s="110"/>
      <c r="DCO64" s="110"/>
      <c r="DCP64" s="110"/>
      <c r="DCQ64" s="110"/>
      <c r="DCR64" s="110"/>
      <c r="DCS64" s="110"/>
      <c r="DCT64" s="110"/>
      <c r="DCU64" s="110"/>
      <c r="DCV64" s="110"/>
      <c r="DCW64" s="110"/>
      <c r="DCX64" s="110"/>
      <c r="DCY64" s="110"/>
      <c r="DCZ64" s="110"/>
      <c r="DDA64" s="110"/>
      <c r="DDB64" s="110"/>
      <c r="DDC64" s="110"/>
      <c r="DDD64" s="110"/>
      <c r="DDE64" s="110"/>
      <c r="DDF64" s="110"/>
      <c r="DDG64" s="110"/>
      <c r="DDH64" s="110"/>
      <c r="DDI64" s="110"/>
      <c r="DDJ64" s="110"/>
      <c r="DDK64" s="110"/>
      <c r="DDL64" s="110"/>
      <c r="DDM64" s="110"/>
      <c r="DDN64" s="110"/>
      <c r="DDO64" s="110"/>
      <c r="DDP64" s="110"/>
      <c r="DDQ64" s="110"/>
      <c r="DDR64" s="110"/>
      <c r="DDS64" s="110"/>
      <c r="DDT64" s="110"/>
      <c r="DDU64" s="110"/>
      <c r="DDV64" s="110"/>
      <c r="DDW64" s="110"/>
      <c r="DDX64" s="110"/>
      <c r="DDY64" s="110"/>
      <c r="DDZ64" s="110"/>
      <c r="DEA64" s="110"/>
      <c r="DEB64" s="110"/>
      <c r="DEC64" s="110"/>
      <c r="DED64" s="110"/>
      <c r="DEE64" s="110"/>
      <c r="DEF64" s="110"/>
      <c r="DEG64" s="110"/>
      <c r="DEH64" s="110"/>
      <c r="DEI64" s="110"/>
      <c r="DEJ64" s="110"/>
      <c r="DEK64" s="110"/>
      <c r="DEL64" s="110"/>
      <c r="DEM64" s="110"/>
      <c r="DEN64" s="110"/>
      <c r="DEO64" s="110"/>
      <c r="DEP64" s="110"/>
      <c r="DEQ64" s="110"/>
      <c r="DER64" s="110"/>
      <c r="DES64" s="110"/>
      <c r="DET64" s="110"/>
      <c r="DEU64" s="110"/>
      <c r="DEV64" s="110"/>
      <c r="DEW64" s="110"/>
      <c r="DEX64" s="110"/>
      <c r="DEY64" s="110"/>
      <c r="DEZ64" s="110"/>
      <c r="DFA64" s="110"/>
      <c r="DFB64" s="110"/>
      <c r="DFC64" s="110"/>
      <c r="DFD64" s="110"/>
      <c r="DFE64" s="110"/>
      <c r="DFF64" s="110"/>
      <c r="DFG64" s="110"/>
      <c r="DFH64" s="110"/>
      <c r="DFI64" s="110"/>
      <c r="DFJ64" s="110"/>
      <c r="DFK64" s="110"/>
      <c r="DFL64" s="110"/>
      <c r="DFM64" s="110"/>
      <c r="DFN64" s="110"/>
      <c r="DFO64" s="110"/>
      <c r="DFP64" s="110"/>
      <c r="DFQ64" s="110"/>
      <c r="DFR64" s="110"/>
      <c r="DFS64" s="110"/>
      <c r="DFT64" s="110"/>
      <c r="DFU64" s="110"/>
      <c r="DFV64" s="110"/>
      <c r="DFW64" s="110"/>
      <c r="DFX64" s="110"/>
      <c r="DFY64" s="110"/>
      <c r="DFZ64" s="110"/>
      <c r="DGA64" s="110"/>
      <c r="DGB64" s="110"/>
      <c r="DGC64" s="110"/>
      <c r="DGD64" s="110"/>
      <c r="DGE64" s="110"/>
      <c r="DGF64" s="110"/>
      <c r="DGG64" s="110"/>
      <c r="DGH64" s="110"/>
      <c r="DGI64" s="110"/>
      <c r="DGJ64" s="110"/>
      <c r="DGK64" s="110"/>
      <c r="DGL64" s="110"/>
      <c r="DGM64" s="110"/>
      <c r="DGN64" s="110"/>
      <c r="DGO64" s="110"/>
      <c r="DGP64" s="110"/>
      <c r="DGQ64" s="110"/>
      <c r="DGR64" s="110"/>
      <c r="DGS64" s="110"/>
      <c r="DGT64" s="110"/>
      <c r="DGU64" s="110"/>
      <c r="DGV64" s="110"/>
      <c r="DGW64" s="110"/>
      <c r="DGX64" s="110"/>
      <c r="DGY64" s="110"/>
      <c r="DGZ64" s="110"/>
      <c r="DHA64" s="110"/>
      <c r="DHB64" s="110"/>
      <c r="DHC64" s="110"/>
      <c r="DHD64" s="110"/>
      <c r="DHE64" s="110"/>
      <c r="DHF64" s="110"/>
      <c r="DHG64" s="110"/>
      <c r="DHH64" s="110"/>
      <c r="DHI64" s="110"/>
      <c r="DHJ64" s="110"/>
      <c r="DHK64" s="110"/>
      <c r="DHL64" s="110"/>
      <c r="DHM64" s="110"/>
      <c r="DHN64" s="110"/>
      <c r="DHO64" s="110"/>
      <c r="DHP64" s="110"/>
      <c r="DHQ64" s="110"/>
      <c r="DHR64" s="110"/>
      <c r="DHS64" s="110"/>
      <c r="DHT64" s="110"/>
      <c r="DHU64" s="110"/>
      <c r="DHV64" s="110"/>
      <c r="DHW64" s="110"/>
      <c r="DHX64" s="110"/>
      <c r="DHY64" s="110"/>
      <c r="DHZ64" s="110"/>
      <c r="DIA64" s="110"/>
      <c r="DIB64" s="110"/>
      <c r="DIC64" s="110"/>
      <c r="DID64" s="110"/>
      <c r="DIE64" s="110"/>
      <c r="DIF64" s="110"/>
      <c r="DIG64" s="110"/>
      <c r="DIH64" s="110"/>
      <c r="DII64" s="110"/>
      <c r="DIJ64" s="110"/>
      <c r="DIK64" s="110"/>
      <c r="DIL64" s="110"/>
    </row>
    <row r="65" spans="2:2950" s="721" customFormat="1" ht="66" customHeight="1" x14ac:dyDescent="0.25">
      <c r="B65" s="706"/>
      <c r="C65" s="686"/>
      <c r="D65" s="718"/>
      <c r="E65" s="689"/>
      <c r="F65" s="579" t="s">
        <v>2660</v>
      </c>
      <c r="G65" s="579" t="s">
        <v>2661</v>
      </c>
      <c r="H65" s="632">
        <v>1</v>
      </c>
      <c r="I65" s="579"/>
      <c r="J65" s="718" t="s">
        <v>1370</v>
      </c>
      <c r="K65" s="180" t="s">
        <v>251</v>
      </c>
      <c r="L65" s="180" t="s">
        <v>41</v>
      </c>
      <c r="M65" s="180" t="s">
        <v>178</v>
      </c>
      <c r="N65" s="180" t="s">
        <v>43</v>
      </c>
      <c r="O65" s="621">
        <f t="shared" si="3"/>
        <v>12</v>
      </c>
      <c r="P65" s="715">
        <v>1</v>
      </c>
      <c r="Q65" s="715">
        <v>1</v>
      </c>
      <c r="R65" s="715">
        <v>1</v>
      </c>
      <c r="S65" s="715">
        <v>1</v>
      </c>
      <c r="T65" s="715">
        <v>1</v>
      </c>
      <c r="U65" s="715">
        <v>1</v>
      </c>
      <c r="V65" s="715">
        <v>1</v>
      </c>
      <c r="W65" s="715">
        <v>1</v>
      </c>
      <c r="X65" s="715">
        <v>1</v>
      </c>
      <c r="Y65" s="715">
        <v>1</v>
      </c>
      <c r="Z65" s="715">
        <v>1</v>
      </c>
      <c r="AA65" s="715">
        <v>1</v>
      </c>
      <c r="AB65" s="719" t="s">
        <v>1371</v>
      </c>
      <c r="AC65" s="579" t="s">
        <v>2577</v>
      </c>
      <c r="AD65" s="579" t="s">
        <v>2578</v>
      </c>
      <c r="AE65" s="579"/>
      <c r="AF65" s="720"/>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c r="BH65" s="110"/>
      <c r="BI65" s="110"/>
      <c r="BJ65" s="110"/>
      <c r="BK65" s="110"/>
      <c r="BL65" s="110"/>
      <c r="BM65" s="110"/>
      <c r="BN65" s="110"/>
      <c r="BO65" s="110"/>
      <c r="BP65" s="110"/>
      <c r="BQ65" s="110"/>
      <c r="BR65" s="110"/>
      <c r="BS65" s="110"/>
      <c r="BT65" s="110"/>
      <c r="BU65" s="110"/>
      <c r="BV65" s="110"/>
      <c r="BW65" s="110"/>
      <c r="BX65" s="110"/>
      <c r="BY65" s="110"/>
      <c r="BZ65" s="110"/>
      <c r="CA65" s="110"/>
      <c r="CB65" s="110"/>
      <c r="CC65" s="110"/>
      <c r="CD65" s="110"/>
      <c r="CE65" s="110"/>
      <c r="CF65" s="110"/>
      <c r="CG65" s="110"/>
      <c r="CH65" s="110"/>
      <c r="CI65" s="110"/>
      <c r="CJ65" s="110"/>
      <c r="CK65" s="110"/>
      <c r="CL65" s="110"/>
      <c r="CM65" s="110"/>
      <c r="CN65" s="110"/>
      <c r="CO65" s="110"/>
      <c r="CP65" s="110"/>
      <c r="CQ65" s="110"/>
      <c r="CR65" s="110"/>
      <c r="CS65" s="110"/>
      <c r="CT65" s="110"/>
      <c r="CU65" s="110"/>
      <c r="CV65" s="110"/>
      <c r="CW65" s="110"/>
      <c r="CX65" s="110"/>
      <c r="CY65" s="110"/>
      <c r="CZ65" s="110"/>
      <c r="DA65" s="110"/>
      <c r="DB65" s="110"/>
      <c r="DC65" s="110"/>
      <c r="DD65" s="110"/>
      <c r="DE65" s="110"/>
      <c r="DF65" s="110"/>
      <c r="DG65" s="110"/>
      <c r="DH65" s="110"/>
      <c r="DI65" s="110"/>
      <c r="DJ65" s="110"/>
      <c r="DK65" s="110"/>
      <c r="DL65" s="110"/>
      <c r="DM65" s="110"/>
      <c r="DN65" s="110"/>
      <c r="DO65" s="110"/>
      <c r="DP65" s="110"/>
      <c r="DQ65" s="110"/>
      <c r="DR65" s="110"/>
      <c r="DS65" s="110"/>
      <c r="DT65" s="110"/>
      <c r="DU65" s="110"/>
      <c r="DV65" s="110"/>
      <c r="DW65" s="110"/>
      <c r="DX65" s="110"/>
      <c r="DY65" s="110"/>
      <c r="DZ65" s="110"/>
      <c r="EA65" s="110"/>
      <c r="EB65" s="110"/>
      <c r="EC65" s="110"/>
      <c r="ED65" s="110"/>
      <c r="EE65" s="110"/>
      <c r="EF65" s="110"/>
      <c r="EG65" s="110"/>
      <c r="EH65" s="110"/>
      <c r="EI65" s="110"/>
      <c r="EJ65" s="110"/>
      <c r="EK65" s="110"/>
      <c r="EL65" s="110"/>
      <c r="EM65" s="110"/>
      <c r="EN65" s="110"/>
      <c r="EO65" s="110"/>
      <c r="EP65" s="110"/>
      <c r="EQ65" s="110"/>
      <c r="ER65" s="110"/>
      <c r="ES65" s="110"/>
      <c r="ET65" s="110"/>
      <c r="EU65" s="110"/>
      <c r="EV65" s="110"/>
      <c r="EW65" s="110"/>
      <c r="EX65" s="110"/>
      <c r="EY65" s="110"/>
      <c r="EZ65" s="110"/>
      <c r="FA65" s="110"/>
      <c r="FB65" s="110"/>
      <c r="FC65" s="110"/>
      <c r="FD65" s="110"/>
      <c r="FE65" s="110"/>
      <c r="FF65" s="110"/>
      <c r="FG65" s="110"/>
      <c r="FH65" s="110"/>
      <c r="FI65" s="110"/>
      <c r="FJ65" s="110"/>
      <c r="FK65" s="110"/>
      <c r="FL65" s="110"/>
      <c r="FM65" s="110"/>
      <c r="FN65" s="110"/>
      <c r="FO65" s="110"/>
      <c r="FP65" s="110"/>
      <c r="FQ65" s="110"/>
      <c r="FR65" s="110"/>
      <c r="FS65" s="110"/>
      <c r="FT65" s="110"/>
      <c r="FU65" s="110"/>
      <c r="FV65" s="110"/>
      <c r="FW65" s="110"/>
      <c r="FX65" s="110"/>
      <c r="FY65" s="110"/>
      <c r="FZ65" s="110"/>
      <c r="GA65" s="110"/>
      <c r="GB65" s="110"/>
      <c r="GC65" s="110"/>
      <c r="GD65" s="110"/>
      <c r="GE65" s="110"/>
      <c r="GF65" s="110"/>
      <c r="GG65" s="110"/>
      <c r="GH65" s="110"/>
      <c r="GI65" s="110"/>
      <c r="GJ65" s="110"/>
      <c r="GK65" s="110"/>
      <c r="GL65" s="110"/>
      <c r="GM65" s="110"/>
      <c r="GN65" s="110"/>
      <c r="GO65" s="110"/>
      <c r="GP65" s="110"/>
      <c r="GQ65" s="110"/>
      <c r="GR65" s="110"/>
      <c r="GS65" s="110"/>
      <c r="GT65" s="110"/>
      <c r="GU65" s="110"/>
      <c r="GV65" s="110"/>
      <c r="GW65" s="110"/>
      <c r="GX65" s="110"/>
      <c r="GY65" s="110"/>
      <c r="GZ65" s="110"/>
      <c r="HA65" s="110"/>
      <c r="HB65" s="110"/>
      <c r="HC65" s="110"/>
      <c r="HD65" s="110"/>
      <c r="HE65" s="110"/>
      <c r="HF65" s="110"/>
      <c r="HG65" s="110"/>
      <c r="HH65" s="110"/>
      <c r="HI65" s="110"/>
      <c r="HJ65" s="110"/>
      <c r="HK65" s="110"/>
      <c r="HL65" s="110"/>
      <c r="HM65" s="110"/>
      <c r="HN65" s="110"/>
      <c r="HO65" s="110"/>
      <c r="HP65" s="110"/>
      <c r="HQ65" s="110"/>
      <c r="HR65" s="110"/>
      <c r="HS65" s="110"/>
      <c r="HT65" s="110"/>
      <c r="HU65" s="110"/>
      <c r="HV65" s="110"/>
      <c r="HW65" s="110"/>
      <c r="HX65" s="110"/>
      <c r="HY65" s="110"/>
      <c r="HZ65" s="110"/>
      <c r="IA65" s="110"/>
      <c r="IB65" s="110"/>
      <c r="IC65" s="110"/>
      <c r="ID65" s="110"/>
      <c r="IE65" s="110"/>
      <c r="IF65" s="110"/>
      <c r="IG65" s="110"/>
      <c r="IH65" s="110"/>
      <c r="II65" s="110"/>
      <c r="IJ65" s="110"/>
      <c r="IK65" s="110"/>
      <c r="IL65" s="110"/>
      <c r="IM65" s="110"/>
      <c r="IN65" s="110"/>
      <c r="IO65" s="110"/>
      <c r="IP65" s="110"/>
      <c r="IQ65" s="110"/>
      <c r="IR65" s="110"/>
      <c r="IS65" s="110"/>
      <c r="IT65" s="110"/>
      <c r="IU65" s="110"/>
      <c r="IV65" s="110"/>
      <c r="IW65" s="110"/>
      <c r="IX65" s="110"/>
      <c r="IY65" s="110"/>
      <c r="IZ65" s="110"/>
      <c r="JA65" s="110"/>
      <c r="JB65" s="110"/>
      <c r="JC65" s="110"/>
      <c r="JD65" s="110"/>
      <c r="JE65" s="110"/>
      <c r="JF65" s="110"/>
      <c r="JG65" s="110"/>
      <c r="JH65" s="110"/>
      <c r="JI65" s="110"/>
      <c r="JJ65" s="110"/>
      <c r="JK65" s="110"/>
      <c r="JL65" s="110"/>
      <c r="JM65" s="110"/>
      <c r="JN65" s="110"/>
      <c r="JO65" s="110"/>
      <c r="JP65" s="110"/>
      <c r="JQ65" s="110"/>
      <c r="JR65" s="110"/>
      <c r="JS65" s="110"/>
      <c r="JT65" s="110"/>
      <c r="JU65" s="110"/>
      <c r="JV65" s="110"/>
      <c r="JW65" s="110"/>
      <c r="JX65" s="110"/>
      <c r="JY65" s="110"/>
      <c r="JZ65" s="110"/>
      <c r="KA65" s="110"/>
      <c r="KB65" s="110"/>
      <c r="KC65" s="110"/>
      <c r="KD65" s="110"/>
      <c r="KE65" s="110"/>
      <c r="KF65" s="110"/>
      <c r="KG65" s="110"/>
      <c r="KH65" s="110"/>
      <c r="KI65" s="110"/>
      <c r="KJ65" s="110"/>
      <c r="KK65" s="110"/>
      <c r="KL65" s="110"/>
      <c r="KM65" s="110"/>
      <c r="KN65" s="110"/>
      <c r="KO65" s="110"/>
      <c r="KP65" s="110"/>
      <c r="KQ65" s="110"/>
      <c r="KR65" s="110"/>
      <c r="KS65" s="110"/>
      <c r="KT65" s="110"/>
      <c r="KU65" s="110"/>
      <c r="KV65" s="110"/>
      <c r="KW65" s="110"/>
      <c r="KX65" s="110"/>
      <c r="KY65" s="110"/>
      <c r="KZ65" s="110"/>
      <c r="LA65" s="110"/>
      <c r="LB65" s="110"/>
      <c r="LC65" s="110"/>
      <c r="LD65" s="110"/>
      <c r="LE65" s="110"/>
      <c r="LF65" s="110"/>
      <c r="LG65" s="110"/>
      <c r="LH65" s="110"/>
      <c r="LI65" s="110"/>
      <c r="LJ65" s="110"/>
      <c r="LK65" s="110"/>
      <c r="LL65" s="110"/>
      <c r="LM65" s="110"/>
      <c r="LN65" s="110"/>
      <c r="LO65" s="110"/>
      <c r="LP65" s="110"/>
      <c r="LQ65" s="110"/>
      <c r="LR65" s="110"/>
      <c r="LS65" s="110"/>
      <c r="LT65" s="110"/>
      <c r="LU65" s="110"/>
      <c r="LV65" s="110"/>
      <c r="LW65" s="110"/>
      <c r="LX65" s="110"/>
      <c r="LY65" s="110"/>
      <c r="LZ65" s="110"/>
      <c r="MA65" s="110"/>
      <c r="MB65" s="110"/>
      <c r="MC65" s="110"/>
      <c r="MD65" s="110"/>
      <c r="ME65" s="110"/>
      <c r="MF65" s="110"/>
      <c r="MG65" s="110"/>
      <c r="MH65" s="110"/>
      <c r="MI65" s="110"/>
      <c r="MJ65" s="110"/>
      <c r="MK65" s="110"/>
      <c r="ML65" s="110"/>
      <c r="MM65" s="110"/>
      <c r="MN65" s="110"/>
      <c r="MO65" s="110"/>
      <c r="MP65" s="110"/>
      <c r="MQ65" s="110"/>
      <c r="MR65" s="110"/>
      <c r="MS65" s="110"/>
      <c r="MT65" s="110"/>
      <c r="MU65" s="110"/>
      <c r="MV65" s="110"/>
      <c r="MW65" s="110"/>
      <c r="MX65" s="110"/>
      <c r="MY65" s="110"/>
      <c r="MZ65" s="110"/>
      <c r="NA65" s="110"/>
      <c r="NB65" s="110"/>
      <c r="NC65" s="110"/>
      <c r="ND65" s="110"/>
      <c r="NE65" s="110"/>
      <c r="NF65" s="110"/>
      <c r="NG65" s="110"/>
      <c r="NH65" s="110"/>
      <c r="NI65" s="110"/>
      <c r="NJ65" s="110"/>
      <c r="NK65" s="110"/>
      <c r="NL65" s="110"/>
      <c r="NM65" s="110"/>
      <c r="NN65" s="110"/>
      <c r="NO65" s="110"/>
      <c r="NP65" s="110"/>
      <c r="NQ65" s="110"/>
      <c r="NR65" s="110"/>
      <c r="NS65" s="110"/>
      <c r="NT65" s="110"/>
      <c r="NU65" s="110"/>
      <c r="NV65" s="110"/>
      <c r="NW65" s="110"/>
      <c r="NX65" s="110"/>
      <c r="NY65" s="110"/>
      <c r="NZ65" s="110"/>
      <c r="OA65" s="110"/>
      <c r="OB65" s="110"/>
      <c r="OC65" s="110"/>
      <c r="OD65" s="110"/>
      <c r="OE65" s="110"/>
      <c r="OF65" s="110"/>
      <c r="OG65" s="110"/>
      <c r="OH65" s="110"/>
      <c r="OI65" s="110"/>
      <c r="OJ65" s="110"/>
      <c r="OK65" s="110"/>
      <c r="OL65" s="110"/>
      <c r="OM65" s="110"/>
      <c r="ON65" s="110"/>
      <c r="OO65" s="110"/>
      <c r="OP65" s="110"/>
      <c r="OQ65" s="110"/>
      <c r="OR65" s="110"/>
      <c r="OS65" s="110"/>
      <c r="OT65" s="110"/>
      <c r="OU65" s="110"/>
      <c r="OV65" s="110"/>
      <c r="OW65" s="110"/>
      <c r="OX65" s="110"/>
      <c r="OY65" s="110"/>
      <c r="OZ65" s="110"/>
      <c r="PA65" s="110"/>
      <c r="PB65" s="110"/>
      <c r="PC65" s="110"/>
      <c r="PD65" s="110"/>
      <c r="PE65" s="110"/>
      <c r="PF65" s="110"/>
      <c r="PG65" s="110"/>
      <c r="PH65" s="110"/>
      <c r="PI65" s="110"/>
      <c r="PJ65" s="110"/>
      <c r="PK65" s="110"/>
      <c r="PL65" s="110"/>
      <c r="PM65" s="110"/>
      <c r="PN65" s="110"/>
      <c r="PO65" s="110"/>
      <c r="PP65" s="110"/>
      <c r="PQ65" s="110"/>
      <c r="PR65" s="110"/>
      <c r="PS65" s="110"/>
      <c r="PT65" s="110"/>
      <c r="PU65" s="110"/>
      <c r="PV65" s="110"/>
      <c r="PW65" s="110"/>
      <c r="PX65" s="110"/>
      <c r="PY65" s="110"/>
      <c r="PZ65" s="110"/>
      <c r="QA65" s="110"/>
      <c r="QB65" s="110"/>
      <c r="QC65" s="110"/>
      <c r="QD65" s="110"/>
      <c r="QE65" s="110"/>
      <c r="QF65" s="110"/>
      <c r="QG65" s="110"/>
      <c r="QH65" s="110"/>
      <c r="QI65" s="110"/>
      <c r="QJ65" s="110"/>
      <c r="QK65" s="110"/>
      <c r="QL65" s="110"/>
      <c r="QM65" s="110"/>
      <c r="QN65" s="110"/>
      <c r="QO65" s="110"/>
      <c r="QP65" s="110"/>
      <c r="QQ65" s="110"/>
      <c r="QR65" s="110"/>
      <c r="QS65" s="110"/>
      <c r="QT65" s="110"/>
      <c r="QU65" s="110"/>
      <c r="QV65" s="110"/>
      <c r="QW65" s="110"/>
      <c r="QX65" s="110"/>
      <c r="QY65" s="110"/>
      <c r="QZ65" s="110"/>
      <c r="RA65" s="110"/>
      <c r="RB65" s="110"/>
      <c r="RC65" s="110"/>
      <c r="RD65" s="110"/>
      <c r="RE65" s="110"/>
      <c r="RF65" s="110"/>
      <c r="RG65" s="110"/>
      <c r="RH65" s="110"/>
      <c r="RI65" s="110"/>
      <c r="RJ65" s="110"/>
      <c r="RK65" s="110"/>
      <c r="RL65" s="110"/>
      <c r="RM65" s="110"/>
      <c r="RN65" s="110"/>
      <c r="RO65" s="110"/>
      <c r="RP65" s="110"/>
      <c r="RQ65" s="110"/>
      <c r="RR65" s="110"/>
      <c r="RS65" s="110"/>
      <c r="RT65" s="110"/>
      <c r="RU65" s="110"/>
      <c r="RV65" s="110"/>
      <c r="RW65" s="110"/>
      <c r="RX65" s="110"/>
      <c r="RY65" s="110"/>
      <c r="RZ65" s="110"/>
      <c r="SA65" s="110"/>
      <c r="SB65" s="110"/>
      <c r="SC65" s="110"/>
      <c r="SD65" s="110"/>
      <c r="SE65" s="110"/>
      <c r="SF65" s="110"/>
      <c r="SG65" s="110"/>
      <c r="SH65" s="110"/>
      <c r="SI65" s="110"/>
      <c r="SJ65" s="110"/>
      <c r="SK65" s="110"/>
      <c r="SL65" s="110"/>
      <c r="SM65" s="110"/>
      <c r="SN65" s="110"/>
      <c r="SO65" s="110"/>
      <c r="SP65" s="110"/>
      <c r="SQ65" s="110"/>
      <c r="SR65" s="110"/>
      <c r="SS65" s="110"/>
      <c r="ST65" s="110"/>
      <c r="SU65" s="110"/>
      <c r="SV65" s="110"/>
      <c r="SW65" s="110"/>
      <c r="SX65" s="110"/>
      <c r="SY65" s="110"/>
      <c r="SZ65" s="110"/>
      <c r="TA65" s="110"/>
      <c r="TB65" s="110"/>
      <c r="TC65" s="110"/>
      <c r="TD65" s="110"/>
      <c r="TE65" s="110"/>
      <c r="TF65" s="110"/>
      <c r="TG65" s="110"/>
      <c r="TH65" s="110"/>
      <c r="TI65" s="110"/>
      <c r="TJ65" s="110"/>
      <c r="TK65" s="110"/>
      <c r="TL65" s="110"/>
      <c r="TM65" s="110"/>
      <c r="TN65" s="110"/>
      <c r="TO65" s="110"/>
      <c r="TP65" s="110"/>
      <c r="TQ65" s="110"/>
      <c r="TR65" s="110"/>
      <c r="TS65" s="110"/>
      <c r="TT65" s="110"/>
      <c r="TU65" s="110"/>
      <c r="TV65" s="110"/>
      <c r="TW65" s="110"/>
      <c r="TX65" s="110"/>
      <c r="TY65" s="110"/>
      <c r="TZ65" s="110"/>
      <c r="UA65" s="110"/>
      <c r="UB65" s="110"/>
      <c r="UC65" s="110"/>
      <c r="UD65" s="110"/>
      <c r="UE65" s="110"/>
      <c r="UF65" s="110"/>
      <c r="UG65" s="110"/>
      <c r="UH65" s="110"/>
      <c r="UI65" s="110"/>
      <c r="UJ65" s="110"/>
      <c r="UK65" s="110"/>
      <c r="UL65" s="110"/>
      <c r="UM65" s="110"/>
      <c r="UN65" s="110"/>
      <c r="UO65" s="110"/>
      <c r="UP65" s="110"/>
      <c r="UQ65" s="110"/>
      <c r="UR65" s="110"/>
      <c r="US65" s="110"/>
      <c r="UT65" s="110"/>
      <c r="UU65" s="110"/>
      <c r="UV65" s="110"/>
      <c r="UW65" s="110"/>
      <c r="UX65" s="110"/>
      <c r="UY65" s="110"/>
      <c r="UZ65" s="110"/>
      <c r="VA65" s="110"/>
      <c r="VB65" s="110"/>
      <c r="VC65" s="110"/>
      <c r="VD65" s="110"/>
      <c r="VE65" s="110"/>
      <c r="VF65" s="110"/>
      <c r="VG65" s="110"/>
      <c r="VH65" s="110"/>
      <c r="VI65" s="110"/>
      <c r="VJ65" s="110"/>
      <c r="VK65" s="110"/>
      <c r="VL65" s="110"/>
      <c r="VM65" s="110"/>
      <c r="VN65" s="110"/>
      <c r="VO65" s="110"/>
      <c r="VP65" s="110"/>
      <c r="VQ65" s="110"/>
      <c r="VR65" s="110"/>
      <c r="VS65" s="110"/>
      <c r="VT65" s="110"/>
      <c r="VU65" s="110"/>
      <c r="VV65" s="110"/>
      <c r="VW65" s="110"/>
      <c r="VX65" s="110"/>
      <c r="VY65" s="110"/>
      <c r="VZ65" s="110"/>
      <c r="WA65" s="110"/>
      <c r="WB65" s="110"/>
      <c r="WC65" s="110"/>
      <c r="WD65" s="110"/>
      <c r="WE65" s="110"/>
      <c r="WF65" s="110"/>
      <c r="WG65" s="110"/>
      <c r="WH65" s="110"/>
      <c r="WI65" s="110"/>
      <c r="WJ65" s="110"/>
      <c r="WK65" s="110"/>
      <c r="WL65" s="110"/>
      <c r="WM65" s="110"/>
      <c r="WN65" s="110"/>
      <c r="WO65" s="110"/>
      <c r="WP65" s="110"/>
      <c r="WQ65" s="110"/>
      <c r="WR65" s="110"/>
      <c r="WS65" s="110"/>
      <c r="WT65" s="110"/>
      <c r="WU65" s="110"/>
      <c r="WV65" s="110"/>
      <c r="WW65" s="110"/>
      <c r="WX65" s="110"/>
      <c r="WY65" s="110"/>
      <c r="WZ65" s="110"/>
      <c r="XA65" s="110"/>
      <c r="XB65" s="110"/>
      <c r="XC65" s="110"/>
      <c r="XD65" s="110"/>
      <c r="XE65" s="110"/>
      <c r="XF65" s="110"/>
      <c r="XG65" s="110"/>
      <c r="XH65" s="110"/>
      <c r="XI65" s="110"/>
      <c r="XJ65" s="110"/>
      <c r="XK65" s="110"/>
      <c r="XL65" s="110"/>
      <c r="XM65" s="110"/>
      <c r="XN65" s="110"/>
      <c r="XO65" s="110"/>
      <c r="XP65" s="110"/>
      <c r="XQ65" s="110"/>
      <c r="XR65" s="110"/>
      <c r="XS65" s="110"/>
      <c r="XT65" s="110"/>
      <c r="XU65" s="110"/>
      <c r="XV65" s="110"/>
      <c r="XW65" s="110"/>
      <c r="XX65" s="110"/>
      <c r="XY65" s="110"/>
      <c r="XZ65" s="110"/>
      <c r="YA65" s="110"/>
      <c r="YB65" s="110"/>
      <c r="YC65" s="110"/>
      <c r="YD65" s="110"/>
      <c r="YE65" s="110"/>
      <c r="YF65" s="110"/>
      <c r="YG65" s="110"/>
      <c r="YH65" s="110"/>
      <c r="YI65" s="110"/>
      <c r="YJ65" s="110"/>
      <c r="YK65" s="110"/>
      <c r="YL65" s="110"/>
      <c r="YM65" s="110"/>
      <c r="YN65" s="110"/>
      <c r="YO65" s="110"/>
      <c r="YP65" s="110"/>
      <c r="YQ65" s="110"/>
      <c r="YR65" s="110"/>
      <c r="YS65" s="110"/>
      <c r="YT65" s="110"/>
      <c r="YU65" s="110"/>
      <c r="YV65" s="110"/>
      <c r="YW65" s="110"/>
      <c r="YX65" s="110"/>
      <c r="YY65" s="110"/>
      <c r="YZ65" s="110"/>
      <c r="ZA65" s="110"/>
      <c r="ZB65" s="110"/>
      <c r="ZC65" s="110"/>
      <c r="ZD65" s="110"/>
      <c r="ZE65" s="110"/>
      <c r="ZF65" s="110"/>
      <c r="ZG65" s="110"/>
      <c r="ZH65" s="110"/>
      <c r="ZI65" s="110"/>
      <c r="ZJ65" s="110"/>
      <c r="ZK65" s="110"/>
      <c r="ZL65" s="110"/>
      <c r="ZM65" s="110"/>
      <c r="ZN65" s="110"/>
      <c r="ZO65" s="110"/>
      <c r="ZP65" s="110"/>
      <c r="ZQ65" s="110"/>
      <c r="ZR65" s="110"/>
      <c r="ZS65" s="110"/>
      <c r="ZT65" s="110"/>
      <c r="ZU65" s="110"/>
      <c r="ZV65" s="110"/>
      <c r="ZW65" s="110"/>
      <c r="ZX65" s="110"/>
      <c r="ZY65" s="110"/>
      <c r="ZZ65" s="110"/>
      <c r="AAA65" s="110"/>
      <c r="AAB65" s="110"/>
      <c r="AAC65" s="110"/>
      <c r="AAD65" s="110"/>
      <c r="AAE65" s="110"/>
      <c r="AAF65" s="110"/>
      <c r="AAG65" s="110"/>
      <c r="AAH65" s="110"/>
      <c r="AAI65" s="110"/>
      <c r="AAJ65" s="110"/>
      <c r="AAK65" s="110"/>
      <c r="AAL65" s="110"/>
      <c r="AAM65" s="110"/>
      <c r="AAN65" s="110"/>
      <c r="AAO65" s="110"/>
      <c r="AAP65" s="110"/>
      <c r="AAQ65" s="110"/>
      <c r="AAR65" s="110"/>
      <c r="AAS65" s="110"/>
      <c r="AAT65" s="110"/>
      <c r="AAU65" s="110"/>
      <c r="AAV65" s="110"/>
      <c r="AAW65" s="110"/>
      <c r="AAX65" s="110"/>
      <c r="AAY65" s="110"/>
      <c r="AAZ65" s="110"/>
      <c r="ABA65" s="110"/>
      <c r="ABB65" s="110"/>
      <c r="ABC65" s="110"/>
      <c r="ABD65" s="110"/>
      <c r="ABE65" s="110"/>
      <c r="ABF65" s="110"/>
      <c r="ABG65" s="110"/>
      <c r="ABH65" s="110"/>
      <c r="ABI65" s="110"/>
      <c r="ABJ65" s="110"/>
      <c r="ABK65" s="110"/>
      <c r="ABL65" s="110"/>
      <c r="ABM65" s="110"/>
      <c r="ABN65" s="110"/>
      <c r="ABO65" s="110"/>
      <c r="ABP65" s="110"/>
      <c r="ABQ65" s="110"/>
      <c r="ABR65" s="110"/>
      <c r="ABS65" s="110"/>
      <c r="ABT65" s="110"/>
      <c r="ABU65" s="110"/>
      <c r="ABV65" s="110"/>
      <c r="ABW65" s="110"/>
      <c r="ABX65" s="110"/>
      <c r="ABY65" s="110"/>
      <c r="ABZ65" s="110"/>
      <c r="ACA65" s="110"/>
      <c r="ACB65" s="110"/>
      <c r="ACC65" s="110"/>
      <c r="ACD65" s="110"/>
      <c r="ACE65" s="110"/>
      <c r="ACF65" s="110"/>
      <c r="ACG65" s="110"/>
      <c r="ACH65" s="110"/>
      <c r="ACI65" s="110"/>
      <c r="ACJ65" s="110"/>
      <c r="ACK65" s="110"/>
      <c r="ACL65" s="110"/>
      <c r="ACM65" s="110"/>
      <c r="ACN65" s="110"/>
      <c r="ACO65" s="110"/>
      <c r="ACP65" s="110"/>
      <c r="ACQ65" s="110"/>
      <c r="ACR65" s="110"/>
      <c r="ACS65" s="110"/>
      <c r="ACT65" s="110"/>
      <c r="ACU65" s="110"/>
      <c r="ACV65" s="110"/>
      <c r="ACW65" s="110"/>
      <c r="ACX65" s="110"/>
      <c r="ACY65" s="110"/>
      <c r="ACZ65" s="110"/>
      <c r="ADA65" s="110"/>
      <c r="ADB65" s="110"/>
      <c r="ADC65" s="110"/>
      <c r="ADD65" s="110"/>
      <c r="ADE65" s="110"/>
      <c r="ADF65" s="110"/>
      <c r="ADG65" s="110"/>
      <c r="ADH65" s="110"/>
      <c r="ADI65" s="110"/>
      <c r="ADJ65" s="110"/>
      <c r="ADK65" s="110"/>
      <c r="ADL65" s="110"/>
      <c r="ADM65" s="110"/>
      <c r="ADN65" s="110"/>
      <c r="ADO65" s="110"/>
      <c r="ADP65" s="110"/>
      <c r="ADQ65" s="110"/>
      <c r="ADR65" s="110"/>
      <c r="ADS65" s="110"/>
      <c r="ADT65" s="110"/>
      <c r="ADU65" s="110"/>
      <c r="ADV65" s="110"/>
      <c r="ADW65" s="110"/>
      <c r="ADX65" s="110"/>
      <c r="ADY65" s="110"/>
      <c r="ADZ65" s="110"/>
      <c r="AEA65" s="110"/>
      <c r="AEB65" s="110"/>
      <c r="AEC65" s="110"/>
      <c r="AED65" s="110"/>
      <c r="AEE65" s="110"/>
      <c r="AEF65" s="110"/>
      <c r="AEG65" s="110"/>
      <c r="AEH65" s="110"/>
      <c r="AEI65" s="110"/>
      <c r="AEJ65" s="110"/>
      <c r="AEK65" s="110"/>
      <c r="AEL65" s="110"/>
      <c r="AEM65" s="110"/>
      <c r="AEN65" s="110"/>
      <c r="AEO65" s="110"/>
      <c r="AEP65" s="110"/>
      <c r="AEQ65" s="110"/>
      <c r="AER65" s="110"/>
      <c r="AES65" s="110"/>
      <c r="AET65" s="110"/>
      <c r="AEU65" s="110"/>
      <c r="AEV65" s="110"/>
      <c r="AEW65" s="110"/>
      <c r="AEX65" s="110"/>
      <c r="AEY65" s="110"/>
      <c r="AEZ65" s="110"/>
      <c r="AFA65" s="110"/>
      <c r="AFB65" s="110"/>
      <c r="AFC65" s="110"/>
      <c r="AFD65" s="110"/>
      <c r="AFE65" s="110"/>
      <c r="AFF65" s="110"/>
      <c r="AFG65" s="110"/>
      <c r="AFH65" s="110"/>
      <c r="AFI65" s="110"/>
      <c r="AFJ65" s="110"/>
      <c r="AFK65" s="110"/>
      <c r="AFL65" s="110"/>
      <c r="AFM65" s="110"/>
      <c r="AFN65" s="110"/>
      <c r="AFO65" s="110"/>
      <c r="AFP65" s="110"/>
      <c r="AFQ65" s="110"/>
      <c r="AFR65" s="110"/>
      <c r="AFS65" s="110"/>
      <c r="AFT65" s="110"/>
      <c r="AFU65" s="110"/>
      <c r="AFV65" s="110"/>
      <c r="AFW65" s="110"/>
      <c r="AFX65" s="110"/>
      <c r="AFY65" s="110"/>
      <c r="AFZ65" s="110"/>
      <c r="AGA65" s="110"/>
      <c r="AGB65" s="110"/>
      <c r="AGC65" s="110"/>
      <c r="AGD65" s="110"/>
      <c r="AGE65" s="110"/>
      <c r="AGF65" s="110"/>
      <c r="AGG65" s="110"/>
      <c r="AGH65" s="110"/>
      <c r="AGI65" s="110"/>
      <c r="AGJ65" s="110"/>
      <c r="AGK65" s="110"/>
      <c r="AGL65" s="110"/>
      <c r="AGM65" s="110"/>
      <c r="AGN65" s="110"/>
      <c r="AGO65" s="110"/>
      <c r="AGP65" s="110"/>
      <c r="AGQ65" s="110"/>
      <c r="AGR65" s="110"/>
      <c r="AGS65" s="110"/>
      <c r="AGT65" s="110"/>
      <c r="AGU65" s="110"/>
      <c r="AGV65" s="110"/>
      <c r="AGW65" s="110"/>
      <c r="AGX65" s="110"/>
      <c r="AGY65" s="110"/>
      <c r="AGZ65" s="110"/>
      <c r="AHA65" s="110"/>
      <c r="AHB65" s="110"/>
      <c r="AHC65" s="110"/>
      <c r="AHD65" s="110"/>
      <c r="AHE65" s="110"/>
      <c r="AHF65" s="110"/>
      <c r="AHG65" s="110"/>
      <c r="AHH65" s="110"/>
      <c r="AHI65" s="110"/>
      <c r="AHJ65" s="110"/>
      <c r="AHK65" s="110"/>
      <c r="AHL65" s="110"/>
      <c r="AHM65" s="110"/>
      <c r="AHN65" s="110"/>
      <c r="AHO65" s="110"/>
      <c r="AHP65" s="110"/>
      <c r="AHQ65" s="110"/>
      <c r="AHR65" s="110"/>
      <c r="AHS65" s="110"/>
      <c r="AHT65" s="110"/>
      <c r="AHU65" s="110"/>
      <c r="AHV65" s="110"/>
      <c r="AHW65" s="110"/>
      <c r="AHX65" s="110"/>
      <c r="AHY65" s="110"/>
      <c r="AHZ65" s="110"/>
      <c r="AIA65" s="110"/>
      <c r="AIB65" s="110"/>
      <c r="AIC65" s="110"/>
      <c r="AID65" s="110"/>
      <c r="AIE65" s="110"/>
      <c r="AIF65" s="110"/>
      <c r="AIG65" s="110"/>
      <c r="AIH65" s="110"/>
      <c r="AII65" s="110"/>
      <c r="AIJ65" s="110"/>
      <c r="AIK65" s="110"/>
      <c r="AIL65" s="110"/>
      <c r="AIM65" s="110"/>
      <c r="AIN65" s="110"/>
      <c r="AIO65" s="110"/>
      <c r="AIP65" s="110"/>
      <c r="AIQ65" s="110"/>
      <c r="AIR65" s="110"/>
      <c r="AIS65" s="110"/>
      <c r="AIT65" s="110"/>
      <c r="AIU65" s="110"/>
      <c r="AIV65" s="110"/>
      <c r="AIW65" s="110"/>
      <c r="AIX65" s="110"/>
      <c r="AIY65" s="110"/>
      <c r="AIZ65" s="110"/>
      <c r="AJA65" s="110"/>
      <c r="AJB65" s="110"/>
      <c r="AJC65" s="110"/>
      <c r="AJD65" s="110"/>
      <c r="AJE65" s="110"/>
      <c r="AJF65" s="110"/>
      <c r="AJG65" s="110"/>
      <c r="AJH65" s="110"/>
      <c r="AJI65" s="110"/>
      <c r="AJJ65" s="110"/>
      <c r="AJK65" s="110"/>
      <c r="AJL65" s="110"/>
      <c r="AJM65" s="110"/>
      <c r="AJN65" s="110"/>
      <c r="AJO65" s="110"/>
      <c r="AJP65" s="110"/>
      <c r="AJQ65" s="110"/>
      <c r="AJR65" s="110"/>
      <c r="AJS65" s="110"/>
      <c r="AJT65" s="110"/>
      <c r="AJU65" s="110"/>
      <c r="AJV65" s="110"/>
      <c r="AJW65" s="110"/>
      <c r="AJX65" s="110"/>
      <c r="AJY65" s="110"/>
      <c r="AJZ65" s="110"/>
      <c r="AKA65" s="110"/>
      <c r="AKB65" s="110"/>
      <c r="AKC65" s="110"/>
      <c r="AKD65" s="110"/>
      <c r="AKE65" s="110"/>
      <c r="AKF65" s="110"/>
      <c r="AKG65" s="110"/>
      <c r="AKH65" s="110"/>
      <c r="AKI65" s="110"/>
      <c r="AKJ65" s="110"/>
      <c r="AKK65" s="110"/>
      <c r="AKL65" s="110"/>
      <c r="AKM65" s="110"/>
      <c r="AKN65" s="110"/>
      <c r="AKO65" s="110"/>
      <c r="AKP65" s="110"/>
      <c r="AKQ65" s="110"/>
      <c r="AKR65" s="110"/>
      <c r="AKS65" s="110"/>
      <c r="AKT65" s="110"/>
      <c r="AKU65" s="110"/>
      <c r="AKV65" s="110"/>
      <c r="AKW65" s="110"/>
      <c r="AKX65" s="110"/>
      <c r="AKY65" s="110"/>
      <c r="AKZ65" s="110"/>
      <c r="ALA65" s="110"/>
      <c r="ALB65" s="110"/>
      <c r="ALC65" s="110"/>
      <c r="ALD65" s="110"/>
      <c r="ALE65" s="110"/>
      <c r="ALF65" s="110"/>
      <c r="ALG65" s="110"/>
      <c r="ALH65" s="110"/>
      <c r="ALI65" s="110"/>
      <c r="ALJ65" s="110"/>
      <c r="ALK65" s="110"/>
      <c r="ALL65" s="110"/>
      <c r="ALM65" s="110"/>
      <c r="ALN65" s="110"/>
      <c r="ALO65" s="110"/>
      <c r="ALP65" s="110"/>
      <c r="ALQ65" s="110"/>
      <c r="ALR65" s="110"/>
      <c r="ALS65" s="110"/>
      <c r="ALT65" s="110"/>
      <c r="ALU65" s="110"/>
      <c r="ALV65" s="110"/>
      <c r="ALW65" s="110"/>
      <c r="ALX65" s="110"/>
      <c r="ALY65" s="110"/>
      <c r="ALZ65" s="110"/>
      <c r="AMA65" s="110"/>
      <c r="AMB65" s="110"/>
      <c r="AMC65" s="110"/>
      <c r="AMD65" s="110"/>
      <c r="AME65" s="110"/>
      <c r="AMF65" s="110"/>
      <c r="AMG65" s="110"/>
      <c r="AMH65" s="110"/>
      <c r="AMI65" s="110"/>
      <c r="AMJ65" s="110"/>
      <c r="AMK65" s="110"/>
      <c r="AML65" s="110"/>
      <c r="AMM65" s="110"/>
      <c r="AMN65" s="110"/>
      <c r="AMO65" s="110"/>
      <c r="AMP65" s="110"/>
      <c r="AMQ65" s="110"/>
      <c r="AMR65" s="110"/>
      <c r="AMS65" s="110"/>
      <c r="AMT65" s="110"/>
      <c r="AMU65" s="110"/>
      <c r="AMV65" s="110"/>
      <c r="AMW65" s="110"/>
      <c r="AMX65" s="110"/>
      <c r="AMY65" s="110"/>
      <c r="AMZ65" s="110"/>
      <c r="ANA65" s="110"/>
      <c r="ANB65" s="110"/>
      <c r="ANC65" s="110"/>
      <c r="AND65" s="110"/>
      <c r="ANE65" s="110"/>
      <c r="ANF65" s="110"/>
      <c r="ANG65" s="110"/>
      <c r="ANH65" s="110"/>
      <c r="ANI65" s="110"/>
      <c r="ANJ65" s="110"/>
      <c r="ANK65" s="110"/>
      <c r="ANL65" s="110"/>
      <c r="ANM65" s="110"/>
      <c r="ANN65" s="110"/>
      <c r="ANO65" s="110"/>
      <c r="ANP65" s="110"/>
      <c r="ANQ65" s="110"/>
      <c r="ANR65" s="110"/>
      <c r="ANS65" s="110"/>
      <c r="ANT65" s="110"/>
      <c r="ANU65" s="110"/>
      <c r="ANV65" s="110"/>
      <c r="ANW65" s="110"/>
      <c r="ANX65" s="110"/>
      <c r="ANY65" s="110"/>
      <c r="ANZ65" s="110"/>
      <c r="AOA65" s="110"/>
      <c r="AOB65" s="110"/>
      <c r="AOC65" s="110"/>
      <c r="AOD65" s="110"/>
      <c r="AOE65" s="110"/>
      <c r="AOF65" s="110"/>
      <c r="AOG65" s="110"/>
      <c r="AOH65" s="110"/>
      <c r="AOI65" s="110"/>
      <c r="AOJ65" s="110"/>
      <c r="AOK65" s="110"/>
      <c r="AOL65" s="110"/>
      <c r="AOM65" s="110"/>
      <c r="AON65" s="110"/>
      <c r="AOO65" s="110"/>
      <c r="AOP65" s="110"/>
      <c r="AOQ65" s="110"/>
      <c r="AOR65" s="110"/>
      <c r="AOS65" s="110"/>
      <c r="AOT65" s="110"/>
      <c r="AOU65" s="110"/>
      <c r="AOV65" s="110"/>
      <c r="AOW65" s="110"/>
      <c r="AOX65" s="110"/>
      <c r="AOY65" s="110"/>
      <c r="AOZ65" s="110"/>
      <c r="APA65" s="110"/>
      <c r="APB65" s="110"/>
      <c r="APC65" s="110"/>
      <c r="APD65" s="110"/>
      <c r="APE65" s="110"/>
      <c r="APF65" s="110"/>
      <c r="APG65" s="110"/>
      <c r="APH65" s="110"/>
      <c r="API65" s="110"/>
      <c r="APJ65" s="110"/>
      <c r="APK65" s="110"/>
      <c r="APL65" s="110"/>
      <c r="APM65" s="110"/>
      <c r="APN65" s="110"/>
      <c r="APO65" s="110"/>
      <c r="APP65" s="110"/>
      <c r="APQ65" s="110"/>
      <c r="APR65" s="110"/>
      <c r="APS65" s="110"/>
      <c r="APT65" s="110"/>
      <c r="APU65" s="110"/>
      <c r="APV65" s="110"/>
      <c r="APW65" s="110"/>
      <c r="APX65" s="110"/>
      <c r="APY65" s="110"/>
      <c r="APZ65" s="110"/>
      <c r="AQA65" s="110"/>
      <c r="AQB65" s="110"/>
      <c r="AQC65" s="110"/>
      <c r="AQD65" s="110"/>
      <c r="AQE65" s="110"/>
      <c r="AQF65" s="110"/>
      <c r="AQG65" s="110"/>
      <c r="AQH65" s="110"/>
      <c r="AQI65" s="110"/>
      <c r="AQJ65" s="110"/>
      <c r="AQK65" s="110"/>
      <c r="AQL65" s="110"/>
      <c r="AQM65" s="110"/>
      <c r="AQN65" s="110"/>
      <c r="AQO65" s="110"/>
      <c r="AQP65" s="110"/>
      <c r="AQQ65" s="110"/>
      <c r="AQR65" s="110"/>
      <c r="AQS65" s="110"/>
      <c r="AQT65" s="110"/>
      <c r="AQU65" s="110"/>
      <c r="AQV65" s="110"/>
      <c r="AQW65" s="110"/>
      <c r="AQX65" s="110"/>
      <c r="AQY65" s="110"/>
      <c r="AQZ65" s="110"/>
      <c r="ARA65" s="110"/>
      <c r="ARB65" s="110"/>
      <c r="ARC65" s="110"/>
      <c r="ARD65" s="110"/>
      <c r="ARE65" s="110"/>
      <c r="ARF65" s="110"/>
      <c r="ARG65" s="110"/>
      <c r="ARH65" s="110"/>
      <c r="ARI65" s="110"/>
      <c r="ARJ65" s="110"/>
      <c r="ARK65" s="110"/>
      <c r="ARL65" s="110"/>
      <c r="ARM65" s="110"/>
      <c r="ARN65" s="110"/>
      <c r="ARO65" s="110"/>
      <c r="ARP65" s="110"/>
      <c r="ARQ65" s="110"/>
      <c r="ARR65" s="110"/>
      <c r="ARS65" s="110"/>
      <c r="ART65" s="110"/>
      <c r="ARU65" s="110"/>
      <c r="ARV65" s="110"/>
      <c r="ARW65" s="110"/>
      <c r="ARX65" s="110"/>
      <c r="ARY65" s="110"/>
      <c r="ARZ65" s="110"/>
      <c r="ASA65" s="110"/>
      <c r="ASB65" s="110"/>
      <c r="ASC65" s="110"/>
      <c r="ASD65" s="110"/>
      <c r="ASE65" s="110"/>
      <c r="ASF65" s="110"/>
      <c r="ASG65" s="110"/>
      <c r="ASH65" s="110"/>
      <c r="ASI65" s="110"/>
      <c r="ASJ65" s="110"/>
      <c r="ASK65" s="110"/>
      <c r="ASL65" s="110"/>
      <c r="ASM65" s="110"/>
      <c r="ASN65" s="110"/>
      <c r="ASO65" s="110"/>
      <c r="ASP65" s="110"/>
      <c r="ASQ65" s="110"/>
      <c r="ASR65" s="110"/>
      <c r="ASS65" s="110"/>
      <c r="AST65" s="110"/>
      <c r="ASU65" s="110"/>
      <c r="ASV65" s="110"/>
      <c r="ASW65" s="110"/>
      <c r="ASX65" s="110"/>
      <c r="ASY65" s="110"/>
      <c r="ASZ65" s="110"/>
      <c r="ATA65" s="110"/>
      <c r="ATB65" s="110"/>
      <c r="ATC65" s="110"/>
      <c r="ATD65" s="110"/>
      <c r="ATE65" s="110"/>
      <c r="ATF65" s="110"/>
      <c r="ATG65" s="110"/>
      <c r="ATH65" s="110"/>
      <c r="ATI65" s="110"/>
      <c r="ATJ65" s="110"/>
      <c r="ATK65" s="110"/>
      <c r="ATL65" s="110"/>
      <c r="ATM65" s="110"/>
      <c r="ATN65" s="110"/>
      <c r="ATO65" s="110"/>
      <c r="ATP65" s="110"/>
      <c r="ATQ65" s="110"/>
      <c r="ATR65" s="110"/>
      <c r="ATS65" s="110"/>
      <c r="ATT65" s="110"/>
      <c r="ATU65" s="110"/>
      <c r="ATV65" s="110"/>
      <c r="ATW65" s="110"/>
      <c r="ATX65" s="110"/>
      <c r="ATY65" s="110"/>
      <c r="ATZ65" s="110"/>
      <c r="AUA65" s="110"/>
      <c r="AUB65" s="110"/>
      <c r="AUC65" s="110"/>
      <c r="AUD65" s="110"/>
      <c r="AUE65" s="110"/>
      <c r="AUF65" s="110"/>
      <c r="AUG65" s="110"/>
      <c r="AUH65" s="110"/>
      <c r="AUI65" s="110"/>
      <c r="AUJ65" s="110"/>
      <c r="AUK65" s="110"/>
      <c r="AUL65" s="110"/>
      <c r="AUM65" s="110"/>
      <c r="AUN65" s="110"/>
      <c r="AUO65" s="110"/>
      <c r="AUP65" s="110"/>
      <c r="AUQ65" s="110"/>
      <c r="AUR65" s="110"/>
      <c r="AUS65" s="110"/>
      <c r="AUT65" s="110"/>
      <c r="AUU65" s="110"/>
      <c r="AUV65" s="110"/>
      <c r="AUW65" s="110"/>
      <c r="AUX65" s="110"/>
      <c r="AUY65" s="110"/>
      <c r="AUZ65" s="110"/>
      <c r="AVA65" s="110"/>
      <c r="AVB65" s="110"/>
      <c r="AVC65" s="110"/>
      <c r="AVD65" s="110"/>
      <c r="AVE65" s="110"/>
      <c r="AVF65" s="110"/>
      <c r="AVG65" s="110"/>
      <c r="AVH65" s="110"/>
      <c r="AVI65" s="110"/>
      <c r="AVJ65" s="110"/>
      <c r="AVK65" s="110"/>
      <c r="AVL65" s="110"/>
      <c r="AVM65" s="110"/>
      <c r="AVN65" s="110"/>
      <c r="AVO65" s="110"/>
      <c r="AVP65" s="110"/>
      <c r="AVQ65" s="110"/>
      <c r="AVR65" s="110"/>
      <c r="AVS65" s="110"/>
      <c r="AVT65" s="110"/>
      <c r="AVU65" s="110"/>
      <c r="AVV65" s="110"/>
      <c r="AVW65" s="110"/>
      <c r="AVX65" s="110"/>
      <c r="AVY65" s="110"/>
      <c r="AVZ65" s="110"/>
      <c r="AWA65" s="110"/>
      <c r="AWB65" s="110"/>
      <c r="AWC65" s="110"/>
      <c r="AWD65" s="110"/>
      <c r="AWE65" s="110"/>
      <c r="AWF65" s="110"/>
      <c r="AWG65" s="110"/>
      <c r="AWH65" s="110"/>
      <c r="AWI65" s="110"/>
      <c r="AWJ65" s="110"/>
      <c r="AWK65" s="110"/>
      <c r="AWL65" s="110"/>
      <c r="AWM65" s="110"/>
      <c r="AWN65" s="110"/>
      <c r="AWO65" s="110"/>
      <c r="AWP65" s="110"/>
      <c r="AWQ65" s="110"/>
      <c r="AWR65" s="110"/>
      <c r="AWS65" s="110"/>
      <c r="AWT65" s="110"/>
      <c r="AWU65" s="110"/>
      <c r="AWV65" s="110"/>
      <c r="AWW65" s="110"/>
      <c r="AWX65" s="110"/>
      <c r="AWY65" s="110"/>
      <c r="AWZ65" s="110"/>
      <c r="AXA65" s="110"/>
      <c r="AXB65" s="110"/>
      <c r="AXC65" s="110"/>
      <c r="AXD65" s="110"/>
      <c r="AXE65" s="110"/>
      <c r="AXF65" s="110"/>
      <c r="AXG65" s="110"/>
      <c r="AXH65" s="110"/>
      <c r="AXI65" s="110"/>
      <c r="AXJ65" s="110"/>
      <c r="AXK65" s="110"/>
      <c r="AXL65" s="110"/>
      <c r="AXM65" s="110"/>
      <c r="AXN65" s="110"/>
      <c r="AXO65" s="110"/>
      <c r="AXP65" s="110"/>
      <c r="AXQ65" s="110"/>
      <c r="AXR65" s="110"/>
      <c r="AXS65" s="110"/>
      <c r="AXT65" s="110"/>
      <c r="AXU65" s="110"/>
      <c r="AXV65" s="110"/>
      <c r="AXW65" s="110"/>
      <c r="AXX65" s="110"/>
      <c r="AXY65" s="110"/>
      <c r="AXZ65" s="110"/>
      <c r="AYA65" s="110"/>
      <c r="AYB65" s="110"/>
      <c r="AYC65" s="110"/>
      <c r="AYD65" s="110"/>
      <c r="AYE65" s="110"/>
      <c r="AYF65" s="110"/>
      <c r="AYG65" s="110"/>
      <c r="AYH65" s="110"/>
      <c r="AYI65" s="110"/>
      <c r="AYJ65" s="110"/>
      <c r="AYK65" s="110"/>
      <c r="AYL65" s="110"/>
      <c r="AYM65" s="110"/>
      <c r="AYN65" s="110"/>
      <c r="AYO65" s="110"/>
      <c r="AYP65" s="110"/>
      <c r="AYQ65" s="110"/>
      <c r="AYR65" s="110"/>
      <c r="AYS65" s="110"/>
      <c r="AYT65" s="110"/>
      <c r="AYU65" s="110"/>
      <c r="AYV65" s="110"/>
      <c r="AYW65" s="110"/>
      <c r="AYX65" s="110"/>
      <c r="AYY65" s="110"/>
      <c r="AYZ65" s="110"/>
      <c r="AZA65" s="110"/>
      <c r="AZB65" s="110"/>
      <c r="AZC65" s="110"/>
      <c r="AZD65" s="110"/>
      <c r="AZE65" s="110"/>
      <c r="AZF65" s="110"/>
      <c r="AZG65" s="110"/>
      <c r="AZH65" s="110"/>
      <c r="AZI65" s="110"/>
      <c r="AZJ65" s="110"/>
      <c r="AZK65" s="110"/>
      <c r="AZL65" s="110"/>
      <c r="AZM65" s="110"/>
      <c r="AZN65" s="110"/>
      <c r="AZO65" s="110"/>
      <c r="AZP65" s="110"/>
      <c r="AZQ65" s="110"/>
      <c r="AZR65" s="110"/>
      <c r="AZS65" s="110"/>
      <c r="AZT65" s="110"/>
      <c r="AZU65" s="110"/>
      <c r="AZV65" s="110"/>
      <c r="AZW65" s="110"/>
      <c r="AZX65" s="110"/>
      <c r="AZY65" s="110"/>
      <c r="AZZ65" s="110"/>
      <c r="BAA65" s="110"/>
      <c r="BAB65" s="110"/>
      <c r="BAC65" s="110"/>
      <c r="BAD65" s="110"/>
      <c r="BAE65" s="110"/>
      <c r="BAF65" s="110"/>
      <c r="BAG65" s="110"/>
      <c r="BAH65" s="110"/>
      <c r="BAI65" s="110"/>
      <c r="BAJ65" s="110"/>
      <c r="BAK65" s="110"/>
      <c r="BAL65" s="110"/>
      <c r="BAM65" s="110"/>
      <c r="BAN65" s="110"/>
      <c r="BAO65" s="110"/>
      <c r="BAP65" s="110"/>
      <c r="BAQ65" s="110"/>
      <c r="BAR65" s="110"/>
      <c r="BAS65" s="110"/>
      <c r="BAT65" s="110"/>
      <c r="BAU65" s="110"/>
      <c r="BAV65" s="110"/>
      <c r="BAW65" s="110"/>
      <c r="BAX65" s="110"/>
      <c r="BAY65" s="110"/>
      <c r="BAZ65" s="110"/>
      <c r="BBA65" s="110"/>
      <c r="BBB65" s="110"/>
      <c r="BBC65" s="110"/>
      <c r="BBD65" s="110"/>
      <c r="BBE65" s="110"/>
      <c r="BBF65" s="110"/>
      <c r="BBG65" s="110"/>
      <c r="BBH65" s="110"/>
      <c r="BBI65" s="110"/>
      <c r="BBJ65" s="110"/>
      <c r="BBK65" s="110"/>
      <c r="BBL65" s="110"/>
      <c r="BBM65" s="110"/>
      <c r="BBN65" s="110"/>
      <c r="BBO65" s="110"/>
      <c r="BBP65" s="110"/>
      <c r="BBQ65" s="110"/>
      <c r="BBR65" s="110"/>
      <c r="BBS65" s="110"/>
      <c r="BBT65" s="110"/>
      <c r="BBU65" s="110"/>
      <c r="BBV65" s="110"/>
      <c r="BBW65" s="110"/>
      <c r="BBX65" s="110"/>
      <c r="BBY65" s="110"/>
      <c r="BBZ65" s="110"/>
      <c r="BCA65" s="110"/>
      <c r="BCB65" s="110"/>
      <c r="BCC65" s="110"/>
      <c r="BCD65" s="110"/>
      <c r="BCE65" s="110"/>
      <c r="BCF65" s="110"/>
      <c r="BCG65" s="110"/>
      <c r="BCH65" s="110"/>
      <c r="BCI65" s="110"/>
      <c r="BCJ65" s="110"/>
      <c r="BCK65" s="110"/>
      <c r="BCL65" s="110"/>
      <c r="BCM65" s="110"/>
      <c r="BCN65" s="110"/>
      <c r="BCO65" s="110"/>
      <c r="BCP65" s="110"/>
      <c r="BCQ65" s="110"/>
      <c r="BCR65" s="110"/>
      <c r="BCS65" s="110"/>
      <c r="BCT65" s="110"/>
      <c r="BCU65" s="110"/>
      <c r="BCV65" s="110"/>
      <c r="BCW65" s="110"/>
      <c r="BCX65" s="110"/>
      <c r="BCY65" s="110"/>
      <c r="BCZ65" s="110"/>
      <c r="BDA65" s="110"/>
      <c r="BDB65" s="110"/>
      <c r="BDC65" s="110"/>
      <c r="BDD65" s="110"/>
      <c r="BDE65" s="110"/>
      <c r="BDF65" s="110"/>
      <c r="BDG65" s="110"/>
      <c r="BDH65" s="110"/>
      <c r="BDI65" s="110"/>
      <c r="BDJ65" s="110"/>
      <c r="BDK65" s="110"/>
      <c r="BDL65" s="110"/>
      <c r="BDM65" s="110"/>
      <c r="BDN65" s="110"/>
      <c r="BDO65" s="110"/>
      <c r="BDP65" s="110"/>
      <c r="BDQ65" s="110"/>
      <c r="BDR65" s="110"/>
      <c r="BDS65" s="110"/>
      <c r="BDT65" s="110"/>
      <c r="BDU65" s="110"/>
      <c r="BDV65" s="110"/>
      <c r="BDW65" s="110"/>
      <c r="BDX65" s="110"/>
      <c r="BDY65" s="110"/>
      <c r="BDZ65" s="110"/>
      <c r="BEA65" s="110"/>
      <c r="BEB65" s="110"/>
      <c r="BEC65" s="110"/>
      <c r="BED65" s="110"/>
      <c r="BEE65" s="110"/>
      <c r="BEF65" s="110"/>
      <c r="BEG65" s="110"/>
      <c r="BEH65" s="110"/>
      <c r="BEI65" s="110"/>
      <c r="BEJ65" s="110"/>
      <c r="BEK65" s="110"/>
      <c r="BEL65" s="110"/>
      <c r="BEM65" s="110"/>
      <c r="BEN65" s="110"/>
      <c r="BEO65" s="110"/>
      <c r="BEP65" s="110"/>
      <c r="BEQ65" s="110"/>
      <c r="BER65" s="110"/>
      <c r="BES65" s="110"/>
      <c r="BET65" s="110"/>
      <c r="BEU65" s="110"/>
      <c r="BEV65" s="110"/>
      <c r="BEW65" s="110"/>
      <c r="BEX65" s="110"/>
      <c r="BEY65" s="110"/>
      <c r="BEZ65" s="110"/>
      <c r="BFA65" s="110"/>
      <c r="BFB65" s="110"/>
      <c r="BFC65" s="110"/>
      <c r="BFD65" s="110"/>
      <c r="BFE65" s="110"/>
      <c r="BFF65" s="110"/>
      <c r="BFG65" s="110"/>
      <c r="BFH65" s="110"/>
      <c r="BFI65" s="110"/>
      <c r="BFJ65" s="110"/>
      <c r="BFK65" s="110"/>
      <c r="BFL65" s="110"/>
      <c r="BFM65" s="110"/>
      <c r="BFN65" s="110"/>
      <c r="BFO65" s="110"/>
      <c r="BFP65" s="110"/>
      <c r="BFQ65" s="110"/>
      <c r="BFR65" s="110"/>
      <c r="BFS65" s="110"/>
      <c r="BFT65" s="110"/>
      <c r="BFU65" s="110"/>
      <c r="BFV65" s="110"/>
      <c r="BFW65" s="110"/>
      <c r="BFX65" s="110"/>
      <c r="BFY65" s="110"/>
      <c r="BFZ65" s="110"/>
      <c r="BGA65" s="110"/>
      <c r="BGB65" s="110"/>
      <c r="BGC65" s="110"/>
      <c r="BGD65" s="110"/>
      <c r="BGE65" s="110"/>
      <c r="BGF65" s="110"/>
      <c r="BGG65" s="110"/>
      <c r="BGH65" s="110"/>
      <c r="BGI65" s="110"/>
      <c r="BGJ65" s="110"/>
      <c r="BGK65" s="110"/>
      <c r="BGL65" s="110"/>
      <c r="BGM65" s="110"/>
      <c r="BGN65" s="110"/>
      <c r="BGO65" s="110"/>
      <c r="BGP65" s="110"/>
      <c r="BGQ65" s="110"/>
      <c r="BGR65" s="110"/>
      <c r="BGS65" s="110"/>
      <c r="BGT65" s="110"/>
      <c r="BGU65" s="110"/>
      <c r="BGV65" s="110"/>
      <c r="BGW65" s="110"/>
      <c r="BGX65" s="110"/>
      <c r="BGY65" s="110"/>
      <c r="BGZ65" s="110"/>
      <c r="BHA65" s="110"/>
      <c r="BHB65" s="110"/>
      <c r="BHC65" s="110"/>
      <c r="BHD65" s="110"/>
      <c r="BHE65" s="110"/>
      <c r="BHF65" s="110"/>
      <c r="BHG65" s="110"/>
      <c r="BHH65" s="110"/>
      <c r="BHI65" s="110"/>
      <c r="BHJ65" s="110"/>
      <c r="BHK65" s="110"/>
      <c r="BHL65" s="110"/>
      <c r="BHM65" s="110"/>
      <c r="BHN65" s="110"/>
      <c r="BHO65" s="110"/>
      <c r="BHP65" s="110"/>
      <c r="BHQ65" s="110"/>
      <c r="BHR65" s="110"/>
      <c r="BHS65" s="110"/>
      <c r="BHT65" s="110"/>
      <c r="BHU65" s="110"/>
      <c r="BHV65" s="110"/>
      <c r="BHW65" s="110"/>
      <c r="BHX65" s="110"/>
      <c r="BHY65" s="110"/>
      <c r="BHZ65" s="110"/>
      <c r="BIA65" s="110"/>
      <c r="BIB65" s="110"/>
      <c r="BIC65" s="110"/>
      <c r="BID65" s="110"/>
      <c r="BIE65" s="110"/>
      <c r="BIF65" s="110"/>
      <c r="BIG65" s="110"/>
      <c r="BIH65" s="110"/>
      <c r="BII65" s="110"/>
      <c r="BIJ65" s="110"/>
      <c r="BIK65" s="110"/>
      <c r="BIL65" s="110"/>
      <c r="BIM65" s="110"/>
      <c r="BIN65" s="110"/>
      <c r="BIO65" s="110"/>
      <c r="BIP65" s="110"/>
      <c r="BIQ65" s="110"/>
      <c r="BIR65" s="110"/>
      <c r="BIS65" s="110"/>
      <c r="BIT65" s="110"/>
      <c r="BIU65" s="110"/>
      <c r="BIV65" s="110"/>
      <c r="BIW65" s="110"/>
      <c r="BIX65" s="110"/>
      <c r="BIY65" s="110"/>
      <c r="BIZ65" s="110"/>
      <c r="BJA65" s="110"/>
      <c r="BJB65" s="110"/>
      <c r="BJC65" s="110"/>
      <c r="BJD65" s="110"/>
      <c r="BJE65" s="110"/>
      <c r="BJF65" s="110"/>
      <c r="BJG65" s="110"/>
      <c r="BJH65" s="110"/>
      <c r="BJI65" s="110"/>
      <c r="BJJ65" s="110"/>
      <c r="BJK65" s="110"/>
      <c r="BJL65" s="110"/>
      <c r="BJM65" s="110"/>
      <c r="BJN65" s="110"/>
      <c r="BJO65" s="110"/>
      <c r="BJP65" s="110"/>
      <c r="BJQ65" s="110"/>
      <c r="BJR65" s="110"/>
      <c r="BJS65" s="110"/>
      <c r="BJT65" s="110"/>
      <c r="BJU65" s="110"/>
      <c r="BJV65" s="110"/>
      <c r="BJW65" s="110"/>
      <c r="BJX65" s="110"/>
      <c r="BJY65" s="110"/>
      <c r="BJZ65" s="110"/>
      <c r="BKA65" s="110"/>
      <c r="BKB65" s="110"/>
      <c r="BKC65" s="110"/>
      <c r="BKD65" s="110"/>
      <c r="BKE65" s="110"/>
      <c r="BKF65" s="110"/>
      <c r="BKG65" s="110"/>
      <c r="BKH65" s="110"/>
      <c r="BKI65" s="110"/>
      <c r="BKJ65" s="110"/>
      <c r="BKK65" s="110"/>
      <c r="BKL65" s="110"/>
      <c r="BKM65" s="110"/>
      <c r="BKN65" s="110"/>
      <c r="BKO65" s="110"/>
      <c r="BKP65" s="110"/>
      <c r="BKQ65" s="110"/>
      <c r="BKR65" s="110"/>
      <c r="BKS65" s="110"/>
      <c r="BKT65" s="110"/>
      <c r="BKU65" s="110"/>
      <c r="BKV65" s="110"/>
      <c r="BKW65" s="110"/>
      <c r="BKX65" s="110"/>
      <c r="BKY65" s="110"/>
      <c r="BKZ65" s="110"/>
      <c r="BLA65" s="110"/>
      <c r="BLB65" s="110"/>
      <c r="BLC65" s="110"/>
      <c r="BLD65" s="110"/>
      <c r="BLE65" s="110"/>
      <c r="BLF65" s="110"/>
      <c r="BLG65" s="110"/>
      <c r="BLH65" s="110"/>
      <c r="BLI65" s="110"/>
      <c r="BLJ65" s="110"/>
      <c r="BLK65" s="110"/>
      <c r="BLL65" s="110"/>
      <c r="BLM65" s="110"/>
      <c r="BLN65" s="110"/>
      <c r="BLO65" s="110"/>
      <c r="BLP65" s="110"/>
      <c r="BLQ65" s="110"/>
      <c r="BLR65" s="110"/>
      <c r="BLS65" s="110"/>
      <c r="BLT65" s="110"/>
      <c r="BLU65" s="110"/>
      <c r="BLV65" s="110"/>
      <c r="BLW65" s="110"/>
      <c r="BLX65" s="110"/>
      <c r="BLY65" s="110"/>
      <c r="BLZ65" s="110"/>
      <c r="BMA65" s="110"/>
      <c r="BMB65" s="110"/>
      <c r="BMC65" s="110"/>
      <c r="BMD65" s="110"/>
      <c r="BME65" s="110"/>
      <c r="BMF65" s="110"/>
      <c r="BMG65" s="110"/>
      <c r="BMH65" s="110"/>
      <c r="BMI65" s="110"/>
      <c r="BMJ65" s="110"/>
      <c r="BMK65" s="110"/>
      <c r="BML65" s="110"/>
      <c r="BMM65" s="110"/>
      <c r="BMN65" s="110"/>
      <c r="BMO65" s="110"/>
      <c r="BMP65" s="110"/>
      <c r="BMQ65" s="110"/>
      <c r="BMR65" s="110"/>
      <c r="BMS65" s="110"/>
      <c r="BMT65" s="110"/>
      <c r="BMU65" s="110"/>
      <c r="BMV65" s="110"/>
      <c r="BMW65" s="110"/>
      <c r="BMX65" s="110"/>
      <c r="BMY65" s="110"/>
      <c r="BMZ65" s="110"/>
      <c r="BNA65" s="110"/>
      <c r="BNB65" s="110"/>
      <c r="BNC65" s="110"/>
      <c r="BND65" s="110"/>
      <c r="BNE65" s="110"/>
      <c r="BNF65" s="110"/>
      <c r="BNG65" s="110"/>
      <c r="BNH65" s="110"/>
      <c r="BNI65" s="110"/>
      <c r="BNJ65" s="110"/>
      <c r="BNK65" s="110"/>
      <c r="BNL65" s="110"/>
      <c r="BNM65" s="110"/>
      <c r="BNN65" s="110"/>
      <c r="BNO65" s="110"/>
      <c r="BNP65" s="110"/>
      <c r="BNQ65" s="110"/>
      <c r="BNR65" s="110"/>
      <c r="BNS65" s="110"/>
      <c r="BNT65" s="110"/>
      <c r="BNU65" s="110"/>
      <c r="BNV65" s="110"/>
      <c r="BNW65" s="110"/>
      <c r="BNX65" s="110"/>
      <c r="BNY65" s="110"/>
      <c r="BNZ65" s="110"/>
      <c r="BOA65" s="110"/>
      <c r="BOB65" s="110"/>
      <c r="BOC65" s="110"/>
      <c r="BOD65" s="110"/>
      <c r="BOE65" s="110"/>
      <c r="BOF65" s="110"/>
      <c r="BOG65" s="110"/>
      <c r="BOH65" s="110"/>
      <c r="BOI65" s="110"/>
      <c r="BOJ65" s="110"/>
      <c r="BOK65" s="110"/>
      <c r="BOL65" s="110"/>
      <c r="BOM65" s="110"/>
      <c r="BON65" s="110"/>
      <c r="BOO65" s="110"/>
      <c r="BOP65" s="110"/>
      <c r="BOQ65" s="110"/>
      <c r="BOR65" s="110"/>
      <c r="BOS65" s="110"/>
      <c r="BOT65" s="110"/>
      <c r="BOU65" s="110"/>
      <c r="BOV65" s="110"/>
      <c r="BOW65" s="110"/>
      <c r="BOX65" s="110"/>
      <c r="BOY65" s="110"/>
      <c r="BOZ65" s="110"/>
      <c r="BPA65" s="110"/>
      <c r="BPB65" s="110"/>
      <c r="BPC65" s="110"/>
      <c r="BPD65" s="110"/>
      <c r="BPE65" s="110"/>
      <c r="BPF65" s="110"/>
      <c r="BPG65" s="110"/>
      <c r="BPH65" s="110"/>
      <c r="BPI65" s="110"/>
      <c r="BPJ65" s="110"/>
      <c r="BPK65" s="110"/>
      <c r="BPL65" s="110"/>
      <c r="BPM65" s="110"/>
      <c r="BPN65" s="110"/>
      <c r="BPO65" s="110"/>
      <c r="BPP65" s="110"/>
      <c r="BPQ65" s="110"/>
      <c r="BPR65" s="110"/>
      <c r="BPS65" s="110"/>
      <c r="BPT65" s="110"/>
      <c r="BPU65" s="110"/>
      <c r="BPV65" s="110"/>
      <c r="BPW65" s="110"/>
      <c r="BPX65" s="110"/>
      <c r="BPY65" s="110"/>
      <c r="BPZ65" s="110"/>
      <c r="BQA65" s="110"/>
      <c r="BQB65" s="110"/>
      <c r="BQC65" s="110"/>
      <c r="BQD65" s="110"/>
      <c r="BQE65" s="110"/>
      <c r="BQF65" s="110"/>
      <c r="BQG65" s="110"/>
      <c r="BQH65" s="110"/>
      <c r="BQI65" s="110"/>
      <c r="BQJ65" s="110"/>
      <c r="BQK65" s="110"/>
      <c r="BQL65" s="110"/>
      <c r="BQM65" s="110"/>
      <c r="BQN65" s="110"/>
      <c r="BQO65" s="110"/>
      <c r="BQP65" s="110"/>
      <c r="BQQ65" s="110"/>
      <c r="BQR65" s="110"/>
      <c r="BQS65" s="110"/>
      <c r="BQT65" s="110"/>
      <c r="BQU65" s="110"/>
      <c r="BQV65" s="110"/>
      <c r="BQW65" s="110"/>
      <c r="BQX65" s="110"/>
      <c r="BQY65" s="110"/>
      <c r="BQZ65" s="110"/>
      <c r="BRA65" s="110"/>
      <c r="BRB65" s="110"/>
      <c r="BRC65" s="110"/>
      <c r="BRD65" s="110"/>
      <c r="BRE65" s="110"/>
      <c r="BRF65" s="110"/>
      <c r="BRG65" s="110"/>
      <c r="BRH65" s="110"/>
      <c r="BRI65" s="110"/>
      <c r="BRJ65" s="110"/>
      <c r="BRK65" s="110"/>
      <c r="BRL65" s="110"/>
      <c r="BRM65" s="110"/>
      <c r="BRN65" s="110"/>
      <c r="BRO65" s="110"/>
      <c r="BRP65" s="110"/>
      <c r="BRQ65" s="110"/>
      <c r="BRR65" s="110"/>
      <c r="BRS65" s="110"/>
      <c r="BRT65" s="110"/>
      <c r="BRU65" s="110"/>
      <c r="BRV65" s="110"/>
      <c r="BRW65" s="110"/>
      <c r="BRX65" s="110"/>
      <c r="BRY65" s="110"/>
      <c r="BRZ65" s="110"/>
      <c r="BSA65" s="110"/>
      <c r="BSB65" s="110"/>
      <c r="BSC65" s="110"/>
      <c r="BSD65" s="110"/>
      <c r="BSE65" s="110"/>
      <c r="BSF65" s="110"/>
      <c r="BSG65" s="110"/>
      <c r="BSH65" s="110"/>
      <c r="BSI65" s="110"/>
      <c r="BSJ65" s="110"/>
      <c r="BSK65" s="110"/>
      <c r="BSL65" s="110"/>
      <c r="BSM65" s="110"/>
      <c r="BSN65" s="110"/>
      <c r="BSO65" s="110"/>
      <c r="BSP65" s="110"/>
      <c r="BSQ65" s="110"/>
      <c r="BSR65" s="110"/>
      <c r="BSS65" s="110"/>
      <c r="BST65" s="110"/>
      <c r="BSU65" s="110"/>
      <c r="BSV65" s="110"/>
      <c r="BSW65" s="110"/>
      <c r="BSX65" s="110"/>
      <c r="BSY65" s="110"/>
      <c r="BSZ65" s="110"/>
      <c r="BTA65" s="110"/>
      <c r="BTB65" s="110"/>
      <c r="BTC65" s="110"/>
      <c r="BTD65" s="110"/>
      <c r="BTE65" s="110"/>
      <c r="BTF65" s="110"/>
      <c r="BTG65" s="110"/>
      <c r="BTH65" s="110"/>
      <c r="BTI65" s="110"/>
      <c r="BTJ65" s="110"/>
      <c r="BTK65" s="110"/>
      <c r="BTL65" s="110"/>
      <c r="BTM65" s="110"/>
      <c r="BTN65" s="110"/>
      <c r="BTO65" s="110"/>
      <c r="BTP65" s="110"/>
      <c r="BTQ65" s="110"/>
      <c r="BTR65" s="110"/>
      <c r="BTS65" s="110"/>
      <c r="BTT65" s="110"/>
      <c r="BTU65" s="110"/>
      <c r="BTV65" s="110"/>
      <c r="BTW65" s="110"/>
      <c r="BTX65" s="110"/>
      <c r="BTY65" s="110"/>
      <c r="BTZ65" s="110"/>
      <c r="BUA65" s="110"/>
      <c r="BUB65" s="110"/>
      <c r="BUC65" s="110"/>
      <c r="BUD65" s="110"/>
      <c r="BUE65" s="110"/>
      <c r="BUF65" s="110"/>
      <c r="BUG65" s="110"/>
      <c r="BUH65" s="110"/>
      <c r="BUI65" s="110"/>
      <c r="BUJ65" s="110"/>
      <c r="BUK65" s="110"/>
      <c r="BUL65" s="110"/>
      <c r="BUM65" s="110"/>
      <c r="BUN65" s="110"/>
      <c r="BUO65" s="110"/>
      <c r="BUP65" s="110"/>
      <c r="BUQ65" s="110"/>
      <c r="BUR65" s="110"/>
      <c r="BUS65" s="110"/>
      <c r="BUT65" s="110"/>
      <c r="BUU65" s="110"/>
      <c r="BUV65" s="110"/>
      <c r="BUW65" s="110"/>
      <c r="BUX65" s="110"/>
      <c r="BUY65" s="110"/>
      <c r="BUZ65" s="110"/>
      <c r="BVA65" s="110"/>
      <c r="BVB65" s="110"/>
      <c r="BVC65" s="110"/>
      <c r="BVD65" s="110"/>
      <c r="BVE65" s="110"/>
      <c r="BVF65" s="110"/>
      <c r="BVG65" s="110"/>
      <c r="BVH65" s="110"/>
      <c r="BVI65" s="110"/>
      <c r="BVJ65" s="110"/>
      <c r="BVK65" s="110"/>
      <c r="BVL65" s="110"/>
      <c r="BVM65" s="110"/>
      <c r="BVN65" s="110"/>
      <c r="BVO65" s="110"/>
      <c r="BVP65" s="110"/>
      <c r="BVQ65" s="110"/>
      <c r="BVR65" s="110"/>
      <c r="BVS65" s="110"/>
      <c r="BVT65" s="110"/>
      <c r="BVU65" s="110"/>
      <c r="BVV65" s="110"/>
      <c r="BVW65" s="110"/>
      <c r="BVX65" s="110"/>
      <c r="BVY65" s="110"/>
      <c r="BVZ65" s="110"/>
      <c r="BWA65" s="110"/>
      <c r="BWB65" s="110"/>
      <c r="BWC65" s="110"/>
      <c r="BWD65" s="110"/>
      <c r="BWE65" s="110"/>
      <c r="BWF65" s="110"/>
      <c r="BWG65" s="110"/>
      <c r="BWH65" s="110"/>
      <c r="BWI65" s="110"/>
      <c r="BWJ65" s="110"/>
      <c r="BWK65" s="110"/>
      <c r="BWL65" s="110"/>
      <c r="BWM65" s="110"/>
      <c r="BWN65" s="110"/>
      <c r="BWO65" s="110"/>
      <c r="BWP65" s="110"/>
      <c r="BWQ65" s="110"/>
      <c r="BWR65" s="110"/>
      <c r="BWS65" s="110"/>
      <c r="BWT65" s="110"/>
      <c r="BWU65" s="110"/>
      <c r="BWV65" s="110"/>
      <c r="BWW65" s="110"/>
      <c r="BWX65" s="110"/>
      <c r="BWY65" s="110"/>
      <c r="BWZ65" s="110"/>
      <c r="BXA65" s="110"/>
      <c r="BXB65" s="110"/>
      <c r="BXC65" s="110"/>
      <c r="BXD65" s="110"/>
      <c r="BXE65" s="110"/>
      <c r="BXF65" s="110"/>
      <c r="BXG65" s="110"/>
      <c r="BXH65" s="110"/>
      <c r="BXI65" s="110"/>
      <c r="BXJ65" s="110"/>
      <c r="BXK65" s="110"/>
      <c r="BXL65" s="110"/>
      <c r="BXM65" s="110"/>
      <c r="BXN65" s="110"/>
      <c r="BXO65" s="110"/>
      <c r="BXP65" s="110"/>
      <c r="BXQ65" s="110"/>
      <c r="BXR65" s="110"/>
      <c r="BXS65" s="110"/>
      <c r="BXT65" s="110"/>
      <c r="BXU65" s="110"/>
      <c r="BXV65" s="110"/>
      <c r="BXW65" s="110"/>
      <c r="BXX65" s="110"/>
      <c r="BXY65" s="110"/>
      <c r="BXZ65" s="110"/>
      <c r="BYA65" s="110"/>
      <c r="BYB65" s="110"/>
      <c r="BYC65" s="110"/>
      <c r="BYD65" s="110"/>
      <c r="BYE65" s="110"/>
      <c r="BYF65" s="110"/>
      <c r="BYG65" s="110"/>
      <c r="BYH65" s="110"/>
      <c r="BYI65" s="110"/>
      <c r="BYJ65" s="110"/>
      <c r="BYK65" s="110"/>
      <c r="BYL65" s="110"/>
      <c r="BYM65" s="110"/>
      <c r="BYN65" s="110"/>
      <c r="BYO65" s="110"/>
      <c r="BYP65" s="110"/>
      <c r="BYQ65" s="110"/>
      <c r="BYR65" s="110"/>
      <c r="BYS65" s="110"/>
      <c r="BYT65" s="110"/>
      <c r="BYU65" s="110"/>
      <c r="BYV65" s="110"/>
      <c r="BYW65" s="110"/>
      <c r="BYX65" s="110"/>
      <c r="BYY65" s="110"/>
      <c r="BYZ65" s="110"/>
      <c r="BZA65" s="110"/>
      <c r="BZB65" s="110"/>
      <c r="BZC65" s="110"/>
      <c r="BZD65" s="110"/>
      <c r="BZE65" s="110"/>
      <c r="BZF65" s="110"/>
      <c r="BZG65" s="110"/>
      <c r="BZH65" s="110"/>
      <c r="BZI65" s="110"/>
      <c r="BZJ65" s="110"/>
      <c r="BZK65" s="110"/>
      <c r="BZL65" s="110"/>
      <c r="BZM65" s="110"/>
      <c r="BZN65" s="110"/>
      <c r="BZO65" s="110"/>
      <c r="BZP65" s="110"/>
      <c r="BZQ65" s="110"/>
      <c r="BZR65" s="110"/>
      <c r="BZS65" s="110"/>
      <c r="BZT65" s="110"/>
      <c r="BZU65" s="110"/>
      <c r="BZV65" s="110"/>
      <c r="BZW65" s="110"/>
      <c r="BZX65" s="110"/>
      <c r="BZY65" s="110"/>
      <c r="BZZ65" s="110"/>
      <c r="CAA65" s="110"/>
      <c r="CAB65" s="110"/>
      <c r="CAC65" s="110"/>
      <c r="CAD65" s="110"/>
      <c r="CAE65" s="110"/>
      <c r="CAF65" s="110"/>
      <c r="CAG65" s="110"/>
      <c r="CAH65" s="110"/>
      <c r="CAI65" s="110"/>
      <c r="CAJ65" s="110"/>
      <c r="CAK65" s="110"/>
      <c r="CAL65" s="110"/>
      <c r="CAM65" s="110"/>
      <c r="CAN65" s="110"/>
      <c r="CAO65" s="110"/>
      <c r="CAP65" s="110"/>
      <c r="CAQ65" s="110"/>
      <c r="CAR65" s="110"/>
      <c r="CAS65" s="110"/>
      <c r="CAT65" s="110"/>
      <c r="CAU65" s="110"/>
      <c r="CAV65" s="110"/>
      <c r="CAW65" s="110"/>
      <c r="CAX65" s="110"/>
      <c r="CAY65" s="110"/>
      <c r="CAZ65" s="110"/>
      <c r="CBA65" s="110"/>
      <c r="CBB65" s="110"/>
      <c r="CBC65" s="110"/>
      <c r="CBD65" s="110"/>
      <c r="CBE65" s="110"/>
      <c r="CBF65" s="110"/>
      <c r="CBG65" s="110"/>
      <c r="CBH65" s="110"/>
      <c r="CBI65" s="110"/>
      <c r="CBJ65" s="110"/>
      <c r="CBK65" s="110"/>
      <c r="CBL65" s="110"/>
      <c r="CBM65" s="110"/>
      <c r="CBN65" s="110"/>
      <c r="CBO65" s="110"/>
      <c r="CBP65" s="110"/>
      <c r="CBQ65" s="110"/>
      <c r="CBR65" s="110"/>
      <c r="CBS65" s="110"/>
      <c r="CBT65" s="110"/>
      <c r="CBU65" s="110"/>
      <c r="CBV65" s="110"/>
      <c r="CBW65" s="110"/>
      <c r="CBX65" s="110"/>
      <c r="CBY65" s="110"/>
      <c r="CBZ65" s="110"/>
      <c r="CCA65" s="110"/>
      <c r="CCB65" s="110"/>
      <c r="CCC65" s="110"/>
      <c r="CCD65" s="110"/>
      <c r="CCE65" s="110"/>
      <c r="CCF65" s="110"/>
      <c r="CCG65" s="110"/>
      <c r="CCH65" s="110"/>
      <c r="CCI65" s="110"/>
      <c r="CCJ65" s="110"/>
      <c r="CCK65" s="110"/>
      <c r="CCL65" s="110"/>
      <c r="CCM65" s="110"/>
      <c r="CCN65" s="110"/>
      <c r="CCO65" s="110"/>
      <c r="CCP65" s="110"/>
      <c r="CCQ65" s="110"/>
      <c r="CCR65" s="110"/>
      <c r="CCS65" s="110"/>
      <c r="CCT65" s="110"/>
      <c r="CCU65" s="110"/>
      <c r="CCV65" s="110"/>
      <c r="CCW65" s="110"/>
      <c r="CCX65" s="110"/>
      <c r="CCY65" s="110"/>
      <c r="CCZ65" s="110"/>
      <c r="CDA65" s="110"/>
      <c r="CDB65" s="110"/>
      <c r="CDC65" s="110"/>
      <c r="CDD65" s="110"/>
      <c r="CDE65" s="110"/>
      <c r="CDF65" s="110"/>
      <c r="CDG65" s="110"/>
      <c r="CDH65" s="110"/>
      <c r="CDI65" s="110"/>
      <c r="CDJ65" s="110"/>
      <c r="CDK65" s="110"/>
      <c r="CDL65" s="110"/>
      <c r="CDM65" s="110"/>
      <c r="CDN65" s="110"/>
      <c r="CDO65" s="110"/>
      <c r="CDP65" s="110"/>
      <c r="CDQ65" s="110"/>
      <c r="CDR65" s="110"/>
      <c r="CDS65" s="110"/>
      <c r="CDT65" s="110"/>
      <c r="CDU65" s="110"/>
      <c r="CDV65" s="110"/>
      <c r="CDW65" s="110"/>
      <c r="CDX65" s="110"/>
      <c r="CDY65" s="110"/>
      <c r="CDZ65" s="110"/>
      <c r="CEA65" s="110"/>
      <c r="CEB65" s="110"/>
      <c r="CEC65" s="110"/>
      <c r="CED65" s="110"/>
      <c r="CEE65" s="110"/>
      <c r="CEF65" s="110"/>
      <c r="CEG65" s="110"/>
      <c r="CEH65" s="110"/>
      <c r="CEI65" s="110"/>
      <c r="CEJ65" s="110"/>
      <c r="CEK65" s="110"/>
      <c r="CEL65" s="110"/>
      <c r="CEM65" s="110"/>
      <c r="CEN65" s="110"/>
      <c r="CEO65" s="110"/>
      <c r="CEP65" s="110"/>
      <c r="CEQ65" s="110"/>
      <c r="CER65" s="110"/>
      <c r="CES65" s="110"/>
      <c r="CET65" s="110"/>
      <c r="CEU65" s="110"/>
      <c r="CEV65" s="110"/>
      <c r="CEW65" s="110"/>
      <c r="CEX65" s="110"/>
      <c r="CEY65" s="110"/>
      <c r="CEZ65" s="110"/>
      <c r="CFA65" s="110"/>
      <c r="CFB65" s="110"/>
      <c r="CFC65" s="110"/>
      <c r="CFD65" s="110"/>
      <c r="CFE65" s="110"/>
      <c r="CFF65" s="110"/>
      <c r="CFG65" s="110"/>
      <c r="CFH65" s="110"/>
      <c r="CFI65" s="110"/>
      <c r="CFJ65" s="110"/>
      <c r="CFK65" s="110"/>
      <c r="CFL65" s="110"/>
      <c r="CFM65" s="110"/>
      <c r="CFN65" s="110"/>
      <c r="CFO65" s="110"/>
      <c r="CFP65" s="110"/>
      <c r="CFQ65" s="110"/>
      <c r="CFR65" s="110"/>
      <c r="CFS65" s="110"/>
      <c r="CFT65" s="110"/>
      <c r="CFU65" s="110"/>
      <c r="CFV65" s="110"/>
      <c r="CFW65" s="110"/>
      <c r="CFX65" s="110"/>
      <c r="CFY65" s="110"/>
      <c r="CFZ65" s="110"/>
      <c r="CGA65" s="110"/>
      <c r="CGB65" s="110"/>
      <c r="CGC65" s="110"/>
      <c r="CGD65" s="110"/>
      <c r="CGE65" s="110"/>
      <c r="CGF65" s="110"/>
      <c r="CGG65" s="110"/>
      <c r="CGH65" s="110"/>
      <c r="CGI65" s="110"/>
      <c r="CGJ65" s="110"/>
      <c r="CGK65" s="110"/>
      <c r="CGL65" s="110"/>
      <c r="CGM65" s="110"/>
      <c r="CGN65" s="110"/>
      <c r="CGO65" s="110"/>
      <c r="CGP65" s="110"/>
      <c r="CGQ65" s="110"/>
      <c r="CGR65" s="110"/>
      <c r="CGS65" s="110"/>
      <c r="CGT65" s="110"/>
      <c r="CGU65" s="110"/>
      <c r="CGV65" s="110"/>
      <c r="CGW65" s="110"/>
      <c r="CGX65" s="110"/>
      <c r="CGY65" s="110"/>
      <c r="CGZ65" s="110"/>
      <c r="CHA65" s="110"/>
      <c r="CHB65" s="110"/>
      <c r="CHC65" s="110"/>
      <c r="CHD65" s="110"/>
      <c r="CHE65" s="110"/>
      <c r="CHF65" s="110"/>
      <c r="CHG65" s="110"/>
      <c r="CHH65" s="110"/>
      <c r="CHI65" s="110"/>
      <c r="CHJ65" s="110"/>
      <c r="CHK65" s="110"/>
      <c r="CHL65" s="110"/>
      <c r="CHM65" s="110"/>
      <c r="CHN65" s="110"/>
      <c r="CHO65" s="110"/>
      <c r="CHP65" s="110"/>
      <c r="CHQ65" s="110"/>
      <c r="CHR65" s="110"/>
      <c r="CHS65" s="110"/>
      <c r="CHT65" s="110"/>
      <c r="CHU65" s="110"/>
      <c r="CHV65" s="110"/>
      <c r="CHW65" s="110"/>
      <c r="CHX65" s="110"/>
      <c r="CHY65" s="110"/>
      <c r="CHZ65" s="110"/>
      <c r="CIA65" s="110"/>
      <c r="CIB65" s="110"/>
      <c r="CIC65" s="110"/>
      <c r="CID65" s="110"/>
      <c r="CIE65" s="110"/>
      <c r="CIF65" s="110"/>
      <c r="CIG65" s="110"/>
      <c r="CIH65" s="110"/>
      <c r="CII65" s="110"/>
      <c r="CIJ65" s="110"/>
      <c r="CIK65" s="110"/>
      <c r="CIL65" s="110"/>
      <c r="CIM65" s="110"/>
      <c r="CIN65" s="110"/>
      <c r="CIO65" s="110"/>
      <c r="CIP65" s="110"/>
      <c r="CIQ65" s="110"/>
      <c r="CIR65" s="110"/>
      <c r="CIS65" s="110"/>
      <c r="CIT65" s="110"/>
      <c r="CIU65" s="110"/>
      <c r="CIV65" s="110"/>
      <c r="CIW65" s="110"/>
      <c r="CIX65" s="110"/>
      <c r="CIY65" s="110"/>
      <c r="CIZ65" s="110"/>
      <c r="CJA65" s="110"/>
      <c r="CJB65" s="110"/>
      <c r="CJC65" s="110"/>
      <c r="CJD65" s="110"/>
      <c r="CJE65" s="110"/>
      <c r="CJF65" s="110"/>
      <c r="CJG65" s="110"/>
      <c r="CJH65" s="110"/>
      <c r="CJI65" s="110"/>
      <c r="CJJ65" s="110"/>
      <c r="CJK65" s="110"/>
      <c r="CJL65" s="110"/>
      <c r="CJM65" s="110"/>
      <c r="CJN65" s="110"/>
      <c r="CJO65" s="110"/>
      <c r="CJP65" s="110"/>
      <c r="CJQ65" s="110"/>
      <c r="CJR65" s="110"/>
      <c r="CJS65" s="110"/>
      <c r="CJT65" s="110"/>
      <c r="CJU65" s="110"/>
      <c r="CJV65" s="110"/>
      <c r="CJW65" s="110"/>
      <c r="CJX65" s="110"/>
      <c r="CJY65" s="110"/>
      <c r="CJZ65" s="110"/>
      <c r="CKA65" s="110"/>
      <c r="CKB65" s="110"/>
      <c r="CKC65" s="110"/>
      <c r="CKD65" s="110"/>
      <c r="CKE65" s="110"/>
      <c r="CKF65" s="110"/>
      <c r="CKG65" s="110"/>
      <c r="CKH65" s="110"/>
      <c r="CKI65" s="110"/>
      <c r="CKJ65" s="110"/>
      <c r="CKK65" s="110"/>
      <c r="CKL65" s="110"/>
      <c r="CKM65" s="110"/>
      <c r="CKN65" s="110"/>
      <c r="CKO65" s="110"/>
      <c r="CKP65" s="110"/>
      <c r="CKQ65" s="110"/>
      <c r="CKR65" s="110"/>
      <c r="CKS65" s="110"/>
      <c r="CKT65" s="110"/>
      <c r="CKU65" s="110"/>
      <c r="CKV65" s="110"/>
      <c r="CKW65" s="110"/>
      <c r="CKX65" s="110"/>
      <c r="CKY65" s="110"/>
      <c r="CKZ65" s="110"/>
      <c r="CLA65" s="110"/>
      <c r="CLB65" s="110"/>
      <c r="CLC65" s="110"/>
      <c r="CLD65" s="110"/>
      <c r="CLE65" s="110"/>
      <c r="CLF65" s="110"/>
      <c r="CLG65" s="110"/>
      <c r="CLH65" s="110"/>
      <c r="CLI65" s="110"/>
      <c r="CLJ65" s="110"/>
      <c r="CLK65" s="110"/>
      <c r="CLL65" s="110"/>
      <c r="CLM65" s="110"/>
      <c r="CLN65" s="110"/>
      <c r="CLO65" s="110"/>
      <c r="CLP65" s="110"/>
      <c r="CLQ65" s="110"/>
      <c r="CLR65" s="110"/>
      <c r="CLS65" s="110"/>
      <c r="CLT65" s="110"/>
      <c r="CLU65" s="110"/>
      <c r="CLV65" s="110"/>
      <c r="CLW65" s="110"/>
      <c r="CLX65" s="110"/>
      <c r="CLY65" s="110"/>
      <c r="CLZ65" s="110"/>
      <c r="CMA65" s="110"/>
      <c r="CMB65" s="110"/>
      <c r="CMC65" s="110"/>
      <c r="CMD65" s="110"/>
      <c r="CME65" s="110"/>
      <c r="CMF65" s="110"/>
      <c r="CMG65" s="110"/>
      <c r="CMH65" s="110"/>
      <c r="CMI65" s="110"/>
      <c r="CMJ65" s="110"/>
      <c r="CMK65" s="110"/>
      <c r="CML65" s="110"/>
      <c r="CMM65" s="110"/>
      <c r="CMN65" s="110"/>
      <c r="CMO65" s="110"/>
      <c r="CMP65" s="110"/>
      <c r="CMQ65" s="110"/>
      <c r="CMR65" s="110"/>
      <c r="CMS65" s="110"/>
      <c r="CMT65" s="110"/>
      <c r="CMU65" s="110"/>
      <c r="CMV65" s="110"/>
      <c r="CMW65" s="110"/>
      <c r="CMX65" s="110"/>
      <c r="CMY65" s="110"/>
      <c r="CMZ65" s="110"/>
      <c r="CNA65" s="110"/>
      <c r="CNB65" s="110"/>
      <c r="CNC65" s="110"/>
      <c r="CND65" s="110"/>
      <c r="CNE65" s="110"/>
      <c r="CNF65" s="110"/>
      <c r="CNG65" s="110"/>
      <c r="CNH65" s="110"/>
      <c r="CNI65" s="110"/>
      <c r="CNJ65" s="110"/>
      <c r="CNK65" s="110"/>
      <c r="CNL65" s="110"/>
      <c r="CNM65" s="110"/>
      <c r="CNN65" s="110"/>
      <c r="CNO65" s="110"/>
      <c r="CNP65" s="110"/>
      <c r="CNQ65" s="110"/>
      <c r="CNR65" s="110"/>
      <c r="CNS65" s="110"/>
      <c r="CNT65" s="110"/>
      <c r="CNU65" s="110"/>
      <c r="CNV65" s="110"/>
      <c r="CNW65" s="110"/>
      <c r="CNX65" s="110"/>
      <c r="CNY65" s="110"/>
      <c r="CNZ65" s="110"/>
      <c r="COA65" s="110"/>
      <c r="COB65" s="110"/>
      <c r="COC65" s="110"/>
      <c r="COD65" s="110"/>
      <c r="COE65" s="110"/>
      <c r="COF65" s="110"/>
      <c r="COG65" s="110"/>
      <c r="COH65" s="110"/>
      <c r="COI65" s="110"/>
      <c r="COJ65" s="110"/>
      <c r="COK65" s="110"/>
      <c r="COL65" s="110"/>
      <c r="COM65" s="110"/>
      <c r="CON65" s="110"/>
      <c r="COO65" s="110"/>
      <c r="COP65" s="110"/>
      <c r="COQ65" s="110"/>
      <c r="COR65" s="110"/>
      <c r="COS65" s="110"/>
      <c r="COT65" s="110"/>
      <c r="COU65" s="110"/>
      <c r="COV65" s="110"/>
      <c r="COW65" s="110"/>
      <c r="COX65" s="110"/>
      <c r="COY65" s="110"/>
      <c r="COZ65" s="110"/>
      <c r="CPA65" s="110"/>
      <c r="CPB65" s="110"/>
      <c r="CPC65" s="110"/>
      <c r="CPD65" s="110"/>
      <c r="CPE65" s="110"/>
      <c r="CPF65" s="110"/>
      <c r="CPG65" s="110"/>
      <c r="CPH65" s="110"/>
      <c r="CPI65" s="110"/>
      <c r="CPJ65" s="110"/>
      <c r="CPK65" s="110"/>
      <c r="CPL65" s="110"/>
      <c r="CPM65" s="110"/>
      <c r="CPN65" s="110"/>
      <c r="CPO65" s="110"/>
      <c r="CPP65" s="110"/>
      <c r="CPQ65" s="110"/>
      <c r="CPR65" s="110"/>
      <c r="CPS65" s="110"/>
      <c r="CPT65" s="110"/>
      <c r="CPU65" s="110"/>
      <c r="CPV65" s="110"/>
      <c r="CPW65" s="110"/>
      <c r="CPX65" s="110"/>
      <c r="CPY65" s="110"/>
      <c r="CPZ65" s="110"/>
      <c r="CQA65" s="110"/>
      <c r="CQB65" s="110"/>
      <c r="CQC65" s="110"/>
      <c r="CQD65" s="110"/>
      <c r="CQE65" s="110"/>
      <c r="CQF65" s="110"/>
      <c r="CQG65" s="110"/>
      <c r="CQH65" s="110"/>
      <c r="CQI65" s="110"/>
      <c r="CQJ65" s="110"/>
      <c r="CQK65" s="110"/>
      <c r="CQL65" s="110"/>
      <c r="CQM65" s="110"/>
      <c r="CQN65" s="110"/>
      <c r="CQO65" s="110"/>
      <c r="CQP65" s="110"/>
      <c r="CQQ65" s="110"/>
      <c r="CQR65" s="110"/>
      <c r="CQS65" s="110"/>
      <c r="CQT65" s="110"/>
      <c r="CQU65" s="110"/>
      <c r="CQV65" s="110"/>
      <c r="CQW65" s="110"/>
      <c r="CQX65" s="110"/>
      <c r="CQY65" s="110"/>
      <c r="CQZ65" s="110"/>
      <c r="CRA65" s="110"/>
      <c r="CRB65" s="110"/>
      <c r="CRC65" s="110"/>
      <c r="CRD65" s="110"/>
      <c r="CRE65" s="110"/>
      <c r="CRF65" s="110"/>
      <c r="CRG65" s="110"/>
      <c r="CRH65" s="110"/>
      <c r="CRI65" s="110"/>
      <c r="CRJ65" s="110"/>
      <c r="CRK65" s="110"/>
      <c r="CRL65" s="110"/>
      <c r="CRM65" s="110"/>
      <c r="CRN65" s="110"/>
      <c r="CRO65" s="110"/>
      <c r="CRP65" s="110"/>
      <c r="CRQ65" s="110"/>
      <c r="CRR65" s="110"/>
      <c r="CRS65" s="110"/>
      <c r="CRT65" s="110"/>
      <c r="CRU65" s="110"/>
      <c r="CRV65" s="110"/>
      <c r="CRW65" s="110"/>
      <c r="CRX65" s="110"/>
      <c r="CRY65" s="110"/>
      <c r="CRZ65" s="110"/>
      <c r="CSA65" s="110"/>
      <c r="CSB65" s="110"/>
      <c r="CSC65" s="110"/>
      <c r="CSD65" s="110"/>
      <c r="CSE65" s="110"/>
      <c r="CSF65" s="110"/>
      <c r="CSG65" s="110"/>
      <c r="CSH65" s="110"/>
      <c r="CSI65" s="110"/>
      <c r="CSJ65" s="110"/>
      <c r="CSK65" s="110"/>
      <c r="CSL65" s="110"/>
      <c r="CSM65" s="110"/>
      <c r="CSN65" s="110"/>
      <c r="CSO65" s="110"/>
      <c r="CSP65" s="110"/>
      <c r="CSQ65" s="110"/>
      <c r="CSR65" s="110"/>
      <c r="CSS65" s="110"/>
      <c r="CST65" s="110"/>
      <c r="CSU65" s="110"/>
      <c r="CSV65" s="110"/>
      <c r="CSW65" s="110"/>
      <c r="CSX65" s="110"/>
      <c r="CSY65" s="110"/>
      <c r="CSZ65" s="110"/>
      <c r="CTA65" s="110"/>
      <c r="CTB65" s="110"/>
      <c r="CTC65" s="110"/>
      <c r="CTD65" s="110"/>
      <c r="CTE65" s="110"/>
      <c r="CTF65" s="110"/>
      <c r="CTG65" s="110"/>
      <c r="CTH65" s="110"/>
      <c r="CTI65" s="110"/>
      <c r="CTJ65" s="110"/>
      <c r="CTK65" s="110"/>
      <c r="CTL65" s="110"/>
      <c r="CTM65" s="110"/>
      <c r="CTN65" s="110"/>
      <c r="CTO65" s="110"/>
      <c r="CTP65" s="110"/>
      <c r="CTQ65" s="110"/>
      <c r="CTR65" s="110"/>
      <c r="CTS65" s="110"/>
      <c r="CTT65" s="110"/>
      <c r="CTU65" s="110"/>
      <c r="CTV65" s="110"/>
      <c r="CTW65" s="110"/>
      <c r="CTX65" s="110"/>
      <c r="CTY65" s="110"/>
      <c r="CTZ65" s="110"/>
      <c r="CUA65" s="110"/>
      <c r="CUB65" s="110"/>
      <c r="CUC65" s="110"/>
      <c r="CUD65" s="110"/>
      <c r="CUE65" s="110"/>
      <c r="CUF65" s="110"/>
      <c r="CUG65" s="110"/>
      <c r="CUH65" s="110"/>
      <c r="CUI65" s="110"/>
      <c r="CUJ65" s="110"/>
      <c r="CUK65" s="110"/>
      <c r="CUL65" s="110"/>
      <c r="CUM65" s="110"/>
      <c r="CUN65" s="110"/>
      <c r="CUO65" s="110"/>
      <c r="CUP65" s="110"/>
      <c r="CUQ65" s="110"/>
      <c r="CUR65" s="110"/>
      <c r="CUS65" s="110"/>
      <c r="CUT65" s="110"/>
      <c r="CUU65" s="110"/>
      <c r="CUV65" s="110"/>
      <c r="CUW65" s="110"/>
      <c r="CUX65" s="110"/>
      <c r="CUY65" s="110"/>
      <c r="CUZ65" s="110"/>
      <c r="CVA65" s="110"/>
      <c r="CVB65" s="110"/>
      <c r="CVC65" s="110"/>
      <c r="CVD65" s="110"/>
      <c r="CVE65" s="110"/>
      <c r="CVF65" s="110"/>
      <c r="CVG65" s="110"/>
      <c r="CVH65" s="110"/>
      <c r="CVI65" s="110"/>
      <c r="CVJ65" s="110"/>
      <c r="CVK65" s="110"/>
      <c r="CVL65" s="110"/>
      <c r="CVM65" s="110"/>
      <c r="CVN65" s="110"/>
      <c r="CVO65" s="110"/>
      <c r="CVP65" s="110"/>
      <c r="CVQ65" s="110"/>
      <c r="CVR65" s="110"/>
      <c r="CVS65" s="110"/>
      <c r="CVT65" s="110"/>
      <c r="CVU65" s="110"/>
      <c r="CVV65" s="110"/>
      <c r="CVW65" s="110"/>
      <c r="CVX65" s="110"/>
      <c r="CVY65" s="110"/>
      <c r="CVZ65" s="110"/>
      <c r="CWA65" s="110"/>
      <c r="CWB65" s="110"/>
      <c r="CWC65" s="110"/>
      <c r="CWD65" s="110"/>
      <c r="CWE65" s="110"/>
      <c r="CWF65" s="110"/>
      <c r="CWG65" s="110"/>
      <c r="CWH65" s="110"/>
      <c r="CWI65" s="110"/>
      <c r="CWJ65" s="110"/>
      <c r="CWK65" s="110"/>
      <c r="CWL65" s="110"/>
      <c r="CWM65" s="110"/>
      <c r="CWN65" s="110"/>
      <c r="CWO65" s="110"/>
      <c r="CWP65" s="110"/>
      <c r="CWQ65" s="110"/>
      <c r="CWR65" s="110"/>
      <c r="CWS65" s="110"/>
      <c r="CWT65" s="110"/>
      <c r="CWU65" s="110"/>
      <c r="CWV65" s="110"/>
      <c r="CWW65" s="110"/>
      <c r="CWX65" s="110"/>
      <c r="CWY65" s="110"/>
      <c r="CWZ65" s="110"/>
      <c r="CXA65" s="110"/>
      <c r="CXB65" s="110"/>
      <c r="CXC65" s="110"/>
      <c r="CXD65" s="110"/>
      <c r="CXE65" s="110"/>
      <c r="CXF65" s="110"/>
      <c r="CXG65" s="110"/>
      <c r="CXH65" s="110"/>
      <c r="CXI65" s="110"/>
      <c r="CXJ65" s="110"/>
      <c r="CXK65" s="110"/>
      <c r="CXL65" s="110"/>
      <c r="CXM65" s="110"/>
      <c r="CXN65" s="110"/>
      <c r="CXO65" s="110"/>
      <c r="CXP65" s="110"/>
      <c r="CXQ65" s="110"/>
      <c r="CXR65" s="110"/>
      <c r="CXS65" s="110"/>
      <c r="CXT65" s="110"/>
      <c r="CXU65" s="110"/>
      <c r="CXV65" s="110"/>
      <c r="CXW65" s="110"/>
      <c r="CXX65" s="110"/>
      <c r="CXY65" s="110"/>
      <c r="CXZ65" s="110"/>
      <c r="CYA65" s="110"/>
      <c r="CYB65" s="110"/>
      <c r="CYC65" s="110"/>
      <c r="CYD65" s="110"/>
      <c r="CYE65" s="110"/>
      <c r="CYF65" s="110"/>
      <c r="CYG65" s="110"/>
      <c r="CYH65" s="110"/>
      <c r="CYI65" s="110"/>
      <c r="CYJ65" s="110"/>
      <c r="CYK65" s="110"/>
      <c r="CYL65" s="110"/>
      <c r="CYM65" s="110"/>
      <c r="CYN65" s="110"/>
      <c r="CYO65" s="110"/>
      <c r="CYP65" s="110"/>
      <c r="CYQ65" s="110"/>
      <c r="CYR65" s="110"/>
      <c r="CYS65" s="110"/>
      <c r="CYT65" s="110"/>
      <c r="CYU65" s="110"/>
      <c r="CYV65" s="110"/>
      <c r="CYW65" s="110"/>
      <c r="CYX65" s="110"/>
      <c r="CYY65" s="110"/>
      <c r="CYZ65" s="110"/>
      <c r="CZA65" s="110"/>
      <c r="CZB65" s="110"/>
      <c r="CZC65" s="110"/>
      <c r="CZD65" s="110"/>
      <c r="CZE65" s="110"/>
      <c r="CZF65" s="110"/>
      <c r="CZG65" s="110"/>
      <c r="CZH65" s="110"/>
      <c r="CZI65" s="110"/>
      <c r="CZJ65" s="110"/>
      <c r="CZK65" s="110"/>
      <c r="CZL65" s="110"/>
      <c r="CZM65" s="110"/>
      <c r="CZN65" s="110"/>
      <c r="CZO65" s="110"/>
      <c r="CZP65" s="110"/>
      <c r="CZQ65" s="110"/>
      <c r="CZR65" s="110"/>
      <c r="CZS65" s="110"/>
      <c r="CZT65" s="110"/>
      <c r="CZU65" s="110"/>
      <c r="CZV65" s="110"/>
      <c r="CZW65" s="110"/>
      <c r="CZX65" s="110"/>
      <c r="CZY65" s="110"/>
      <c r="CZZ65" s="110"/>
      <c r="DAA65" s="110"/>
      <c r="DAB65" s="110"/>
      <c r="DAC65" s="110"/>
      <c r="DAD65" s="110"/>
      <c r="DAE65" s="110"/>
      <c r="DAF65" s="110"/>
      <c r="DAG65" s="110"/>
      <c r="DAH65" s="110"/>
      <c r="DAI65" s="110"/>
      <c r="DAJ65" s="110"/>
      <c r="DAK65" s="110"/>
      <c r="DAL65" s="110"/>
      <c r="DAM65" s="110"/>
      <c r="DAN65" s="110"/>
      <c r="DAO65" s="110"/>
      <c r="DAP65" s="110"/>
      <c r="DAQ65" s="110"/>
      <c r="DAR65" s="110"/>
      <c r="DAS65" s="110"/>
      <c r="DAT65" s="110"/>
      <c r="DAU65" s="110"/>
      <c r="DAV65" s="110"/>
      <c r="DAW65" s="110"/>
      <c r="DAX65" s="110"/>
      <c r="DAY65" s="110"/>
      <c r="DAZ65" s="110"/>
      <c r="DBA65" s="110"/>
      <c r="DBB65" s="110"/>
      <c r="DBC65" s="110"/>
      <c r="DBD65" s="110"/>
      <c r="DBE65" s="110"/>
      <c r="DBF65" s="110"/>
      <c r="DBG65" s="110"/>
      <c r="DBH65" s="110"/>
      <c r="DBI65" s="110"/>
      <c r="DBJ65" s="110"/>
      <c r="DBK65" s="110"/>
      <c r="DBL65" s="110"/>
      <c r="DBM65" s="110"/>
      <c r="DBN65" s="110"/>
      <c r="DBO65" s="110"/>
      <c r="DBP65" s="110"/>
      <c r="DBQ65" s="110"/>
      <c r="DBR65" s="110"/>
      <c r="DBS65" s="110"/>
      <c r="DBT65" s="110"/>
      <c r="DBU65" s="110"/>
      <c r="DBV65" s="110"/>
      <c r="DBW65" s="110"/>
      <c r="DBX65" s="110"/>
      <c r="DBY65" s="110"/>
      <c r="DBZ65" s="110"/>
      <c r="DCA65" s="110"/>
      <c r="DCB65" s="110"/>
      <c r="DCC65" s="110"/>
      <c r="DCD65" s="110"/>
      <c r="DCE65" s="110"/>
      <c r="DCF65" s="110"/>
      <c r="DCG65" s="110"/>
      <c r="DCH65" s="110"/>
      <c r="DCI65" s="110"/>
      <c r="DCJ65" s="110"/>
      <c r="DCK65" s="110"/>
      <c r="DCL65" s="110"/>
      <c r="DCM65" s="110"/>
      <c r="DCN65" s="110"/>
      <c r="DCO65" s="110"/>
      <c r="DCP65" s="110"/>
      <c r="DCQ65" s="110"/>
      <c r="DCR65" s="110"/>
      <c r="DCS65" s="110"/>
      <c r="DCT65" s="110"/>
      <c r="DCU65" s="110"/>
      <c r="DCV65" s="110"/>
      <c r="DCW65" s="110"/>
      <c r="DCX65" s="110"/>
      <c r="DCY65" s="110"/>
      <c r="DCZ65" s="110"/>
      <c r="DDA65" s="110"/>
      <c r="DDB65" s="110"/>
      <c r="DDC65" s="110"/>
      <c r="DDD65" s="110"/>
      <c r="DDE65" s="110"/>
      <c r="DDF65" s="110"/>
      <c r="DDG65" s="110"/>
      <c r="DDH65" s="110"/>
      <c r="DDI65" s="110"/>
      <c r="DDJ65" s="110"/>
      <c r="DDK65" s="110"/>
      <c r="DDL65" s="110"/>
      <c r="DDM65" s="110"/>
      <c r="DDN65" s="110"/>
      <c r="DDO65" s="110"/>
      <c r="DDP65" s="110"/>
      <c r="DDQ65" s="110"/>
      <c r="DDR65" s="110"/>
      <c r="DDS65" s="110"/>
      <c r="DDT65" s="110"/>
      <c r="DDU65" s="110"/>
      <c r="DDV65" s="110"/>
      <c r="DDW65" s="110"/>
      <c r="DDX65" s="110"/>
      <c r="DDY65" s="110"/>
      <c r="DDZ65" s="110"/>
      <c r="DEA65" s="110"/>
      <c r="DEB65" s="110"/>
      <c r="DEC65" s="110"/>
      <c r="DED65" s="110"/>
      <c r="DEE65" s="110"/>
      <c r="DEF65" s="110"/>
      <c r="DEG65" s="110"/>
      <c r="DEH65" s="110"/>
      <c r="DEI65" s="110"/>
      <c r="DEJ65" s="110"/>
      <c r="DEK65" s="110"/>
      <c r="DEL65" s="110"/>
      <c r="DEM65" s="110"/>
      <c r="DEN65" s="110"/>
      <c r="DEO65" s="110"/>
      <c r="DEP65" s="110"/>
      <c r="DEQ65" s="110"/>
      <c r="DER65" s="110"/>
      <c r="DES65" s="110"/>
      <c r="DET65" s="110"/>
      <c r="DEU65" s="110"/>
      <c r="DEV65" s="110"/>
      <c r="DEW65" s="110"/>
      <c r="DEX65" s="110"/>
      <c r="DEY65" s="110"/>
      <c r="DEZ65" s="110"/>
      <c r="DFA65" s="110"/>
      <c r="DFB65" s="110"/>
      <c r="DFC65" s="110"/>
      <c r="DFD65" s="110"/>
      <c r="DFE65" s="110"/>
      <c r="DFF65" s="110"/>
      <c r="DFG65" s="110"/>
      <c r="DFH65" s="110"/>
      <c r="DFI65" s="110"/>
      <c r="DFJ65" s="110"/>
      <c r="DFK65" s="110"/>
      <c r="DFL65" s="110"/>
      <c r="DFM65" s="110"/>
      <c r="DFN65" s="110"/>
      <c r="DFO65" s="110"/>
      <c r="DFP65" s="110"/>
      <c r="DFQ65" s="110"/>
      <c r="DFR65" s="110"/>
      <c r="DFS65" s="110"/>
      <c r="DFT65" s="110"/>
      <c r="DFU65" s="110"/>
      <c r="DFV65" s="110"/>
      <c r="DFW65" s="110"/>
      <c r="DFX65" s="110"/>
      <c r="DFY65" s="110"/>
      <c r="DFZ65" s="110"/>
      <c r="DGA65" s="110"/>
      <c r="DGB65" s="110"/>
      <c r="DGC65" s="110"/>
      <c r="DGD65" s="110"/>
      <c r="DGE65" s="110"/>
      <c r="DGF65" s="110"/>
      <c r="DGG65" s="110"/>
      <c r="DGH65" s="110"/>
      <c r="DGI65" s="110"/>
      <c r="DGJ65" s="110"/>
      <c r="DGK65" s="110"/>
      <c r="DGL65" s="110"/>
      <c r="DGM65" s="110"/>
      <c r="DGN65" s="110"/>
      <c r="DGO65" s="110"/>
      <c r="DGP65" s="110"/>
      <c r="DGQ65" s="110"/>
      <c r="DGR65" s="110"/>
      <c r="DGS65" s="110"/>
      <c r="DGT65" s="110"/>
      <c r="DGU65" s="110"/>
      <c r="DGV65" s="110"/>
      <c r="DGW65" s="110"/>
      <c r="DGX65" s="110"/>
      <c r="DGY65" s="110"/>
      <c r="DGZ65" s="110"/>
      <c r="DHA65" s="110"/>
      <c r="DHB65" s="110"/>
      <c r="DHC65" s="110"/>
      <c r="DHD65" s="110"/>
      <c r="DHE65" s="110"/>
      <c r="DHF65" s="110"/>
      <c r="DHG65" s="110"/>
      <c r="DHH65" s="110"/>
      <c r="DHI65" s="110"/>
      <c r="DHJ65" s="110"/>
      <c r="DHK65" s="110"/>
      <c r="DHL65" s="110"/>
      <c r="DHM65" s="110"/>
      <c r="DHN65" s="110"/>
      <c r="DHO65" s="110"/>
      <c r="DHP65" s="110"/>
      <c r="DHQ65" s="110"/>
      <c r="DHR65" s="110"/>
      <c r="DHS65" s="110"/>
      <c r="DHT65" s="110"/>
      <c r="DHU65" s="110"/>
      <c r="DHV65" s="110"/>
      <c r="DHW65" s="110"/>
      <c r="DHX65" s="110"/>
      <c r="DHY65" s="110"/>
      <c r="DHZ65" s="110"/>
      <c r="DIA65" s="110"/>
      <c r="DIB65" s="110"/>
      <c r="DIC65" s="110"/>
      <c r="DID65" s="110"/>
      <c r="DIE65" s="110"/>
      <c r="DIF65" s="110"/>
      <c r="DIG65" s="110"/>
      <c r="DIH65" s="110"/>
      <c r="DII65" s="110"/>
      <c r="DIJ65" s="110"/>
      <c r="DIK65" s="110"/>
      <c r="DIL65" s="110"/>
    </row>
    <row r="66" spans="2:2950" s="721" customFormat="1" ht="66" customHeight="1" x14ac:dyDescent="0.25">
      <c r="B66" s="706"/>
      <c r="C66" s="686"/>
      <c r="D66" s="718"/>
      <c r="E66" s="688"/>
      <c r="F66" s="579" t="s">
        <v>2662</v>
      </c>
      <c r="G66" s="579" t="s">
        <v>2663</v>
      </c>
      <c r="H66" s="632">
        <v>1</v>
      </c>
      <c r="I66" s="579"/>
      <c r="J66" s="718" t="s">
        <v>1370</v>
      </c>
      <c r="K66" s="180" t="s">
        <v>251</v>
      </c>
      <c r="L66" s="180" t="s">
        <v>41</v>
      </c>
      <c r="M66" s="180" t="s">
        <v>178</v>
      </c>
      <c r="N66" s="180" t="s">
        <v>43</v>
      </c>
      <c r="O66" s="621">
        <f t="shared" si="3"/>
        <v>4</v>
      </c>
      <c r="P66" s="715"/>
      <c r="Q66" s="715"/>
      <c r="R66" s="715">
        <v>1</v>
      </c>
      <c r="S66" s="715"/>
      <c r="T66" s="715"/>
      <c r="U66" s="715">
        <v>1</v>
      </c>
      <c r="V66" s="360"/>
      <c r="W66" s="360"/>
      <c r="X66" s="715">
        <v>1</v>
      </c>
      <c r="Y66" s="715"/>
      <c r="Z66" s="715"/>
      <c r="AA66" s="715">
        <v>1</v>
      </c>
      <c r="AB66" s="719" t="s">
        <v>1371</v>
      </c>
      <c r="AC66" s="579" t="s">
        <v>2577</v>
      </c>
      <c r="AD66" s="579" t="s">
        <v>2578</v>
      </c>
      <c r="AE66" s="579"/>
      <c r="AF66" s="720"/>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c r="BM66" s="110"/>
      <c r="BN66" s="110"/>
      <c r="BO66" s="110"/>
      <c r="BP66" s="110"/>
      <c r="BQ66" s="110"/>
      <c r="BR66" s="110"/>
      <c r="BS66" s="110"/>
      <c r="BT66" s="110"/>
      <c r="BU66" s="110"/>
      <c r="BV66" s="110"/>
      <c r="BW66" s="110"/>
      <c r="BX66" s="110"/>
      <c r="BY66" s="110"/>
      <c r="BZ66" s="110"/>
      <c r="CA66" s="110"/>
      <c r="CB66" s="110"/>
      <c r="CC66" s="110"/>
      <c r="CD66" s="110"/>
      <c r="CE66" s="110"/>
      <c r="CF66" s="110"/>
      <c r="CG66" s="110"/>
      <c r="CH66" s="110"/>
      <c r="CI66" s="110"/>
      <c r="CJ66" s="110"/>
      <c r="CK66" s="110"/>
      <c r="CL66" s="110"/>
      <c r="CM66" s="110"/>
      <c r="CN66" s="110"/>
      <c r="CO66" s="110"/>
      <c r="CP66" s="110"/>
      <c r="CQ66" s="110"/>
      <c r="CR66" s="110"/>
      <c r="CS66" s="110"/>
      <c r="CT66" s="110"/>
      <c r="CU66" s="110"/>
      <c r="CV66" s="110"/>
      <c r="CW66" s="110"/>
      <c r="CX66" s="110"/>
      <c r="CY66" s="110"/>
      <c r="CZ66" s="110"/>
      <c r="DA66" s="110"/>
      <c r="DB66" s="110"/>
      <c r="DC66" s="110"/>
      <c r="DD66" s="110"/>
      <c r="DE66" s="110"/>
      <c r="DF66" s="110"/>
      <c r="DG66" s="110"/>
      <c r="DH66" s="110"/>
      <c r="DI66" s="110"/>
      <c r="DJ66" s="110"/>
      <c r="DK66" s="110"/>
      <c r="DL66" s="110"/>
      <c r="DM66" s="110"/>
      <c r="DN66" s="110"/>
      <c r="DO66" s="110"/>
      <c r="DP66" s="110"/>
      <c r="DQ66" s="110"/>
      <c r="DR66" s="110"/>
      <c r="DS66" s="110"/>
      <c r="DT66" s="110"/>
      <c r="DU66" s="110"/>
      <c r="DV66" s="110"/>
      <c r="DW66" s="110"/>
      <c r="DX66" s="110"/>
      <c r="DY66" s="110"/>
      <c r="DZ66" s="110"/>
      <c r="EA66" s="110"/>
      <c r="EB66" s="110"/>
      <c r="EC66" s="110"/>
      <c r="ED66" s="110"/>
      <c r="EE66" s="110"/>
      <c r="EF66" s="110"/>
      <c r="EG66" s="110"/>
      <c r="EH66" s="110"/>
      <c r="EI66" s="110"/>
      <c r="EJ66" s="110"/>
      <c r="EK66" s="110"/>
      <c r="EL66" s="110"/>
      <c r="EM66" s="110"/>
      <c r="EN66" s="110"/>
      <c r="EO66" s="110"/>
      <c r="EP66" s="110"/>
      <c r="EQ66" s="110"/>
      <c r="ER66" s="110"/>
      <c r="ES66" s="110"/>
      <c r="ET66" s="110"/>
      <c r="EU66" s="110"/>
      <c r="EV66" s="110"/>
      <c r="EW66" s="110"/>
      <c r="EX66" s="110"/>
      <c r="EY66" s="110"/>
      <c r="EZ66" s="110"/>
      <c r="FA66" s="110"/>
      <c r="FB66" s="110"/>
      <c r="FC66" s="110"/>
      <c r="FD66" s="110"/>
      <c r="FE66" s="110"/>
      <c r="FF66" s="110"/>
      <c r="FG66" s="110"/>
      <c r="FH66" s="110"/>
      <c r="FI66" s="110"/>
      <c r="FJ66" s="110"/>
      <c r="FK66" s="110"/>
      <c r="FL66" s="110"/>
      <c r="FM66" s="110"/>
      <c r="FN66" s="110"/>
      <c r="FO66" s="110"/>
      <c r="FP66" s="110"/>
      <c r="FQ66" s="110"/>
      <c r="FR66" s="110"/>
      <c r="FS66" s="110"/>
      <c r="FT66" s="110"/>
      <c r="FU66" s="110"/>
      <c r="FV66" s="110"/>
      <c r="FW66" s="110"/>
      <c r="FX66" s="110"/>
      <c r="FY66" s="110"/>
      <c r="FZ66" s="110"/>
      <c r="GA66" s="110"/>
      <c r="GB66" s="110"/>
      <c r="GC66" s="110"/>
      <c r="GD66" s="110"/>
      <c r="GE66" s="110"/>
      <c r="GF66" s="110"/>
      <c r="GG66" s="110"/>
      <c r="GH66" s="110"/>
      <c r="GI66" s="110"/>
      <c r="GJ66" s="110"/>
      <c r="GK66" s="110"/>
      <c r="GL66" s="110"/>
      <c r="GM66" s="110"/>
      <c r="GN66" s="110"/>
      <c r="GO66" s="110"/>
      <c r="GP66" s="110"/>
      <c r="GQ66" s="110"/>
      <c r="GR66" s="110"/>
      <c r="GS66" s="110"/>
      <c r="GT66" s="110"/>
      <c r="GU66" s="110"/>
      <c r="GV66" s="110"/>
      <c r="GW66" s="110"/>
      <c r="GX66" s="110"/>
      <c r="GY66" s="110"/>
      <c r="GZ66" s="110"/>
      <c r="HA66" s="110"/>
      <c r="HB66" s="110"/>
      <c r="HC66" s="110"/>
      <c r="HD66" s="110"/>
      <c r="HE66" s="110"/>
      <c r="HF66" s="110"/>
      <c r="HG66" s="110"/>
      <c r="HH66" s="110"/>
      <c r="HI66" s="110"/>
      <c r="HJ66" s="110"/>
      <c r="HK66" s="110"/>
      <c r="HL66" s="110"/>
      <c r="HM66" s="110"/>
      <c r="HN66" s="110"/>
      <c r="HO66" s="110"/>
      <c r="HP66" s="110"/>
      <c r="HQ66" s="110"/>
      <c r="HR66" s="110"/>
      <c r="HS66" s="110"/>
      <c r="HT66" s="110"/>
      <c r="HU66" s="110"/>
      <c r="HV66" s="110"/>
      <c r="HW66" s="110"/>
      <c r="HX66" s="110"/>
      <c r="HY66" s="110"/>
      <c r="HZ66" s="110"/>
      <c r="IA66" s="110"/>
      <c r="IB66" s="110"/>
      <c r="IC66" s="110"/>
      <c r="ID66" s="110"/>
      <c r="IE66" s="110"/>
      <c r="IF66" s="110"/>
      <c r="IG66" s="110"/>
      <c r="IH66" s="110"/>
      <c r="II66" s="110"/>
      <c r="IJ66" s="110"/>
      <c r="IK66" s="110"/>
      <c r="IL66" s="110"/>
      <c r="IM66" s="110"/>
      <c r="IN66" s="110"/>
      <c r="IO66" s="110"/>
      <c r="IP66" s="110"/>
      <c r="IQ66" s="110"/>
      <c r="IR66" s="110"/>
      <c r="IS66" s="110"/>
      <c r="IT66" s="110"/>
      <c r="IU66" s="110"/>
      <c r="IV66" s="110"/>
      <c r="IW66" s="110"/>
      <c r="IX66" s="110"/>
      <c r="IY66" s="110"/>
      <c r="IZ66" s="110"/>
      <c r="JA66" s="110"/>
      <c r="JB66" s="110"/>
      <c r="JC66" s="110"/>
      <c r="JD66" s="110"/>
      <c r="JE66" s="110"/>
      <c r="JF66" s="110"/>
      <c r="JG66" s="110"/>
      <c r="JH66" s="110"/>
      <c r="JI66" s="110"/>
      <c r="JJ66" s="110"/>
      <c r="JK66" s="110"/>
      <c r="JL66" s="110"/>
      <c r="JM66" s="110"/>
      <c r="JN66" s="110"/>
      <c r="JO66" s="110"/>
      <c r="JP66" s="110"/>
      <c r="JQ66" s="110"/>
      <c r="JR66" s="110"/>
      <c r="JS66" s="110"/>
      <c r="JT66" s="110"/>
      <c r="JU66" s="110"/>
      <c r="JV66" s="110"/>
      <c r="JW66" s="110"/>
      <c r="JX66" s="110"/>
      <c r="JY66" s="110"/>
      <c r="JZ66" s="110"/>
      <c r="KA66" s="110"/>
      <c r="KB66" s="110"/>
      <c r="KC66" s="110"/>
      <c r="KD66" s="110"/>
      <c r="KE66" s="110"/>
      <c r="KF66" s="110"/>
      <c r="KG66" s="110"/>
      <c r="KH66" s="110"/>
      <c r="KI66" s="110"/>
      <c r="KJ66" s="110"/>
      <c r="KK66" s="110"/>
      <c r="KL66" s="110"/>
      <c r="KM66" s="110"/>
      <c r="KN66" s="110"/>
      <c r="KO66" s="110"/>
      <c r="KP66" s="110"/>
      <c r="KQ66" s="110"/>
      <c r="KR66" s="110"/>
      <c r="KS66" s="110"/>
      <c r="KT66" s="110"/>
      <c r="KU66" s="110"/>
      <c r="KV66" s="110"/>
      <c r="KW66" s="110"/>
      <c r="KX66" s="110"/>
      <c r="KY66" s="110"/>
      <c r="KZ66" s="110"/>
      <c r="LA66" s="110"/>
      <c r="LB66" s="110"/>
      <c r="LC66" s="110"/>
      <c r="LD66" s="110"/>
      <c r="LE66" s="110"/>
      <c r="LF66" s="110"/>
      <c r="LG66" s="110"/>
      <c r="LH66" s="110"/>
      <c r="LI66" s="110"/>
      <c r="LJ66" s="110"/>
      <c r="LK66" s="110"/>
      <c r="LL66" s="110"/>
      <c r="LM66" s="110"/>
      <c r="LN66" s="110"/>
      <c r="LO66" s="110"/>
      <c r="LP66" s="110"/>
      <c r="LQ66" s="110"/>
      <c r="LR66" s="110"/>
      <c r="LS66" s="110"/>
      <c r="LT66" s="110"/>
      <c r="LU66" s="110"/>
      <c r="LV66" s="110"/>
      <c r="LW66" s="110"/>
      <c r="LX66" s="110"/>
      <c r="LY66" s="110"/>
      <c r="LZ66" s="110"/>
      <c r="MA66" s="110"/>
      <c r="MB66" s="110"/>
      <c r="MC66" s="110"/>
      <c r="MD66" s="110"/>
      <c r="ME66" s="110"/>
      <c r="MF66" s="110"/>
      <c r="MG66" s="110"/>
      <c r="MH66" s="110"/>
      <c r="MI66" s="110"/>
      <c r="MJ66" s="110"/>
      <c r="MK66" s="110"/>
      <c r="ML66" s="110"/>
      <c r="MM66" s="110"/>
      <c r="MN66" s="110"/>
      <c r="MO66" s="110"/>
      <c r="MP66" s="110"/>
      <c r="MQ66" s="110"/>
      <c r="MR66" s="110"/>
      <c r="MS66" s="110"/>
      <c r="MT66" s="110"/>
      <c r="MU66" s="110"/>
      <c r="MV66" s="110"/>
      <c r="MW66" s="110"/>
      <c r="MX66" s="110"/>
      <c r="MY66" s="110"/>
      <c r="MZ66" s="110"/>
      <c r="NA66" s="110"/>
      <c r="NB66" s="110"/>
      <c r="NC66" s="110"/>
      <c r="ND66" s="110"/>
      <c r="NE66" s="110"/>
      <c r="NF66" s="110"/>
      <c r="NG66" s="110"/>
      <c r="NH66" s="110"/>
      <c r="NI66" s="110"/>
      <c r="NJ66" s="110"/>
      <c r="NK66" s="110"/>
      <c r="NL66" s="110"/>
      <c r="NM66" s="110"/>
      <c r="NN66" s="110"/>
      <c r="NO66" s="110"/>
      <c r="NP66" s="110"/>
      <c r="NQ66" s="110"/>
      <c r="NR66" s="110"/>
      <c r="NS66" s="110"/>
      <c r="NT66" s="110"/>
      <c r="NU66" s="110"/>
      <c r="NV66" s="110"/>
      <c r="NW66" s="110"/>
      <c r="NX66" s="110"/>
      <c r="NY66" s="110"/>
      <c r="NZ66" s="110"/>
      <c r="OA66" s="110"/>
      <c r="OB66" s="110"/>
      <c r="OC66" s="110"/>
      <c r="OD66" s="110"/>
      <c r="OE66" s="110"/>
      <c r="OF66" s="110"/>
      <c r="OG66" s="110"/>
      <c r="OH66" s="110"/>
      <c r="OI66" s="110"/>
      <c r="OJ66" s="110"/>
      <c r="OK66" s="110"/>
      <c r="OL66" s="110"/>
      <c r="OM66" s="110"/>
      <c r="ON66" s="110"/>
      <c r="OO66" s="110"/>
      <c r="OP66" s="110"/>
      <c r="OQ66" s="110"/>
      <c r="OR66" s="110"/>
      <c r="OS66" s="110"/>
      <c r="OT66" s="110"/>
      <c r="OU66" s="110"/>
      <c r="OV66" s="110"/>
      <c r="OW66" s="110"/>
      <c r="OX66" s="110"/>
      <c r="OY66" s="110"/>
      <c r="OZ66" s="110"/>
      <c r="PA66" s="110"/>
      <c r="PB66" s="110"/>
      <c r="PC66" s="110"/>
      <c r="PD66" s="110"/>
      <c r="PE66" s="110"/>
      <c r="PF66" s="110"/>
      <c r="PG66" s="110"/>
      <c r="PH66" s="110"/>
      <c r="PI66" s="110"/>
      <c r="PJ66" s="110"/>
      <c r="PK66" s="110"/>
      <c r="PL66" s="110"/>
      <c r="PM66" s="110"/>
      <c r="PN66" s="110"/>
      <c r="PO66" s="110"/>
      <c r="PP66" s="110"/>
      <c r="PQ66" s="110"/>
      <c r="PR66" s="110"/>
      <c r="PS66" s="110"/>
      <c r="PT66" s="110"/>
      <c r="PU66" s="110"/>
      <c r="PV66" s="110"/>
      <c r="PW66" s="110"/>
      <c r="PX66" s="110"/>
      <c r="PY66" s="110"/>
      <c r="PZ66" s="110"/>
      <c r="QA66" s="110"/>
      <c r="QB66" s="110"/>
      <c r="QC66" s="110"/>
      <c r="QD66" s="110"/>
      <c r="QE66" s="110"/>
      <c r="QF66" s="110"/>
      <c r="QG66" s="110"/>
      <c r="QH66" s="110"/>
      <c r="QI66" s="110"/>
      <c r="QJ66" s="110"/>
      <c r="QK66" s="110"/>
      <c r="QL66" s="110"/>
      <c r="QM66" s="110"/>
      <c r="QN66" s="110"/>
      <c r="QO66" s="110"/>
      <c r="QP66" s="110"/>
      <c r="QQ66" s="110"/>
      <c r="QR66" s="110"/>
      <c r="QS66" s="110"/>
      <c r="QT66" s="110"/>
      <c r="QU66" s="110"/>
      <c r="QV66" s="110"/>
      <c r="QW66" s="110"/>
      <c r="QX66" s="110"/>
      <c r="QY66" s="110"/>
      <c r="QZ66" s="110"/>
      <c r="RA66" s="110"/>
      <c r="RB66" s="110"/>
      <c r="RC66" s="110"/>
      <c r="RD66" s="110"/>
      <c r="RE66" s="110"/>
      <c r="RF66" s="110"/>
      <c r="RG66" s="110"/>
      <c r="RH66" s="110"/>
      <c r="RI66" s="110"/>
      <c r="RJ66" s="110"/>
      <c r="RK66" s="110"/>
      <c r="RL66" s="110"/>
      <c r="RM66" s="110"/>
      <c r="RN66" s="110"/>
      <c r="RO66" s="110"/>
      <c r="RP66" s="110"/>
      <c r="RQ66" s="110"/>
      <c r="RR66" s="110"/>
      <c r="RS66" s="110"/>
      <c r="RT66" s="110"/>
      <c r="RU66" s="110"/>
      <c r="RV66" s="110"/>
      <c r="RW66" s="110"/>
      <c r="RX66" s="110"/>
      <c r="RY66" s="110"/>
      <c r="RZ66" s="110"/>
      <c r="SA66" s="110"/>
      <c r="SB66" s="110"/>
      <c r="SC66" s="110"/>
      <c r="SD66" s="110"/>
      <c r="SE66" s="110"/>
      <c r="SF66" s="110"/>
      <c r="SG66" s="110"/>
      <c r="SH66" s="110"/>
      <c r="SI66" s="110"/>
      <c r="SJ66" s="110"/>
      <c r="SK66" s="110"/>
      <c r="SL66" s="110"/>
      <c r="SM66" s="110"/>
      <c r="SN66" s="110"/>
      <c r="SO66" s="110"/>
      <c r="SP66" s="110"/>
      <c r="SQ66" s="110"/>
      <c r="SR66" s="110"/>
      <c r="SS66" s="110"/>
      <c r="ST66" s="110"/>
      <c r="SU66" s="110"/>
      <c r="SV66" s="110"/>
      <c r="SW66" s="110"/>
      <c r="SX66" s="110"/>
      <c r="SY66" s="110"/>
      <c r="SZ66" s="110"/>
      <c r="TA66" s="110"/>
      <c r="TB66" s="110"/>
      <c r="TC66" s="110"/>
      <c r="TD66" s="110"/>
      <c r="TE66" s="110"/>
      <c r="TF66" s="110"/>
      <c r="TG66" s="110"/>
      <c r="TH66" s="110"/>
      <c r="TI66" s="110"/>
      <c r="TJ66" s="110"/>
      <c r="TK66" s="110"/>
      <c r="TL66" s="110"/>
      <c r="TM66" s="110"/>
      <c r="TN66" s="110"/>
      <c r="TO66" s="110"/>
      <c r="TP66" s="110"/>
      <c r="TQ66" s="110"/>
      <c r="TR66" s="110"/>
      <c r="TS66" s="110"/>
      <c r="TT66" s="110"/>
      <c r="TU66" s="110"/>
      <c r="TV66" s="110"/>
      <c r="TW66" s="110"/>
      <c r="TX66" s="110"/>
      <c r="TY66" s="110"/>
      <c r="TZ66" s="110"/>
      <c r="UA66" s="110"/>
      <c r="UB66" s="110"/>
      <c r="UC66" s="110"/>
      <c r="UD66" s="110"/>
      <c r="UE66" s="110"/>
      <c r="UF66" s="110"/>
      <c r="UG66" s="110"/>
      <c r="UH66" s="110"/>
      <c r="UI66" s="110"/>
      <c r="UJ66" s="110"/>
      <c r="UK66" s="110"/>
      <c r="UL66" s="110"/>
      <c r="UM66" s="110"/>
      <c r="UN66" s="110"/>
      <c r="UO66" s="110"/>
      <c r="UP66" s="110"/>
      <c r="UQ66" s="110"/>
      <c r="UR66" s="110"/>
      <c r="US66" s="110"/>
      <c r="UT66" s="110"/>
      <c r="UU66" s="110"/>
      <c r="UV66" s="110"/>
      <c r="UW66" s="110"/>
      <c r="UX66" s="110"/>
      <c r="UY66" s="110"/>
      <c r="UZ66" s="110"/>
      <c r="VA66" s="110"/>
      <c r="VB66" s="110"/>
      <c r="VC66" s="110"/>
      <c r="VD66" s="110"/>
      <c r="VE66" s="110"/>
      <c r="VF66" s="110"/>
      <c r="VG66" s="110"/>
      <c r="VH66" s="110"/>
      <c r="VI66" s="110"/>
      <c r="VJ66" s="110"/>
      <c r="VK66" s="110"/>
      <c r="VL66" s="110"/>
      <c r="VM66" s="110"/>
      <c r="VN66" s="110"/>
      <c r="VO66" s="110"/>
      <c r="VP66" s="110"/>
      <c r="VQ66" s="110"/>
      <c r="VR66" s="110"/>
      <c r="VS66" s="110"/>
      <c r="VT66" s="110"/>
      <c r="VU66" s="110"/>
      <c r="VV66" s="110"/>
      <c r="VW66" s="110"/>
      <c r="VX66" s="110"/>
      <c r="VY66" s="110"/>
      <c r="VZ66" s="110"/>
      <c r="WA66" s="110"/>
      <c r="WB66" s="110"/>
      <c r="WC66" s="110"/>
      <c r="WD66" s="110"/>
      <c r="WE66" s="110"/>
      <c r="WF66" s="110"/>
      <c r="WG66" s="110"/>
      <c r="WH66" s="110"/>
      <c r="WI66" s="110"/>
      <c r="WJ66" s="110"/>
      <c r="WK66" s="110"/>
      <c r="WL66" s="110"/>
      <c r="WM66" s="110"/>
      <c r="WN66" s="110"/>
      <c r="WO66" s="110"/>
      <c r="WP66" s="110"/>
      <c r="WQ66" s="110"/>
      <c r="WR66" s="110"/>
      <c r="WS66" s="110"/>
      <c r="WT66" s="110"/>
      <c r="WU66" s="110"/>
      <c r="WV66" s="110"/>
      <c r="WW66" s="110"/>
      <c r="WX66" s="110"/>
      <c r="WY66" s="110"/>
      <c r="WZ66" s="110"/>
      <c r="XA66" s="110"/>
      <c r="XB66" s="110"/>
      <c r="XC66" s="110"/>
      <c r="XD66" s="110"/>
      <c r="XE66" s="110"/>
      <c r="XF66" s="110"/>
      <c r="XG66" s="110"/>
      <c r="XH66" s="110"/>
      <c r="XI66" s="110"/>
      <c r="XJ66" s="110"/>
      <c r="XK66" s="110"/>
      <c r="XL66" s="110"/>
      <c r="XM66" s="110"/>
      <c r="XN66" s="110"/>
      <c r="XO66" s="110"/>
      <c r="XP66" s="110"/>
      <c r="XQ66" s="110"/>
      <c r="XR66" s="110"/>
      <c r="XS66" s="110"/>
      <c r="XT66" s="110"/>
      <c r="XU66" s="110"/>
      <c r="XV66" s="110"/>
      <c r="XW66" s="110"/>
      <c r="XX66" s="110"/>
      <c r="XY66" s="110"/>
      <c r="XZ66" s="110"/>
      <c r="YA66" s="110"/>
      <c r="YB66" s="110"/>
      <c r="YC66" s="110"/>
      <c r="YD66" s="110"/>
      <c r="YE66" s="110"/>
      <c r="YF66" s="110"/>
      <c r="YG66" s="110"/>
      <c r="YH66" s="110"/>
      <c r="YI66" s="110"/>
      <c r="YJ66" s="110"/>
      <c r="YK66" s="110"/>
      <c r="YL66" s="110"/>
      <c r="YM66" s="110"/>
      <c r="YN66" s="110"/>
      <c r="YO66" s="110"/>
      <c r="YP66" s="110"/>
      <c r="YQ66" s="110"/>
      <c r="YR66" s="110"/>
      <c r="YS66" s="110"/>
      <c r="YT66" s="110"/>
      <c r="YU66" s="110"/>
      <c r="YV66" s="110"/>
      <c r="YW66" s="110"/>
      <c r="YX66" s="110"/>
      <c r="YY66" s="110"/>
      <c r="YZ66" s="110"/>
      <c r="ZA66" s="110"/>
      <c r="ZB66" s="110"/>
      <c r="ZC66" s="110"/>
      <c r="ZD66" s="110"/>
      <c r="ZE66" s="110"/>
      <c r="ZF66" s="110"/>
      <c r="ZG66" s="110"/>
      <c r="ZH66" s="110"/>
      <c r="ZI66" s="110"/>
      <c r="ZJ66" s="110"/>
      <c r="ZK66" s="110"/>
      <c r="ZL66" s="110"/>
      <c r="ZM66" s="110"/>
      <c r="ZN66" s="110"/>
      <c r="ZO66" s="110"/>
      <c r="ZP66" s="110"/>
      <c r="ZQ66" s="110"/>
      <c r="ZR66" s="110"/>
      <c r="ZS66" s="110"/>
      <c r="ZT66" s="110"/>
      <c r="ZU66" s="110"/>
      <c r="ZV66" s="110"/>
      <c r="ZW66" s="110"/>
      <c r="ZX66" s="110"/>
      <c r="ZY66" s="110"/>
      <c r="ZZ66" s="110"/>
      <c r="AAA66" s="110"/>
      <c r="AAB66" s="110"/>
      <c r="AAC66" s="110"/>
      <c r="AAD66" s="110"/>
      <c r="AAE66" s="110"/>
      <c r="AAF66" s="110"/>
      <c r="AAG66" s="110"/>
      <c r="AAH66" s="110"/>
      <c r="AAI66" s="110"/>
      <c r="AAJ66" s="110"/>
      <c r="AAK66" s="110"/>
      <c r="AAL66" s="110"/>
      <c r="AAM66" s="110"/>
      <c r="AAN66" s="110"/>
      <c r="AAO66" s="110"/>
      <c r="AAP66" s="110"/>
      <c r="AAQ66" s="110"/>
      <c r="AAR66" s="110"/>
      <c r="AAS66" s="110"/>
      <c r="AAT66" s="110"/>
      <c r="AAU66" s="110"/>
      <c r="AAV66" s="110"/>
      <c r="AAW66" s="110"/>
      <c r="AAX66" s="110"/>
      <c r="AAY66" s="110"/>
      <c r="AAZ66" s="110"/>
      <c r="ABA66" s="110"/>
      <c r="ABB66" s="110"/>
      <c r="ABC66" s="110"/>
      <c r="ABD66" s="110"/>
      <c r="ABE66" s="110"/>
      <c r="ABF66" s="110"/>
      <c r="ABG66" s="110"/>
      <c r="ABH66" s="110"/>
      <c r="ABI66" s="110"/>
      <c r="ABJ66" s="110"/>
      <c r="ABK66" s="110"/>
      <c r="ABL66" s="110"/>
      <c r="ABM66" s="110"/>
      <c r="ABN66" s="110"/>
      <c r="ABO66" s="110"/>
      <c r="ABP66" s="110"/>
      <c r="ABQ66" s="110"/>
      <c r="ABR66" s="110"/>
      <c r="ABS66" s="110"/>
      <c r="ABT66" s="110"/>
      <c r="ABU66" s="110"/>
      <c r="ABV66" s="110"/>
      <c r="ABW66" s="110"/>
      <c r="ABX66" s="110"/>
      <c r="ABY66" s="110"/>
      <c r="ABZ66" s="110"/>
      <c r="ACA66" s="110"/>
      <c r="ACB66" s="110"/>
      <c r="ACC66" s="110"/>
      <c r="ACD66" s="110"/>
      <c r="ACE66" s="110"/>
      <c r="ACF66" s="110"/>
      <c r="ACG66" s="110"/>
      <c r="ACH66" s="110"/>
      <c r="ACI66" s="110"/>
      <c r="ACJ66" s="110"/>
      <c r="ACK66" s="110"/>
      <c r="ACL66" s="110"/>
      <c r="ACM66" s="110"/>
      <c r="ACN66" s="110"/>
      <c r="ACO66" s="110"/>
      <c r="ACP66" s="110"/>
      <c r="ACQ66" s="110"/>
      <c r="ACR66" s="110"/>
      <c r="ACS66" s="110"/>
      <c r="ACT66" s="110"/>
      <c r="ACU66" s="110"/>
      <c r="ACV66" s="110"/>
      <c r="ACW66" s="110"/>
      <c r="ACX66" s="110"/>
      <c r="ACY66" s="110"/>
      <c r="ACZ66" s="110"/>
      <c r="ADA66" s="110"/>
      <c r="ADB66" s="110"/>
      <c r="ADC66" s="110"/>
      <c r="ADD66" s="110"/>
      <c r="ADE66" s="110"/>
      <c r="ADF66" s="110"/>
      <c r="ADG66" s="110"/>
      <c r="ADH66" s="110"/>
      <c r="ADI66" s="110"/>
      <c r="ADJ66" s="110"/>
      <c r="ADK66" s="110"/>
      <c r="ADL66" s="110"/>
      <c r="ADM66" s="110"/>
      <c r="ADN66" s="110"/>
      <c r="ADO66" s="110"/>
      <c r="ADP66" s="110"/>
      <c r="ADQ66" s="110"/>
      <c r="ADR66" s="110"/>
      <c r="ADS66" s="110"/>
      <c r="ADT66" s="110"/>
      <c r="ADU66" s="110"/>
      <c r="ADV66" s="110"/>
      <c r="ADW66" s="110"/>
      <c r="ADX66" s="110"/>
      <c r="ADY66" s="110"/>
      <c r="ADZ66" s="110"/>
      <c r="AEA66" s="110"/>
      <c r="AEB66" s="110"/>
      <c r="AEC66" s="110"/>
      <c r="AED66" s="110"/>
      <c r="AEE66" s="110"/>
      <c r="AEF66" s="110"/>
      <c r="AEG66" s="110"/>
      <c r="AEH66" s="110"/>
      <c r="AEI66" s="110"/>
      <c r="AEJ66" s="110"/>
      <c r="AEK66" s="110"/>
      <c r="AEL66" s="110"/>
      <c r="AEM66" s="110"/>
      <c r="AEN66" s="110"/>
      <c r="AEO66" s="110"/>
      <c r="AEP66" s="110"/>
      <c r="AEQ66" s="110"/>
      <c r="AER66" s="110"/>
      <c r="AES66" s="110"/>
      <c r="AET66" s="110"/>
      <c r="AEU66" s="110"/>
      <c r="AEV66" s="110"/>
      <c r="AEW66" s="110"/>
      <c r="AEX66" s="110"/>
      <c r="AEY66" s="110"/>
      <c r="AEZ66" s="110"/>
      <c r="AFA66" s="110"/>
      <c r="AFB66" s="110"/>
      <c r="AFC66" s="110"/>
      <c r="AFD66" s="110"/>
      <c r="AFE66" s="110"/>
      <c r="AFF66" s="110"/>
      <c r="AFG66" s="110"/>
      <c r="AFH66" s="110"/>
      <c r="AFI66" s="110"/>
      <c r="AFJ66" s="110"/>
      <c r="AFK66" s="110"/>
      <c r="AFL66" s="110"/>
      <c r="AFM66" s="110"/>
      <c r="AFN66" s="110"/>
      <c r="AFO66" s="110"/>
      <c r="AFP66" s="110"/>
      <c r="AFQ66" s="110"/>
      <c r="AFR66" s="110"/>
      <c r="AFS66" s="110"/>
      <c r="AFT66" s="110"/>
      <c r="AFU66" s="110"/>
      <c r="AFV66" s="110"/>
      <c r="AFW66" s="110"/>
      <c r="AFX66" s="110"/>
      <c r="AFY66" s="110"/>
      <c r="AFZ66" s="110"/>
      <c r="AGA66" s="110"/>
      <c r="AGB66" s="110"/>
      <c r="AGC66" s="110"/>
      <c r="AGD66" s="110"/>
      <c r="AGE66" s="110"/>
      <c r="AGF66" s="110"/>
      <c r="AGG66" s="110"/>
      <c r="AGH66" s="110"/>
      <c r="AGI66" s="110"/>
      <c r="AGJ66" s="110"/>
      <c r="AGK66" s="110"/>
      <c r="AGL66" s="110"/>
      <c r="AGM66" s="110"/>
      <c r="AGN66" s="110"/>
      <c r="AGO66" s="110"/>
      <c r="AGP66" s="110"/>
      <c r="AGQ66" s="110"/>
      <c r="AGR66" s="110"/>
      <c r="AGS66" s="110"/>
      <c r="AGT66" s="110"/>
      <c r="AGU66" s="110"/>
      <c r="AGV66" s="110"/>
      <c r="AGW66" s="110"/>
      <c r="AGX66" s="110"/>
      <c r="AGY66" s="110"/>
      <c r="AGZ66" s="110"/>
      <c r="AHA66" s="110"/>
      <c r="AHB66" s="110"/>
      <c r="AHC66" s="110"/>
      <c r="AHD66" s="110"/>
      <c r="AHE66" s="110"/>
      <c r="AHF66" s="110"/>
      <c r="AHG66" s="110"/>
      <c r="AHH66" s="110"/>
      <c r="AHI66" s="110"/>
      <c r="AHJ66" s="110"/>
      <c r="AHK66" s="110"/>
      <c r="AHL66" s="110"/>
      <c r="AHM66" s="110"/>
      <c r="AHN66" s="110"/>
      <c r="AHO66" s="110"/>
      <c r="AHP66" s="110"/>
      <c r="AHQ66" s="110"/>
      <c r="AHR66" s="110"/>
      <c r="AHS66" s="110"/>
      <c r="AHT66" s="110"/>
      <c r="AHU66" s="110"/>
      <c r="AHV66" s="110"/>
      <c r="AHW66" s="110"/>
      <c r="AHX66" s="110"/>
      <c r="AHY66" s="110"/>
      <c r="AHZ66" s="110"/>
      <c r="AIA66" s="110"/>
      <c r="AIB66" s="110"/>
      <c r="AIC66" s="110"/>
      <c r="AID66" s="110"/>
      <c r="AIE66" s="110"/>
      <c r="AIF66" s="110"/>
      <c r="AIG66" s="110"/>
      <c r="AIH66" s="110"/>
      <c r="AII66" s="110"/>
      <c r="AIJ66" s="110"/>
      <c r="AIK66" s="110"/>
      <c r="AIL66" s="110"/>
      <c r="AIM66" s="110"/>
      <c r="AIN66" s="110"/>
      <c r="AIO66" s="110"/>
      <c r="AIP66" s="110"/>
      <c r="AIQ66" s="110"/>
      <c r="AIR66" s="110"/>
      <c r="AIS66" s="110"/>
      <c r="AIT66" s="110"/>
      <c r="AIU66" s="110"/>
      <c r="AIV66" s="110"/>
      <c r="AIW66" s="110"/>
      <c r="AIX66" s="110"/>
      <c r="AIY66" s="110"/>
      <c r="AIZ66" s="110"/>
      <c r="AJA66" s="110"/>
      <c r="AJB66" s="110"/>
      <c r="AJC66" s="110"/>
      <c r="AJD66" s="110"/>
      <c r="AJE66" s="110"/>
      <c r="AJF66" s="110"/>
      <c r="AJG66" s="110"/>
      <c r="AJH66" s="110"/>
      <c r="AJI66" s="110"/>
      <c r="AJJ66" s="110"/>
      <c r="AJK66" s="110"/>
      <c r="AJL66" s="110"/>
      <c r="AJM66" s="110"/>
      <c r="AJN66" s="110"/>
      <c r="AJO66" s="110"/>
      <c r="AJP66" s="110"/>
      <c r="AJQ66" s="110"/>
      <c r="AJR66" s="110"/>
      <c r="AJS66" s="110"/>
      <c r="AJT66" s="110"/>
      <c r="AJU66" s="110"/>
      <c r="AJV66" s="110"/>
      <c r="AJW66" s="110"/>
      <c r="AJX66" s="110"/>
      <c r="AJY66" s="110"/>
      <c r="AJZ66" s="110"/>
      <c r="AKA66" s="110"/>
      <c r="AKB66" s="110"/>
      <c r="AKC66" s="110"/>
      <c r="AKD66" s="110"/>
      <c r="AKE66" s="110"/>
      <c r="AKF66" s="110"/>
      <c r="AKG66" s="110"/>
      <c r="AKH66" s="110"/>
      <c r="AKI66" s="110"/>
      <c r="AKJ66" s="110"/>
      <c r="AKK66" s="110"/>
      <c r="AKL66" s="110"/>
      <c r="AKM66" s="110"/>
      <c r="AKN66" s="110"/>
      <c r="AKO66" s="110"/>
      <c r="AKP66" s="110"/>
      <c r="AKQ66" s="110"/>
      <c r="AKR66" s="110"/>
      <c r="AKS66" s="110"/>
      <c r="AKT66" s="110"/>
      <c r="AKU66" s="110"/>
      <c r="AKV66" s="110"/>
      <c r="AKW66" s="110"/>
      <c r="AKX66" s="110"/>
      <c r="AKY66" s="110"/>
      <c r="AKZ66" s="110"/>
      <c r="ALA66" s="110"/>
      <c r="ALB66" s="110"/>
      <c r="ALC66" s="110"/>
      <c r="ALD66" s="110"/>
      <c r="ALE66" s="110"/>
      <c r="ALF66" s="110"/>
      <c r="ALG66" s="110"/>
      <c r="ALH66" s="110"/>
      <c r="ALI66" s="110"/>
      <c r="ALJ66" s="110"/>
      <c r="ALK66" s="110"/>
      <c r="ALL66" s="110"/>
      <c r="ALM66" s="110"/>
      <c r="ALN66" s="110"/>
      <c r="ALO66" s="110"/>
      <c r="ALP66" s="110"/>
      <c r="ALQ66" s="110"/>
      <c r="ALR66" s="110"/>
      <c r="ALS66" s="110"/>
      <c r="ALT66" s="110"/>
      <c r="ALU66" s="110"/>
      <c r="ALV66" s="110"/>
      <c r="ALW66" s="110"/>
      <c r="ALX66" s="110"/>
      <c r="ALY66" s="110"/>
      <c r="ALZ66" s="110"/>
      <c r="AMA66" s="110"/>
      <c r="AMB66" s="110"/>
      <c r="AMC66" s="110"/>
      <c r="AMD66" s="110"/>
      <c r="AME66" s="110"/>
      <c r="AMF66" s="110"/>
      <c r="AMG66" s="110"/>
      <c r="AMH66" s="110"/>
      <c r="AMI66" s="110"/>
      <c r="AMJ66" s="110"/>
      <c r="AMK66" s="110"/>
      <c r="AML66" s="110"/>
      <c r="AMM66" s="110"/>
      <c r="AMN66" s="110"/>
      <c r="AMO66" s="110"/>
      <c r="AMP66" s="110"/>
      <c r="AMQ66" s="110"/>
      <c r="AMR66" s="110"/>
      <c r="AMS66" s="110"/>
      <c r="AMT66" s="110"/>
      <c r="AMU66" s="110"/>
      <c r="AMV66" s="110"/>
      <c r="AMW66" s="110"/>
      <c r="AMX66" s="110"/>
      <c r="AMY66" s="110"/>
      <c r="AMZ66" s="110"/>
      <c r="ANA66" s="110"/>
      <c r="ANB66" s="110"/>
      <c r="ANC66" s="110"/>
      <c r="AND66" s="110"/>
      <c r="ANE66" s="110"/>
      <c r="ANF66" s="110"/>
      <c r="ANG66" s="110"/>
      <c r="ANH66" s="110"/>
      <c r="ANI66" s="110"/>
      <c r="ANJ66" s="110"/>
      <c r="ANK66" s="110"/>
      <c r="ANL66" s="110"/>
      <c r="ANM66" s="110"/>
      <c r="ANN66" s="110"/>
      <c r="ANO66" s="110"/>
      <c r="ANP66" s="110"/>
      <c r="ANQ66" s="110"/>
      <c r="ANR66" s="110"/>
      <c r="ANS66" s="110"/>
      <c r="ANT66" s="110"/>
      <c r="ANU66" s="110"/>
      <c r="ANV66" s="110"/>
      <c r="ANW66" s="110"/>
      <c r="ANX66" s="110"/>
      <c r="ANY66" s="110"/>
      <c r="ANZ66" s="110"/>
      <c r="AOA66" s="110"/>
      <c r="AOB66" s="110"/>
      <c r="AOC66" s="110"/>
      <c r="AOD66" s="110"/>
      <c r="AOE66" s="110"/>
      <c r="AOF66" s="110"/>
      <c r="AOG66" s="110"/>
      <c r="AOH66" s="110"/>
      <c r="AOI66" s="110"/>
      <c r="AOJ66" s="110"/>
      <c r="AOK66" s="110"/>
      <c r="AOL66" s="110"/>
      <c r="AOM66" s="110"/>
      <c r="AON66" s="110"/>
      <c r="AOO66" s="110"/>
      <c r="AOP66" s="110"/>
      <c r="AOQ66" s="110"/>
      <c r="AOR66" s="110"/>
      <c r="AOS66" s="110"/>
      <c r="AOT66" s="110"/>
      <c r="AOU66" s="110"/>
      <c r="AOV66" s="110"/>
      <c r="AOW66" s="110"/>
      <c r="AOX66" s="110"/>
      <c r="AOY66" s="110"/>
      <c r="AOZ66" s="110"/>
      <c r="APA66" s="110"/>
      <c r="APB66" s="110"/>
      <c r="APC66" s="110"/>
      <c r="APD66" s="110"/>
      <c r="APE66" s="110"/>
      <c r="APF66" s="110"/>
      <c r="APG66" s="110"/>
      <c r="APH66" s="110"/>
      <c r="API66" s="110"/>
      <c r="APJ66" s="110"/>
      <c r="APK66" s="110"/>
      <c r="APL66" s="110"/>
      <c r="APM66" s="110"/>
      <c r="APN66" s="110"/>
      <c r="APO66" s="110"/>
      <c r="APP66" s="110"/>
      <c r="APQ66" s="110"/>
      <c r="APR66" s="110"/>
      <c r="APS66" s="110"/>
      <c r="APT66" s="110"/>
      <c r="APU66" s="110"/>
      <c r="APV66" s="110"/>
      <c r="APW66" s="110"/>
      <c r="APX66" s="110"/>
      <c r="APY66" s="110"/>
      <c r="APZ66" s="110"/>
      <c r="AQA66" s="110"/>
      <c r="AQB66" s="110"/>
      <c r="AQC66" s="110"/>
      <c r="AQD66" s="110"/>
      <c r="AQE66" s="110"/>
      <c r="AQF66" s="110"/>
      <c r="AQG66" s="110"/>
      <c r="AQH66" s="110"/>
      <c r="AQI66" s="110"/>
      <c r="AQJ66" s="110"/>
      <c r="AQK66" s="110"/>
      <c r="AQL66" s="110"/>
      <c r="AQM66" s="110"/>
      <c r="AQN66" s="110"/>
      <c r="AQO66" s="110"/>
      <c r="AQP66" s="110"/>
      <c r="AQQ66" s="110"/>
      <c r="AQR66" s="110"/>
      <c r="AQS66" s="110"/>
      <c r="AQT66" s="110"/>
      <c r="AQU66" s="110"/>
      <c r="AQV66" s="110"/>
      <c r="AQW66" s="110"/>
      <c r="AQX66" s="110"/>
      <c r="AQY66" s="110"/>
      <c r="AQZ66" s="110"/>
      <c r="ARA66" s="110"/>
      <c r="ARB66" s="110"/>
      <c r="ARC66" s="110"/>
      <c r="ARD66" s="110"/>
      <c r="ARE66" s="110"/>
      <c r="ARF66" s="110"/>
      <c r="ARG66" s="110"/>
      <c r="ARH66" s="110"/>
      <c r="ARI66" s="110"/>
      <c r="ARJ66" s="110"/>
      <c r="ARK66" s="110"/>
      <c r="ARL66" s="110"/>
      <c r="ARM66" s="110"/>
      <c r="ARN66" s="110"/>
      <c r="ARO66" s="110"/>
      <c r="ARP66" s="110"/>
      <c r="ARQ66" s="110"/>
      <c r="ARR66" s="110"/>
      <c r="ARS66" s="110"/>
      <c r="ART66" s="110"/>
      <c r="ARU66" s="110"/>
      <c r="ARV66" s="110"/>
      <c r="ARW66" s="110"/>
      <c r="ARX66" s="110"/>
      <c r="ARY66" s="110"/>
      <c r="ARZ66" s="110"/>
      <c r="ASA66" s="110"/>
      <c r="ASB66" s="110"/>
      <c r="ASC66" s="110"/>
      <c r="ASD66" s="110"/>
      <c r="ASE66" s="110"/>
      <c r="ASF66" s="110"/>
      <c r="ASG66" s="110"/>
      <c r="ASH66" s="110"/>
      <c r="ASI66" s="110"/>
      <c r="ASJ66" s="110"/>
      <c r="ASK66" s="110"/>
      <c r="ASL66" s="110"/>
      <c r="ASM66" s="110"/>
      <c r="ASN66" s="110"/>
      <c r="ASO66" s="110"/>
      <c r="ASP66" s="110"/>
      <c r="ASQ66" s="110"/>
      <c r="ASR66" s="110"/>
      <c r="ASS66" s="110"/>
      <c r="AST66" s="110"/>
      <c r="ASU66" s="110"/>
      <c r="ASV66" s="110"/>
      <c r="ASW66" s="110"/>
      <c r="ASX66" s="110"/>
      <c r="ASY66" s="110"/>
      <c r="ASZ66" s="110"/>
      <c r="ATA66" s="110"/>
      <c r="ATB66" s="110"/>
      <c r="ATC66" s="110"/>
      <c r="ATD66" s="110"/>
      <c r="ATE66" s="110"/>
      <c r="ATF66" s="110"/>
      <c r="ATG66" s="110"/>
      <c r="ATH66" s="110"/>
      <c r="ATI66" s="110"/>
      <c r="ATJ66" s="110"/>
      <c r="ATK66" s="110"/>
      <c r="ATL66" s="110"/>
      <c r="ATM66" s="110"/>
      <c r="ATN66" s="110"/>
      <c r="ATO66" s="110"/>
      <c r="ATP66" s="110"/>
      <c r="ATQ66" s="110"/>
      <c r="ATR66" s="110"/>
      <c r="ATS66" s="110"/>
      <c r="ATT66" s="110"/>
      <c r="ATU66" s="110"/>
      <c r="ATV66" s="110"/>
      <c r="ATW66" s="110"/>
      <c r="ATX66" s="110"/>
      <c r="ATY66" s="110"/>
      <c r="ATZ66" s="110"/>
      <c r="AUA66" s="110"/>
      <c r="AUB66" s="110"/>
      <c r="AUC66" s="110"/>
      <c r="AUD66" s="110"/>
      <c r="AUE66" s="110"/>
      <c r="AUF66" s="110"/>
      <c r="AUG66" s="110"/>
      <c r="AUH66" s="110"/>
      <c r="AUI66" s="110"/>
      <c r="AUJ66" s="110"/>
      <c r="AUK66" s="110"/>
      <c r="AUL66" s="110"/>
      <c r="AUM66" s="110"/>
      <c r="AUN66" s="110"/>
      <c r="AUO66" s="110"/>
      <c r="AUP66" s="110"/>
      <c r="AUQ66" s="110"/>
      <c r="AUR66" s="110"/>
      <c r="AUS66" s="110"/>
      <c r="AUT66" s="110"/>
      <c r="AUU66" s="110"/>
      <c r="AUV66" s="110"/>
      <c r="AUW66" s="110"/>
      <c r="AUX66" s="110"/>
      <c r="AUY66" s="110"/>
      <c r="AUZ66" s="110"/>
      <c r="AVA66" s="110"/>
      <c r="AVB66" s="110"/>
      <c r="AVC66" s="110"/>
      <c r="AVD66" s="110"/>
      <c r="AVE66" s="110"/>
      <c r="AVF66" s="110"/>
      <c r="AVG66" s="110"/>
      <c r="AVH66" s="110"/>
      <c r="AVI66" s="110"/>
      <c r="AVJ66" s="110"/>
      <c r="AVK66" s="110"/>
      <c r="AVL66" s="110"/>
      <c r="AVM66" s="110"/>
      <c r="AVN66" s="110"/>
      <c r="AVO66" s="110"/>
      <c r="AVP66" s="110"/>
      <c r="AVQ66" s="110"/>
      <c r="AVR66" s="110"/>
      <c r="AVS66" s="110"/>
      <c r="AVT66" s="110"/>
      <c r="AVU66" s="110"/>
      <c r="AVV66" s="110"/>
      <c r="AVW66" s="110"/>
      <c r="AVX66" s="110"/>
      <c r="AVY66" s="110"/>
      <c r="AVZ66" s="110"/>
      <c r="AWA66" s="110"/>
      <c r="AWB66" s="110"/>
      <c r="AWC66" s="110"/>
      <c r="AWD66" s="110"/>
      <c r="AWE66" s="110"/>
      <c r="AWF66" s="110"/>
      <c r="AWG66" s="110"/>
      <c r="AWH66" s="110"/>
      <c r="AWI66" s="110"/>
      <c r="AWJ66" s="110"/>
      <c r="AWK66" s="110"/>
      <c r="AWL66" s="110"/>
      <c r="AWM66" s="110"/>
      <c r="AWN66" s="110"/>
      <c r="AWO66" s="110"/>
      <c r="AWP66" s="110"/>
      <c r="AWQ66" s="110"/>
      <c r="AWR66" s="110"/>
      <c r="AWS66" s="110"/>
      <c r="AWT66" s="110"/>
      <c r="AWU66" s="110"/>
      <c r="AWV66" s="110"/>
      <c r="AWW66" s="110"/>
      <c r="AWX66" s="110"/>
      <c r="AWY66" s="110"/>
      <c r="AWZ66" s="110"/>
      <c r="AXA66" s="110"/>
      <c r="AXB66" s="110"/>
      <c r="AXC66" s="110"/>
      <c r="AXD66" s="110"/>
      <c r="AXE66" s="110"/>
      <c r="AXF66" s="110"/>
      <c r="AXG66" s="110"/>
      <c r="AXH66" s="110"/>
      <c r="AXI66" s="110"/>
      <c r="AXJ66" s="110"/>
      <c r="AXK66" s="110"/>
      <c r="AXL66" s="110"/>
      <c r="AXM66" s="110"/>
      <c r="AXN66" s="110"/>
      <c r="AXO66" s="110"/>
      <c r="AXP66" s="110"/>
      <c r="AXQ66" s="110"/>
      <c r="AXR66" s="110"/>
      <c r="AXS66" s="110"/>
      <c r="AXT66" s="110"/>
      <c r="AXU66" s="110"/>
      <c r="AXV66" s="110"/>
      <c r="AXW66" s="110"/>
      <c r="AXX66" s="110"/>
      <c r="AXY66" s="110"/>
      <c r="AXZ66" s="110"/>
      <c r="AYA66" s="110"/>
      <c r="AYB66" s="110"/>
      <c r="AYC66" s="110"/>
      <c r="AYD66" s="110"/>
      <c r="AYE66" s="110"/>
      <c r="AYF66" s="110"/>
      <c r="AYG66" s="110"/>
      <c r="AYH66" s="110"/>
      <c r="AYI66" s="110"/>
      <c r="AYJ66" s="110"/>
      <c r="AYK66" s="110"/>
      <c r="AYL66" s="110"/>
      <c r="AYM66" s="110"/>
      <c r="AYN66" s="110"/>
      <c r="AYO66" s="110"/>
      <c r="AYP66" s="110"/>
      <c r="AYQ66" s="110"/>
      <c r="AYR66" s="110"/>
      <c r="AYS66" s="110"/>
      <c r="AYT66" s="110"/>
      <c r="AYU66" s="110"/>
      <c r="AYV66" s="110"/>
      <c r="AYW66" s="110"/>
      <c r="AYX66" s="110"/>
      <c r="AYY66" s="110"/>
      <c r="AYZ66" s="110"/>
      <c r="AZA66" s="110"/>
      <c r="AZB66" s="110"/>
      <c r="AZC66" s="110"/>
      <c r="AZD66" s="110"/>
      <c r="AZE66" s="110"/>
      <c r="AZF66" s="110"/>
      <c r="AZG66" s="110"/>
      <c r="AZH66" s="110"/>
      <c r="AZI66" s="110"/>
      <c r="AZJ66" s="110"/>
      <c r="AZK66" s="110"/>
      <c r="AZL66" s="110"/>
      <c r="AZM66" s="110"/>
      <c r="AZN66" s="110"/>
      <c r="AZO66" s="110"/>
      <c r="AZP66" s="110"/>
      <c r="AZQ66" s="110"/>
      <c r="AZR66" s="110"/>
      <c r="AZS66" s="110"/>
      <c r="AZT66" s="110"/>
      <c r="AZU66" s="110"/>
      <c r="AZV66" s="110"/>
      <c r="AZW66" s="110"/>
      <c r="AZX66" s="110"/>
      <c r="AZY66" s="110"/>
      <c r="AZZ66" s="110"/>
      <c r="BAA66" s="110"/>
      <c r="BAB66" s="110"/>
      <c r="BAC66" s="110"/>
      <c r="BAD66" s="110"/>
      <c r="BAE66" s="110"/>
      <c r="BAF66" s="110"/>
      <c r="BAG66" s="110"/>
      <c r="BAH66" s="110"/>
      <c r="BAI66" s="110"/>
      <c r="BAJ66" s="110"/>
      <c r="BAK66" s="110"/>
      <c r="BAL66" s="110"/>
      <c r="BAM66" s="110"/>
      <c r="BAN66" s="110"/>
      <c r="BAO66" s="110"/>
      <c r="BAP66" s="110"/>
      <c r="BAQ66" s="110"/>
      <c r="BAR66" s="110"/>
      <c r="BAS66" s="110"/>
      <c r="BAT66" s="110"/>
      <c r="BAU66" s="110"/>
      <c r="BAV66" s="110"/>
      <c r="BAW66" s="110"/>
      <c r="BAX66" s="110"/>
      <c r="BAY66" s="110"/>
      <c r="BAZ66" s="110"/>
      <c r="BBA66" s="110"/>
      <c r="BBB66" s="110"/>
      <c r="BBC66" s="110"/>
      <c r="BBD66" s="110"/>
      <c r="BBE66" s="110"/>
      <c r="BBF66" s="110"/>
      <c r="BBG66" s="110"/>
      <c r="BBH66" s="110"/>
      <c r="BBI66" s="110"/>
      <c r="BBJ66" s="110"/>
      <c r="BBK66" s="110"/>
      <c r="BBL66" s="110"/>
      <c r="BBM66" s="110"/>
      <c r="BBN66" s="110"/>
      <c r="BBO66" s="110"/>
      <c r="BBP66" s="110"/>
      <c r="BBQ66" s="110"/>
      <c r="BBR66" s="110"/>
      <c r="BBS66" s="110"/>
      <c r="BBT66" s="110"/>
      <c r="BBU66" s="110"/>
      <c r="BBV66" s="110"/>
      <c r="BBW66" s="110"/>
      <c r="BBX66" s="110"/>
      <c r="BBY66" s="110"/>
      <c r="BBZ66" s="110"/>
      <c r="BCA66" s="110"/>
      <c r="BCB66" s="110"/>
      <c r="BCC66" s="110"/>
      <c r="BCD66" s="110"/>
      <c r="BCE66" s="110"/>
      <c r="BCF66" s="110"/>
      <c r="BCG66" s="110"/>
      <c r="BCH66" s="110"/>
      <c r="BCI66" s="110"/>
      <c r="BCJ66" s="110"/>
      <c r="BCK66" s="110"/>
      <c r="BCL66" s="110"/>
      <c r="BCM66" s="110"/>
      <c r="BCN66" s="110"/>
      <c r="BCO66" s="110"/>
      <c r="BCP66" s="110"/>
      <c r="BCQ66" s="110"/>
      <c r="BCR66" s="110"/>
      <c r="BCS66" s="110"/>
      <c r="BCT66" s="110"/>
      <c r="BCU66" s="110"/>
      <c r="BCV66" s="110"/>
      <c r="BCW66" s="110"/>
      <c r="BCX66" s="110"/>
      <c r="BCY66" s="110"/>
      <c r="BCZ66" s="110"/>
      <c r="BDA66" s="110"/>
      <c r="BDB66" s="110"/>
      <c r="BDC66" s="110"/>
      <c r="BDD66" s="110"/>
      <c r="BDE66" s="110"/>
      <c r="BDF66" s="110"/>
      <c r="BDG66" s="110"/>
      <c r="BDH66" s="110"/>
      <c r="BDI66" s="110"/>
      <c r="BDJ66" s="110"/>
      <c r="BDK66" s="110"/>
      <c r="BDL66" s="110"/>
      <c r="BDM66" s="110"/>
      <c r="BDN66" s="110"/>
      <c r="BDO66" s="110"/>
      <c r="BDP66" s="110"/>
      <c r="BDQ66" s="110"/>
      <c r="BDR66" s="110"/>
      <c r="BDS66" s="110"/>
      <c r="BDT66" s="110"/>
      <c r="BDU66" s="110"/>
      <c r="BDV66" s="110"/>
      <c r="BDW66" s="110"/>
      <c r="BDX66" s="110"/>
      <c r="BDY66" s="110"/>
      <c r="BDZ66" s="110"/>
      <c r="BEA66" s="110"/>
      <c r="BEB66" s="110"/>
      <c r="BEC66" s="110"/>
      <c r="BED66" s="110"/>
      <c r="BEE66" s="110"/>
      <c r="BEF66" s="110"/>
      <c r="BEG66" s="110"/>
      <c r="BEH66" s="110"/>
      <c r="BEI66" s="110"/>
      <c r="BEJ66" s="110"/>
      <c r="BEK66" s="110"/>
      <c r="BEL66" s="110"/>
      <c r="BEM66" s="110"/>
      <c r="BEN66" s="110"/>
      <c r="BEO66" s="110"/>
      <c r="BEP66" s="110"/>
      <c r="BEQ66" s="110"/>
      <c r="BER66" s="110"/>
      <c r="BES66" s="110"/>
      <c r="BET66" s="110"/>
      <c r="BEU66" s="110"/>
      <c r="BEV66" s="110"/>
      <c r="BEW66" s="110"/>
      <c r="BEX66" s="110"/>
      <c r="BEY66" s="110"/>
      <c r="BEZ66" s="110"/>
      <c r="BFA66" s="110"/>
      <c r="BFB66" s="110"/>
      <c r="BFC66" s="110"/>
      <c r="BFD66" s="110"/>
      <c r="BFE66" s="110"/>
      <c r="BFF66" s="110"/>
      <c r="BFG66" s="110"/>
      <c r="BFH66" s="110"/>
      <c r="BFI66" s="110"/>
      <c r="BFJ66" s="110"/>
      <c r="BFK66" s="110"/>
      <c r="BFL66" s="110"/>
      <c r="BFM66" s="110"/>
      <c r="BFN66" s="110"/>
      <c r="BFO66" s="110"/>
      <c r="BFP66" s="110"/>
      <c r="BFQ66" s="110"/>
      <c r="BFR66" s="110"/>
      <c r="BFS66" s="110"/>
      <c r="BFT66" s="110"/>
      <c r="BFU66" s="110"/>
      <c r="BFV66" s="110"/>
      <c r="BFW66" s="110"/>
      <c r="BFX66" s="110"/>
      <c r="BFY66" s="110"/>
      <c r="BFZ66" s="110"/>
      <c r="BGA66" s="110"/>
      <c r="BGB66" s="110"/>
      <c r="BGC66" s="110"/>
      <c r="BGD66" s="110"/>
      <c r="BGE66" s="110"/>
      <c r="BGF66" s="110"/>
      <c r="BGG66" s="110"/>
      <c r="BGH66" s="110"/>
      <c r="BGI66" s="110"/>
      <c r="BGJ66" s="110"/>
      <c r="BGK66" s="110"/>
      <c r="BGL66" s="110"/>
      <c r="BGM66" s="110"/>
      <c r="BGN66" s="110"/>
      <c r="BGO66" s="110"/>
      <c r="BGP66" s="110"/>
      <c r="BGQ66" s="110"/>
      <c r="BGR66" s="110"/>
      <c r="BGS66" s="110"/>
      <c r="BGT66" s="110"/>
      <c r="BGU66" s="110"/>
      <c r="BGV66" s="110"/>
      <c r="BGW66" s="110"/>
      <c r="BGX66" s="110"/>
      <c r="BGY66" s="110"/>
      <c r="BGZ66" s="110"/>
      <c r="BHA66" s="110"/>
      <c r="BHB66" s="110"/>
      <c r="BHC66" s="110"/>
      <c r="BHD66" s="110"/>
      <c r="BHE66" s="110"/>
      <c r="BHF66" s="110"/>
      <c r="BHG66" s="110"/>
      <c r="BHH66" s="110"/>
      <c r="BHI66" s="110"/>
      <c r="BHJ66" s="110"/>
      <c r="BHK66" s="110"/>
      <c r="BHL66" s="110"/>
      <c r="BHM66" s="110"/>
      <c r="BHN66" s="110"/>
      <c r="BHO66" s="110"/>
      <c r="BHP66" s="110"/>
      <c r="BHQ66" s="110"/>
      <c r="BHR66" s="110"/>
      <c r="BHS66" s="110"/>
      <c r="BHT66" s="110"/>
      <c r="BHU66" s="110"/>
      <c r="BHV66" s="110"/>
      <c r="BHW66" s="110"/>
      <c r="BHX66" s="110"/>
      <c r="BHY66" s="110"/>
      <c r="BHZ66" s="110"/>
      <c r="BIA66" s="110"/>
      <c r="BIB66" s="110"/>
      <c r="BIC66" s="110"/>
      <c r="BID66" s="110"/>
      <c r="BIE66" s="110"/>
      <c r="BIF66" s="110"/>
      <c r="BIG66" s="110"/>
      <c r="BIH66" s="110"/>
      <c r="BII66" s="110"/>
      <c r="BIJ66" s="110"/>
      <c r="BIK66" s="110"/>
      <c r="BIL66" s="110"/>
      <c r="BIM66" s="110"/>
      <c r="BIN66" s="110"/>
      <c r="BIO66" s="110"/>
      <c r="BIP66" s="110"/>
      <c r="BIQ66" s="110"/>
      <c r="BIR66" s="110"/>
      <c r="BIS66" s="110"/>
      <c r="BIT66" s="110"/>
      <c r="BIU66" s="110"/>
      <c r="BIV66" s="110"/>
      <c r="BIW66" s="110"/>
      <c r="BIX66" s="110"/>
      <c r="BIY66" s="110"/>
      <c r="BIZ66" s="110"/>
      <c r="BJA66" s="110"/>
      <c r="BJB66" s="110"/>
      <c r="BJC66" s="110"/>
      <c r="BJD66" s="110"/>
      <c r="BJE66" s="110"/>
      <c r="BJF66" s="110"/>
      <c r="BJG66" s="110"/>
      <c r="BJH66" s="110"/>
      <c r="BJI66" s="110"/>
      <c r="BJJ66" s="110"/>
      <c r="BJK66" s="110"/>
      <c r="BJL66" s="110"/>
      <c r="BJM66" s="110"/>
      <c r="BJN66" s="110"/>
      <c r="BJO66" s="110"/>
      <c r="BJP66" s="110"/>
      <c r="BJQ66" s="110"/>
      <c r="BJR66" s="110"/>
      <c r="BJS66" s="110"/>
      <c r="BJT66" s="110"/>
      <c r="BJU66" s="110"/>
      <c r="BJV66" s="110"/>
      <c r="BJW66" s="110"/>
      <c r="BJX66" s="110"/>
      <c r="BJY66" s="110"/>
      <c r="BJZ66" s="110"/>
      <c r="BKA66" s="110"/>
      <c r="BKB66" s="110"/>
      <c r="BKC66" s="110"/>
      <c r="BKD66" s="110"/>
      <c r="BKE66" s="110"/>
      <c r="BKF66" s="110"/>
      <c r="BKG66" s="110"/>
      <c r="BKH66" s="110"/>
      <c r="BKI66" s="110"/>
      <c r="BKJ66" s="110"/>
      <c r="BKK66" s="110"/>
      <c r="BKL66" s="110"/>
      <c r="BKM66" s="110"/>
      <c r="BKN66" s="110"/>
      <c r="BKO66" s="110"/>
      <c r="BKP66" s="110"/>
      <c r="BKQ66" s="110"/>
      <c r="BKR66" s="110"/>
      <c r="BKS66" s="110"/>
      <c r="BKT66" s="110"/>
      <c r="BKU66" s="110"/>
      <c r="BKV66" s="110"/>
      <c r="BKW66" s="110"/>
      <c r="BKX66" s="110"/>
      <c r="BKY66" s="110"/>
      <c r="BKZ66" s="110"/>
      <c r="BLA66" s="110"/>
      <c r="BLB66" s="110"/>
      <c r="BLC66" s="110"/>
      <c r="BLD66" s="110"/>
      <c r="BLE66" s="110"/>
      <c r="BLF66" s="110"/>
      <c r="BLG66" s="110"/>
      <c r="BLH66" s="110"/>
      <c r="BLI66" s="110"/>
      <c r="BLJ66" s="110"/>
      <c r="BLK66" s="110"/>
      <c r="BLL66" s="110"/>
      <c r="BLM66" s="110"/>
      <c r="BLN66" s="110"/>
      <c r="BLO66" s="110"/>
      <c r="BLP66" s="110"/>
      <c r="BLQ66" s="110"/>
      <c r="BLR66" s="110"/>
      <c r="BLS66" s="110"/>
      <c r="BLT66" s="110"/>
      <c r="BLU66" s="110"/>
      <c r="BLV66" s="110"/>
      <c r="BLW66" s="110"/>
      <c r="BLX66" s="110"/>
      <c r="BLY66" s="110"/>
      <c r="BLZ66" s="110"/>
      <c r="BMA66" s="110"/>
      <c r="BMB66" s="110"/>
      <c r="BMC66" s="110"/>
      <c r="BMD66" s="110"/>
      <c r="BME66" s="110"/>
      <c r="BMF66" s="110"/>
      <c r="BMG66" s="110"/>
      <c r="BMH66" s="110"/>
      <c r="BMI66" s="110"/>
      <c r="BMJ66" s="110"/>
      <c r="BMK66" s="110"/>
      <c r="BML66" s="110"/>
      <c r="BMM66" s="110"/>
      <c r="BMN66" s="110"/>
      <c r="BMO66" s="110"/>
      <c r="BMP66" s="110"/>
      <c r="BMQ66" s="110"/>
      <c r="BMR66" s="110"/>
      <c r="BMS66" s="110"/>
      <c r="BMT66" s="110"/>
      <c r="BMU66" s="110"/>
      <c r="BMV66" s="110"/>
      <c r="BMW66" s="110"/>
      <c r="BMX66" s="110"/>
      <c r="BMY66" s="110"/>
      <c r="BMZ66" s="110"/>
      <c r="BNA66" s="110"/>
      <c r="BNB66" s="110"/>
      <c r="BNC66" s="110"/>
      <c r="BND66" s="110"/>
      <c r="BNE66" s="110"/>
      <c r="BNF66" s="110"/>
      <c r="BNG66" s="110"/>
      <c r="BNH66" s="110"/>
      <c r="BNI66" s="110"/>
      <c r="BNJ66" s="110"/>
      <c r="BNK66" s="110"/>
      <c r="BNL66" s="110"/>
      <c r="BNM66" s="110"/>
      <c r="BNN66" s="110"/>
      <c r="BNO66" s="110"/>
      <c r="BNP66" s="110"/>
      <c r="BNQ66" s="110"/>
      <c r="BNR66" s="110"/>
      <c r="BNS66" s="110"/>
      <c r="BNT66" s="110"/>
      <c r="BNU66" s="110"/>
      <c r="BNV66" s="110"/>
      <c r="BNW66" s="110"/>
      <c r="BNX66" s="110"/>
      <c r="BNY66" s="110"/>
      <c r="BNZ66" s="110"/>
      <c r="BOA66" s="110"/>
      <c r="BOB66" s="110"/>
      <c r="BOC66" s="110"/>
      <c r="BOD66" s="110"/>
      <c r="BOE66" s="110"/>
      <c r="BOF66" s="110"/>
      <c r="BOG66" s="110"/>
      <c r="BOH66" s="110"/>
      <c r="BOI66" s="110"/>
      <c r="BOJ66" s="110"/>
      <c r="BOK66" s="110"/>
      <c r="BOL66" s="110"/>
      <c r="BOM66" s="110"/>
      <c r="BON66" s="110"/>
      <c r="BOO66" s="110"/>
      <c r="BOP66" s="110"/>
      <c r="BOQ66" s="110"/>
      <c r="BOR66" s="110"/>
      <c r="BOS66" s="110"/>
      <c r="BOT66" s="110"/>
      <c r="BOU66" s="110"/>
      <c r="BOV66" s="110"/>
      <c r="BOW66" s="110"/>
      <c r="BOX66" s="110"/>
      <c r="BOY66" s="110"/>
      <c r="BOZ66" s="110"/>
      <c r="BPA66" s="110"/>
      <c r="BPB66" s="110"/>
      <c r="BPC66" s="110"/>
      <c r="BPD66" s="110"/>
      <c r="BPE66" s="110"/>
      <c r="BPF66" s="110"/>
      <c r="BPG66" s="110"/>
      <c r="BPH66" s="110"/>
      <c r="BPI66" s="110"/>
      <c r="BPJ66" s="110"/>
      <c r="BPK66" s="110"/>
      <c r="BPL66" s="110"/>
      <c r="BPM66" s="110"/>
      <c r="BPN66" s="110"/>
      <c r="BPO66" s="110"/>
      <c r="BPP66" s="110"/>
      <c r="BPQ66" s="110"/>
      <c r="BPR66" s="110"/>
      <c r="BPS66" s="110"/>
      <c r="BPT66" s="110"/>
      <c r="BPU66" s="110"/>
      <c r="BPV66" s="110"/>
      <c r="BPW66" s="110"/>
      <c r="BPX66" s="110"/>
      <c r="BPY66" s="110"/>
      <c r="BPZ66" s="110"/>
      <c r="BQA66" s="110"/>
      <c r="BQB66" s="110"/>
      <c r="BQC66" s="110"/>
      <c r="BQD66" s="110"/>
      <c r="BQE66" s="110"/>
      <c r="BQF66" s="110"/>
      <c r="BQG66" s="110"/>
      <c r="BQH66" s="110"/>
      <c r="BQI66" s="110"/>
      <c r="BQJ66" s="110"/>
      <c r="BQK66" s="110"/>
      <c r="BQL66" s="110"/>
      <c r="BQM66" s="110"/>
      <c r="BQN66" s="110"/>
      <c r="BQO66" s="110"/>
      <c r="BQP66" s="110"/>
      <c r="BQQ66" s="110"/>
      <c r="BQR66" s="110"/>
      <c r="BQS66" s="110"/>
      <c r="BQT66" s="110"/>
      <c r="BQU66" s="110"/>
      <c r="BQV66" s="110"/>
      <c r="BQW66" s="110"/>
      <c r="BQX66" s="110"/>
      <c r="BQY66" s="110"/>
      <c r="BQZ66" s="110"/>
      <c r="BRA66" s="110"/>
      <c r="BRB66" s="110"/>
      <c r="BRC66" s="110"/>
      <c r="BRD66" s="110"/>
      <c r="BRE66" s="110"/>
      <c r="BRF66" s="110"/>
      <c r="BRG66" s="110"/>
      <c r="BRH66" s="110"/>
      <c r="BRI66" s="110"/>
      <c r="BRJ66" s="110"/>
      <c r="BRK66" s="110"/>
      <c r="BRL66" s="110"/>
      <c r="BRM66" s="110"/>
      <c r="BRN66" s="110"/>
      <c r="BRO66" s="110"/>
      <c r="BRP66" s="110"/>
      <c r="BRQ66" s="110"/>
      <c r="BRR66" s="110"/>
      <c r="BRS66" s="110"/>
      <c r="BRT66" s="110"/>
      <c r="BRU66" s="110"/>
      <c r="BRV66" s="110"/>
      <c r="BRW66" s="110"/>
      <c r="BRX66" s="110"/>
      <c r="BRY66" s="110"/>
      <c r="BRZ66" s="110"/>
      <c r="BSA66" s="110"/>
      <c r="BSB66" s="110"/>
      <c r="BSC66" s="110"/>
      <c r="BSD66" s="110"/>
      <c r="BSE66" s="110"/>
      <c r="BSF66" s="110"/>
      <c r="BSG66" s="110"/>
      <c r="BSH66" s="110"/>
      <c r="BSI66" s="110"/>
      <c r="BSJ66" s="110"/>
      <c r="BSK66" s="110"/>
      <c r="BSL66" s="110"/>
      <c r="BSM66" s="110"/>
      <c r="BSN66" s="110"/>
      <c r="BSO66" s="110"/>
      <c r="BSP66" s="110"/>
      <c r="BSQ66" s="110"/>
      <c r="BSR66" s="110"/>
      <c r="BSS66" s="110"/>
      <c r="BST66" s="110"/>
      <c r="BSU66" s="110"/>
      <c r="BSV66" s="110"/>
      <c r="BSW66" s="110"/>
      <c r="BSX66" s="110"/>
      <c r="BSY66" s="110"/>
      <c r="BSZ66" s="110"/>
      <c r="BTA66" s="110"/>
      <c r="BTB66" s="110"/>
      <c r="BTC66" s="110"/>
      <c r="BTD66" s="110"/>
      <c r="BTE66" s="110"/>
      <c r="BTF66" s="110"/>
      <c r="BTG66" s="110"/>
      <c r="BTH66" s="110"/>
      <c r="BTI66" s="110"/>
      <c r="BTJ66" s="110"/>
      <c r="BTK66" s="110"/>
      <c r="BTL66" s="110"/>
      <c r="BTM66" s="110"/>
      <c r="BTN66" s="110"/>
      <c r="BTO66" s="110"/>
      <c r="BTP66" s="110"/>
      <c r="BTQ66" s="110"/>
      <c r="BTR66" s="110"/>
      <c r="BTS66" s="110"/>
      <c r="BTT66" s="110"/>
      <c r="BTU66" s="110"/>
      <c r="BTV66" s="110"/>
      <c r="BTW66" s="110"/>
      <c r="BTX66" s="110"/>
      <c r="BTY66" s="110"/>
      <c r="BTZ66" s="110"/>
      <c r="BUA66" s="110"/>
      <c r="BUB66" s="110"/>
      <c r="BUC66" s="110"/>
      <c r="BUD66" s="110"/>
      <c r="BUE66" s="110"/>
      <c r="BUF66" s="110"/>
      <c r="BUG66" s="110"/>
      <c r="BUH66" s="110"/>
      <c r="BUI66" s="110"/>
      <c r="BUJ66" s="110"/>
      <c r="BUK66" s="110"/>
      <c r="BUL66" s="110"/>
      <c r="BUM66" s="110"/>
      <c r="BUN66" s="110"/>
      <c r="BUO66" s="110"/>
      <c r="BUP66" s="110"/>
      <c r="BUQ66" s="110"/>
      <c r="BUR66" s="110"/>
      <c r="BUS66" s="110"/>
      <c r="BUT66" s="110"/>
      <c r="BUU66" s="110"/>
      <c r="BUV66" s="110"/>
      <c r="BUW66" s="110"/>
      <c r="BUX66" s="110"/>
      <c r="BUY66" s="110"/>
      <c r="BUZ66" s="110"/>
      <c r="BVA66" s="110"/>
      <c r="BVB66" s="110"/>
      <c r="BVC66" s="110"/>
      <c r="BVD66" s="110"/>
      <c r="BVE66" s="110"/>
      <c r="BVF66" s="110"/>
      <c r="BVG66" s="110"/>
      <c r="BVH66" s="110"/>
      <c r="BVI66" s="110"/>
      <c r="BVJ66" s="110"/>
      <c r="BVK66" s="110"/>
      <c r="BVL66" s="110"/>
      <c r="BVM66" s="110"/>
      <c r="BVN66" s="110"/>
      <c r="BVO66" s="110"/>
      <c r="BVP66" s="110"/>
      <c r="BVQ66" s="110"/>
      <c r="BVR66" s="110"/>
      <c r="BVS66" s="110"/>
      <c r="BVT66" s="110"/>
      <c r="BVU66" s="110"/>
      <c r="BVV66" s="110"/>
      <c r="BVW66" s="110"/>
      <c r="BVX66" s="110"/>
      <c r="BVY66" s="110"/>
      <c r="BVZ66" s="110"/>
      <c r="BWA66" s="110"/>
      <c r="BWB66" s="110"/>
      <c r="BWC66" s="110"/>
      <c r="BWD66" s="110"/>
      <c r="BWE66" s="110"/>
      <c r="BWF66" s="110"/>
      <c r="BWG66" s="110"/>
      <c r="BWH66" s="110"/>
      <c r="BWI66" s="110"/>
      <c r="BWJ66" s="110"/>
      <c r="BWK66" s="110"/>
      <c r="BWL66" s="110"/>
      <c r="BWM66" s="110"/>
      <c r="BWN66" s="110"/>
      <c r="BWO66" s="110"/>
      <c r="BWP66" s="110"/>
      <c r="BWQ66" s="110"/>
      <c r="BWR66" s="110"/>
      <c r="BWS66" s="110"/>
      <c r="BWT66" s="110"/>
      <c r="BWU66" s="110"/>
      <c r="BWV66" s="110"/>
      <c r="BWW66" s="110"/>
      <c r="BWX66" s="110"/>
      <c r="BWY66" s="110"/>
      <c r="BWZ66" s="110"/>
      <c r="BXA66" s="110"/>
      <c r="BXB66" s="110"/>
      <c r="BXC66" s="110"/>
      <c r="BXD66" s="110"/>
      <c r="BXE66" s="110"/>
      <c r="BXF66" s="110"/>
      <c r="BXG66" s="110"/>
      <c r="BXH66" s="110"/>
      <c r="BXI66" s="110"/>
      <c r="BXJ66" s="110"/>
      <c r="BXK66" s="110"/>
      <c r="BXL66" s="110"/>
      <c r="BXM66" s="110"/>
      <c r="BXN66" s="110"/>
      <c r="BXO66" s="110"/>
      <c r="BXP66" s="110"/>
      <c r="BXQ66" s="110"/>
      <c r="BXR66" s="110"/>
      <c r="BXS66" s="110"/>
      <c r="BXT66" s="110"/>
      <c r="BXU66" s="110"/>
      <c r="BXV66" s="110"/>
      <c r="BXW66" s="110"/>
      <c r="BXX66" s="110"/>
      <c r="BXY66" s="110"/>
      <c r="BXZ66" s="110"/>
      <c r="BYA66" s="110"/>
      <c r="BYB66" s="110"/>
      <c r="BYC66" s="110"/>
      <c r="BYD66" s="110"/>
      <c r="BYE66" s="110"/>
      <c r="BYF66" s="110"/>
      <c r="BYG66" s="110"/>
      <c r="BYH66" s="110"/>
      <c r="BYI66" s="110"/>
      <c r="BYJ66" s="110"/>
      <c r="BYK66" s="110"/>
      <c r="BYL66" s="110"/>
      <c r="BYM66" s="110"/>
      <c r="BYN66" s="110"/>
      <c r="BYO66" s="110"/>
      <c r="BYP66" s="110"/>
      <c r="BYQ66" s="110"/>
      <c r="BYR66" s="110"/>
      <c r="BYS66" s="110"/>
      <c r="BYT66" s="110"/>
      <c r="BYU66" s="110"/>
      <c r="BYV66" s="110"/>
      <c r="BYW66" s="110"/>
      <c r="BYX66" s="110"/>
      <c r="BYY66" s="110"/>
      <c r="BYZ66" s="110"/>
      <c r="BZA66" s="110"/>
      <c r="BZB66" s="110"/>
      <c r="BZC66" s="110"/>
      <c r="BZD66" s="110"/>
      <c r="BZE66" s="110"/>
      <c r="BZF66" s="110"/>
      <c r="BZG66" s="110"/>
      <c r="BZH66" s="110"/>
      <c r="BZI66" s="110"/>
      <c r="BZJ66" s="110"/>
      <c r="BZK66" s="110"/>
      <c r="BZL66" s="110"/>
      <c r="BZM66" s="110"/>
      <c r="BZN66" s="110"/>
      <c r="BZO66" s="110"/>
      <c r="BZP66" s="110"/>
      <c r="BZQ66" s="110"/>
      <c r="BZR66" s="110"/>
      <c r="BZS66" s="110"/>
      <c r="BZT66" s="110"/>
      <c r="BZU66" s="110"/>
      <c r="BZV66" s="110"/>
      <c r="BZW66" s="110"/>
      <c r="BZX66" s="110"/>
      <c r="BZY66" s="110"/>
      <c r="BZZ66" s="110"/>
      <c r="CAA66" s="110"/>
      <c r="CAB66" s="110"/>
      <c r="CAC66" s="110"/>
      <c r="CAD66" s="110"/>
      <c r="CAE66" s="110"/>
      <c r="CAF66" s="110"/>
      <c r="CAG66" s="110"/>
      <c r="CAH66" s="110"/>
      <c r="CAI66" s="110"/>
      <c r="CAJ66" s="110"/>
      <c r="CAK66" s="110"/>
      <c r="CAL66" s="110"/>
      <c r="CAM66" s="110"/>
      <c r="CAN66" s="110"/>
      <c r="CAO66" s="110"/>
      <c r="CAP66" s="110"/>
      <c r="CAQ66" s="110"/>
      <c r="CAR66" s="110"/>
      <c r="CAS66" s="110"/>
      <c r="CAT66" s="110"/>
      <c r="CAU66" s="110"/>
      <c r="CAV66" s="110"/>
      <c r="CAW66" s="110"/>
      <c r="CAX66" s="110"/>
      <c r="CAY66" s="110"/>
      <c r="CAZ66" s="110"/>
      <c r="CBA66" s="110"/>
      <c r="CBB66" s="110"/>
      <c r="CBC66" s="110"/>
      <c r="CBD66" s="110"/>
      <c r="CBE66" s="110"/>
      <c r="CBF66" s="110"/>
      <c r="CBG66" s="110"/>
      <c r="CBH66" s="110"/>
      <c r="CBI66" s="110"/>
      <c r="CBJ66" s="110"/>
      <c r="CBK66" s="110"/>
      <c r="CBL66" s="110"/>
      <c r="CBM66" s="110"/>
      <c r="CBN66" s="110"/>
      <c r="CBO66" s="110"/>
      <c r="CBP66" s="110"/>
      <c r="CBQ66" s="110"/>
      <c r="CBR66" s="110"/>
      <c r="CBS66" s="110"/>
      <c r="CBT66" s="110"/>
      <c r="CBU66" s="110"/>
      <c r="CBV66" s="110"/>
      <c r="CBW66" s="110"/>
      <c r="CBX66" s="110"/>
      <c r="CBY66" s="110"/>
      <c r="CBZ66" s="110"/>
      <c r="CCA66" s="110"/>
      <c r="CCB66" s="110"/>
      <c r="CCC66" s="110"/>
      <c r="CCD66" s="110"/>
      <c r="CCE66" s="110"/>
      <c r="CCF66" s="110"/>
      <c r="CCG66" s="110"/>
      <c r="CCH66" s="110"/>
      <c r="CCI66" s="110"/>
      <c r="CCJ66" s="110"/>
      <c r="CCK66" s="110"/>
      <c r="CCL66" s="110"/>
      <c r="CCM66" s="110"/>
      <c r="CCN66" s="110"/>
      <c r="CCO66" s="110"/>
      <c r="CCP66" s="110"/>
      <c r="CCQ66" s="110"/>
      <c r="CCR66" s="110"/>
      <c r="CCS66" s="110"/>
      <c r="CCT66" s="110"/>
      <c r="CCU66" s="110"/>
      <c r="CCV66" s="110"/>
      <c r="CCW66" s="110"/>
      <c r="CCX66" s="110"/>
      <c r="CCY66" s="110"/>
      <c r="CCZ66" s="110"/>
      <c r="CDA66" s="110"/>
      <c r="CDB66" s="110"/>
      <c r="CDC66" s="110"/>
      <c r="CDD66" s="110"/>
      <c r="CDE66" s="110"/>
      <c r="CDF66" s="110"/>
      <c r="CDG66" s="110"/>
      <c r="CDH66" s="110"/>
      <c r="CDI66" s="110"/>
      <c r="CDJ66" s="110"/>
      <c r="CDK66" s="110"/>
      <c r="CDL66" s="110"/>
      <c r="CDM66" s="110"/>
      <c r="CDN66" s="110"/>
      <c r="CDO66" s="110"/>
      <c r="CDP66" s="110"/>
      <c r="CDQ66" s="110"/>
      <c r="CDR66" s="110"/>
      <c r="CDS66" s="110"/>
      <c r="CDT66" s="110"/>
      <c r="CDU66" s="110"/>
      <c r="CDV66" s="110"/>
      <c r="CDW66" s="110"/>
      <c r="CDX66" s="110"/>
      <c r="CDY66" s="110"/>
      <c r="CDZ66" s="110"/>
      <c r="CEA66" s="110"/>
      <c r="CEB66" s="110"/>
      <c r="CEC66" s="110"/>
      <c r="CED66" s="110"/>
      <c r="CEE66" s="110"/>
      <c r="CEF66" s="110"/>
      <c r="CEG66" s="110"/>
      <c r="CEH66" s="110"/>
      <c r="CEI66" s="110"/>
      <c r="CEJ66" s="110"/>
      <c r="CEK66" s="110"/>
      <c r="CEL66" s="110"/>
      <c r="CEM66" s="110"/>
      <c r="CEN66" s="110"/>
      <c r="CEO66" s="110"/>
      <c r="CEP66" s="110"/>
      <c r="CEQ66" s="110"/>
      <c r="CER66" s="110"/>
      <c r="CES66" s="110"/>
      <c r="CET66" s="110"/>
      <c r="CEU66" s="110"/>
      <c r="CEV66" s="110"/>
      <c r="CEW66" s="110"/>
      <c r="CEX66" s="110"/>
      <c r="CEY66" s="110"/>
      <c r="CEZ66" s="110"/>
      <c r="CFA66" s="110"/>
      <c r="CFB66" s="110"/>
      <c r="CFC66" s="110"/>
      <c r="CFD66" s="110"/>
      <c r="CFE66" s="110"/>
      <c r="CFF66" s="110"/>
      <c r="CFG66" s="110"/>
      <c r="CFH66" s="110"/>
      <c r="CFI66" s="110"/>
      <c r="CFJ66" s="110"/>
      <c r="CFK66" s="110"/>
      <c r="CFL66" s="110"/>
      <c r="CFM66" s="110"/>
      <c r="CFN66" s="110"/>
      <c r="CFO66" s="110"/>
      <c r="CFP66" s="110"/>
      <c r="CFQ66" s="110"/>
      <c r="CFR66" s="110"/>
      <c r="CFS66" s="110"/>
      <c r="CFT66" s="110"/>
      <c r="CFU66" s="110"/>
      <c r="CFV66" s="110"/>
      <c r="CFW66" s="110"/>
      <c r="CFX66" s="110"/>
      <c r="CFY66" s="110"/>
      <c r="CFZ66" s="110"/>
      <c r="CGA66" s="110"/>
      <c r="CGB66" s="110"/>
      <c r="CGC66" s="110"/>
      <c r="CGD66" s="110"/>
      <c r="CGE66" s="110"/>
      <c r="CGF66" s="110"/>
      <c r="CGG66" s="110"/>
      <c r="CGH66" s="110"/>
      <c r="CGI66" s="110"/>
      <c r="CGJ66" s="110"/>
      <c r="CGK66" s="110"/>
      <c r="CGL66" s="110"/>
      <c r="CGM66" s="110"/>
      <c r="CGN66" s="110"/>
      <c r="CGO66" s="110"/>
      <c r="CGP66" s="110"/>
      <c r="CGQ66" s="110"/>
      <c r="CGR66" s="110"/>
      <c r="CGS66" s="110"/>
      <c r="CGT66" s="110"/>
      <c r="CGU66" s="110"/>
      <c r="CGV66" s="110"/>
      <c r="CGW66" s="110"/>
      <c r="CGX66" s="110"/>
      <c r="CGY66" s="110"/>
      <c r="CGZ66" s="110"/>
      <c r="CHA66" s="110"/>
      <c r="CHB66" s="110"/>
      <c r="CHC66" s="110"/>
      <c r="CHD66" s="110"/>
      <c r="CHE66" s="110"/>
      <c r="CHF66" s="110"/>
      <c r="CHG66" s="110"/>
      <c r="CHH66" s="110"/>
      <c r="CHI66" s="110"/>
      <c r="CHJ66" s="110"/>
      <c r="CHK66" s="110"/>
      <c r="CHL66" s="110"/>
      <c r="CHM66" s="110"/>
      <c r="CHN66" s="110"/>
      <c r="CHO66" s="110"/>
      <c r="CHP66" s="110"/>
      <c r="CHQ66" s="110"/>
      <c r="CHR66" s="110"/>
      <c r="CHS66" s="110"/>
      <c r="CHT66" s="110"/>
      <c r="CHU66" s="110"/>
      <c r="CHV66" s="110"/>
      <c r="CHW66" s="110"/>
      <c r="CHX66" s="110"/>
      <c r="CHY66" s="110"/>
      <c r="CHZ66" s="110"/>
      <c r="CIA66" s="110"/>
      <c r="CIB66" s="110"/>
      <c r="CIC66" s="110"/>
      <c r="CID66" s="110"/>
      <c r="CIE66" s="110"/>
      <c r="CIF66" s="110"/>
      <c r="CIG66" s="110"/>
      <c r="CIH66" s="110"/>
      <c r="CII66" s="110"/>
      <c r="CIJ66" s="110"/>
      <c r="CIK66" s="110"/>
      <c r="CIL66" s="110"/>
      <c r="CIM66" s="110"/>
      <c r="CIN66" s="110"/>
      <c r="CIO66" s="110"/>
      <c r="CIP66" s="110"/>
      <c r="CIQ66" s="110"/>
      <c r="CIR66" s="110"/>
      <c r="CIS66" s="110"/>
      <c r="CIT66" s="110"/>
      <c r="CIU66" s="110"/>
      <c r="CIV66" s="110"/>
      <c r="CIW66" s="110"/>
      <c r="CIX66" s="110"/>
      <c r="CIY66" s="110"/>
      <c r="CIZ66" s="110"/>
      <c r="CJA66" s="110"/>
      <c r="CJB66" s="110"/>
      <c r="CJC66" s="110"/>
      <c r="CJD66" s="110"/>
      <c r="CJE66" s="110"/>
      <c r="CJF66" s="110"/>
      <c r="CJG66" s="110"/>
      <c r="CJH66" s="110"/>
      <c r="CJI66" s="110"/>
      <c r="CJJ66" s="110"/>
      <c r="CJK66" s="110"/>
      <c r="CJL66" s="110"/>
      <c r="CJM66" s="110"/>
      <c r="CJN66" s="110"/>
      <c r="CJO66" s="110"/>
      <c r="CJP66" s="110"/>
      <c r="CJQ66" s="110"/>
      <c r="CJR66" s="110"/>
      <c r="CJS66" s="110"/>
      <c r="CJT66" s="110"/>
      <c r="CJU66" s="110"/>
      <c r="CJV66" s="110"/>
      <c r="CJW66" s="110"/>
      <c r="CJX66" s="110"/>
      <c r="CJY66" s="110"/>
      <c r="CJZ66" s="110"/>
      <c r="CKA66" s="110"/>
      <c r="CKB66" s="110"/>
      <c r="CKC66" s="110"/>
      <c r="CKD66" s="110"/>
      <c r="CKE66" s="110"/>
      <c r="CKF66" s="110"/>
      <c r="CKG66" s="110"/>
      <c r="CKH66" s="110"/>
      <c r="CKI66" s="110"/>
      <c r="CKJ66" s="110"/>
      <c r="CKK66" s="110"/>
      <c r="CKL66" s="110"/>
      <c r="CKM66" s="110"/>
      <c r="CKN66" s="110"/>
      <c r="CKO66" s="110"/>
      <c r="CKP66" s="110"/>
      <c r="CKQ66" s="110"/>
      <c r="CKR66" s="110"/>
      <c r="CKS66" s="110"/>
      <c r="CKT66" s="110"/>
      <c r="CKU66" s="110"/>
      <c r="CKV66" s="110"/>
      <c r="CKW66" s="110"/>
      <c r="CKX66" s="110"/>
      <c r="CKY66" s="110"/>
      <c r="CKZ66" s="110"/>
      <c r="CLA66" s="110"/>
      <c r="CLB66" s="110"/>
      <c r="CLC66" s="110"/>
      <c r="CLD66" s="110"/>
      <c r="CLE66" s="110"/>
      <c r="CLF66" s="110"/>
      <c r="CLG66" s="110"/>
      <c r="CLH66" s="110"/>
      <c r="CLI66" s="110"/>
      <c r="CLJ66" s="110"/>
      <c r="CLK66" s="110"/>
      <c r="CLL66" s="110"/>
      <c r="CLM66" s="110"/>
      <c r="CLN66" s="110"/>
      <c r="CLO66" s="110"/>
      <c r="CLP66" s="110"/>
      <c r="CLQ66" s="110"/>
      <c r="CLR66" s="110"/>
      <c r="CLS66" s="110"/>
      <c r="CLT66" s="110"/>
      <c r="CLU66" s="110"/>
      <c r="CLV66" s="110"/>
      <c r="CLW66" s="110"/>
      <c r="CLX66" s="110"/>
      <c r="CLY66" s="110"/>
      <c r="CLZ66" s="110"/>
      <c r="CMA66" s="110"/>
      <c r="CMB66" s="110"/>
      <c r="CMC66" s="110"/>
      <c r="CMD66" s="110"/>
      <c r="CME66" s="110"/>
      <c r="CMF66" s="110"/>
      <c r="CMG66" s="110"/>
      <c r="CMH66" s="110"/>
      <c r="CMI66" s="110"/>
      <c r="CMJ66" s="110"/>
      <c r="CMK66" s="110"/>
      <c r="CML66" s="110"/>
      <c r="CMM66" s="110"/>
      <c r="CMN66" s="110"/>
      <c r="CMO66" s="110"/>
      <c r="CMP66" s="110"/>
      <c r="CMQ66" s="110"/>
      <c r="CMR66" s="110"/>
      <c r="CMS66" s="110"/>
      <c r="CMT66" s="110"/>
      <c r="CMU66" s="110"/>
      <c r="CMV66" s="110"/>
      <c r="CMW66" s="110"/>
      <c r="CMX66" s="110"/>
      <c r="CMY66" s="110"/>
      <c r="CMZ66" s="110"/>
      <c r="CNA66" s="110"/>
      <c r="CNB66" s="110"/>
      <c r="CNC66" s="110"/>
      <c r="CND66" s="110"/>
      <c r="CNE66" s="110"/>
      <c r="CNF66" s="110"/>
      <c r="CNG66" s="110"/>
      <c r="CNH66" s="110"/>
      <c r="CNI66" s="110"/>
      <c r="CNJ66" s="110"/>
      <c r="CNK66" s="110"/>
      <c r="CNL66" s="110"/>
      <c r="CNM66" s="110"/>
      <c r="CNN66" s="110"/>
      <c r="CNO66" s="110"/>
      <c r="CNP66" s="110"/>
      <c r="CNQ66" s="110"/>
      <c r="CNR66" s="110"/>
      <c r="CNS66" s="110"/>
      <c r="CNT66" s="110"/>
      <c r="CNU66" s="110"/>
      <c r="CNV66" s="110"/>
      <c r="CNW66" s="110"/>
      <c r="CNX66" s="110"/>
      <c r="CNY66" s="110"/>
      <c r="CNZ66" s="110"/>
      <c r="COA66" s="110"/>
      <c r="COB66" s="110"/>
      <c r="COC66" s="110"/>
      <c r="COD66" s="110"/>
      <c r="COE66" s="110"/>
      <c r="COF66" s="110"/>
      <c r="COG66" s="110"/>
      <c r="COH66" s="110"/>
      <c r="COI66" s="110"/>
      <c r="COJ66" s="110"/>
      <c r="COK66" s="110"/>
      <c r="COL66" s="110"/>
      <c r="COM66" s="110"/>
      <c r="CON66" s="110"/>
      <c r="COO66" s="110"/>
      <c r="COP66" s="110"/>
      <c r="COQ66" s="110"/>
      <c r="COR66" s="110"/>
      <c r="COS66" s="110"/>
      <c r="COT66" s="110"/>
      <c r="COU66" s="110"/>
      <c r="COV66" s="110"/>
      <c r="COW66" s="110"/>
      <c r="COX66" s="110"/>
      <c r="COY66" s="110"/>
      <c r="COZ66" s="110"/>
      <c r="CPA66" s="110"/>
      <c r="CPB66" s="110"/>
      <c r="CPC66" s="110"/>
      <c r="CPD66" s="110"/>
      <c r="CPE66" s="110"/>
      <c r="CPF66" s="110"/>
      <c r="CPG66" s="110"/>
      <c r="CPH66" s="110"/>
      <c r="CPI66" s="110"/>
      <c r="CPJ66" s="110"/>
      <c r="CPK66" s="110"/>
      <c r="CPL66" s="110"/>
      <c r="CPM66" s="110"/>
      <c r="CPN66" s="110"/>
      <c r="CPO66" s="110"/>
      <c r="CPP66" s="110"/>
      <c r="CPQ66" s="110"/>
      <c r="CPR66" s="110"/>
      <c r="CPS66" s="110"/>
      <c r="CPT66" s="110"/>
      <c r="CPU66" s="110"/>
      <c r="CPV66" s="110"/>
      <c r="CPW66" s="110"/>
      <c r="CPX66" s="110"/>
      <c r="CPY66" s="110"/>
      <c r="CPZ66" s="110"/>
      <c r="CQA66" s="110"/>
      <c r="CQB66" s="110"/>
      <c r="CQC66" s="110"/>
      <c r="CQD66" s="110"/>
      <c r="CQE66" s="110"/>
      <c r="CQF66" s="110"/>
      <c r="CQG66" s="110"/>
      <c r="CQH66" s="110"/>
      <c r="CQI66" s="110"/>
      <c r="CQJ66" s="110"/>
      <c r="CQK66" s="110"/>
      <c r="CQL66" s="110"/>
      <c r="CQM66" s="110"/>
      <c r="CQN66" s="110"/>
      <c r="CQO66" s="110"/>
      <c r="CQP66" s="110"/>
      <c r="CQQ66" s="110"/>
      <c r="CQR66" s="110"/>
      <c r="CQS66" s="110"/>
      <c r="CQT66" s="110"/>
      <c r="CQU66" s="110"/>
      <c r="CQV66" s="110"/>
      <c r="CQW66" s="110"/>
      <c r="CQX66" s="110"/>
      <c r="CQY66" s="110"/>
      <c r="CQZ66" s="110"/>
      <c r="CRA66" s="110"/>
      <c r="CRB66" s="110"/>
      <c r="CRC66" s="110"/>
      <c r="CRD66" s="110"/>
      <c r="CRE66" s="110"/>
      <c r="CRF66" s="110"/>
      <c r="CRG66" s="110"/>
      <c r="CRH66" s="110"/>
      <c r="CRI66" s="110"/>
      <c r="CRJ66" s="110"/>
      <c r="CRK66" s="110"/>
      <c r="CRL66" s="110"/>
      <c r="CRM66" s="110"/>
      <c r="CRN66" s="110"/>
      <c r="CRO66" s="110"/>
      <c r="CRP66" s="110"/>
      <c r="CRQ66" s="110"/>
      <c r="CRR66" s="110"/>
      <c r="CRS66" s="110"/>
      <c r="CRT66" s="110"/>
      <c r="CRU66" s="110"/>
      <c r="CRV66" s="110"/>
      <c r="CRW66" s="110"/>
      <c r="CRX66" s="110"/>
      <c r="CRY66" s="110"/>
      <c r="CRZ66" s="110"/>
      <c r="CSA66" s="110"/>
      <c r="CSB66" s="110"/>
      <c r="CSC66" s="110"/>
      <c r="CSD66" s="110"/>
      <c r="CSE66" s="110"/>
      <c r="CSF66" s="110"/>
      <c r="CSG66" s="110"/>
      <c r="CSH66" s="110"/>
      <c r="CSI66" s="110"/>
      <c r="CSJ66" s="110"/>
      <c r="CSK66" s="110"/>
      <c r="CSL66" s="110"/>
      <c r="CSM66" s="110"/>
      <c r="CSN66" s="110"/>
      <c r="CSO66" s="110"/>
      <c r="CSP66" s="110"/>
      <c r="CSQ66" s="110"/>
      <c r="CSR66" s="110"/>
      <c r="CSS66" s="110"/>
      <c r="CST66" s="110"/>
      <c r="CSU66" s="110"/>
      <c r="CSV66" s="110"/>
      <c r="CSW66" s="110"/>
      <c r="CSX66" s="110"/>
      <c r="CSY66" s="110"/>
      <c r="CSZ66" s="110"/>
      <c r="CTA66" s="110"/>
      <c r="CTB66" s="110"/>
      <c r="CTC66" s="110"/>
      <c r="CTD66" s="110"/>
      <c r="CTE66" s="110"/>
      <c r="CTF66" s="110"/>
      <c r="CTG66" s="110"/>
      <c r="CTH66" s="110"/>
      <c r="CTI66" s="110"/>
      <c r="CTJ66" s="110"/>
      <c r="CTK66" s="110"/>
      <c r="CTL66" s="110"/>
      <c r="CTM66" s="110"/>
      <c r="CTN66" s="110"/>
      <c r="CTO66" s="110"/>
      <c r="CTP66" s="110"/>
      <c r="CTQ66" s="110"/>
      <c r="CTR66" s="110"/>
      <c r="CTS66" s="110"/>
      <c r="CTT66" s="110"/>
      <c r="CTU66" s="110"/>
      <c r="CTV66" s="110"/>
      <c r="CTW66" s="110"/>
      <c r="CTX66" s="110"/>
      <c r="CTY66" s="110"/>
      <c r="CTZ66" s="110"/>
      <c r="CUA66" s="110"/>
      <c r="CUB66" s="110"/>
      <c r="CUC66" s="110"/>
      <c r="CUD66" s="110"/>
      <c r="CUE66" s="110"/>
      <c r="CUF66" s="110"/>
      <c r="CUG66" s="110"/>
      <c r="CUH66" s="110"/>
      <c r="CUI66" s="110"/>
      <c r="CUJ66" s="110"/>
      <c r="CUK66" s="110"/>
      <c r="CUL66" s="110"/>
      <c r="CUM66" s="110"/>
      <c r="CUN66" s="110"/>
      <c r="CUO66" s="110"/>
      <c r="CUP66" s="110"/>
      <c r="CUQ66" s="110"/>
      <c r="CUR66" s="110"/>
      <c r="CUS66" s="110"/>
      <c r="CUT66" s="110"/>
      <c r="CUU66" s="110"/>
      <c r="CUV66" s="110"/>
      <c r="CUW66" s="110"/>
      <c r="CUX66" s="110"/>
      <c r="CUY66" s="110"/>
      <c r="CUZ66" s="110"/>
      <c r="CVA66" s="110"/>
      <c r="CVB66" s="110"/>
      <c r="CVC66" s="110"/>
      <c r="CVD66" s="110"/>
      <c r="CVE66" s="110"/>
      <c r="CVF66" s="110"/>
      <c r="CVG66" s="110"/>
      <c r="CVH66" s="110"/>
      <c r="CVI66" s="110"/>
      <c r="CVJ66" s="110"/>
      <c r="CVK66" s="110"/>
      <c r="CVL66" s="110"/>
      <c r="CVM66" s="110"/>
      <c r="CVN66" s="110"/>
      <c r="CVO66" s="110"/>
      <c r="CVP66" s="110"/>
      <c r="CVQ66" s="110"/>
      <c r="CVR66" s="110"/>
      <c r="CVS66" s="110"/>
      <c r="CVT66" s="110"/>
      <c r="CVU66" s="110"/>
      <c r="CVV66" s="110"/>
      <c r="CVW66" s="110"/>
      <c r="CVX66" s="110"/>
      <c r="CVY66" s="110"/>
      <c r="CVZ66" s="110"/>
      <c r="CWA66" s="110"/>
      <c r="CWB66" s="110"/>
      <c r="CWC66" s="110"/>
      <c r="CWD66" s="110"/>
      <c r="CWE66" s="110"/>
      <c r="CWF66" s="110"/>
      <c r="CWG66" s="110"/>
      <c r="CWH66" s="110"/>
      <c r="CWI66" s="110"/>
      <c r="CWJ66" s="110"/>
      <c r="CWK66" s="110"/>
      <c r="CWL66" s="110"/>
      <c r="CWM66" s="110"/>
      <c r="CWN66" s="110"/>
      <c r="CWO66" s="110"/>
      <c r="CWP66" s="110"/>
      <c r="CWQ66" s="110"/>
      <c r="CWR66" s="110"/>
      <c r="CWS66" s="110"/>
      <c r="CWT66" s="110"/>
      <c r="CWU66" s="110"/>
      <c r="CWV66" s="110"/>
      <c r="CWW66" s="110"/>
      <c r="CWX66" s="110"/>
      <c r="CWY66" s="110"/>
      <c r="CWZ66" s="110"/>
      <c r="CXA66" s="110"/>
      <c r="CXB66" s="110"/>
      <c r="CXC66" s="110"/>
      <c r="CXD66" s="110"/>
      <c r="CXE66" s="110"/>
      <c r="CXF66" s="110"/>
      <c r="CXG66" s="110"/>
      <c r="CXH66" s="110"/>
      <c r="CXI66" s="110"/>
      <c r="CXJ66" s="110"/>
      <c r="CXK66" s="110"/>
      <c r="CXL66" s="110"/>
      <c r="CXM66" s="110"/>
      <c r="CXN66" s="110"/>
      <c r="CXO66" s="110"/>
      <c r="CXP66" s="110"/>
      <c r="CXQ66" s="110"/>
      <c r="CXR66" s="110"/>
      <c r="CXS66" s="110"/>
      <c r="CXT66" s="110"/>
      <c r="CXU66" s="110"/>
      <c r="CXV66" s="110"/>
      <c r="CXW66" s="110"/>
      <c r="CXX66" s="110"/>
      <c r="CXY66" s="110"/>
      <c r="CXZ66" s="110"/>
      <c r="CYA66" s="110"/>
      <c r="CYB66" s="110"/>
      <c r="CYC66" s="110"/>
      <c r="CYD66" s="110"/>
      <c r="CYE66" s="110"/>
      <c r="CYF66" s="110"/>
      <c r="CYG66" s="110"/>
      <c r="CYH66" s="110"/>
      <c r="CYI66" s="110"/>
      <c r="CYJ66" s="110"/>
      <c r="CYK66" s="110"/>
      <c r="CYL66" s="110"/>
      <c r="CYM66" s="110"/>
      <c r="CYN66" s="110"/>
      <c r="CYO66" s="110"/>
      <c r="CYP66" s="110"/>
      <c r="CYQ66" s="110"/>
      <c r="CYR66" s="110"/>
      <c r="CYS66" s="110"/>
      <c r="CYT66" s="110"/>
      <c r="CYU66" s="110"/>
      <c r="CYV66" s="110"/>
      <c r="CYW66" s="110"/>
      <c r="CYX66" s="110"/>
      <c r="CYY66" s="110"/>
      <c r="CYZ66" s="110"/>
      <c r="CZA66" s="110"/>
      <c r="CZB66" s="110"/>
      <c r="CZC66" s="110"/>
      <c r="CZD66" s="110"/>
      <c r="CZE66" s="110"/>
      <c r="CZF66" s="110"/>
      <c r="CZG66" s="110"/>
      <c r="CZH66" s="110"/>
      <c r="CZI66" s="110"/>
      <c r="CZJ66" s="110"/>
      <c r="CZK66" s="110"/>
      <c r="CZL66" s="110"/>
      <c r="CZM66" s="110"/>
      <c r="CZN66" s="110"/>
      <c r="CZO66" s="110"/>
      <c r="CZP66" s="110"/>
      <c r="CZQ66" s="110"/>
      <c r="CZR66" s="110"/>
      <c r="CZS66" s="110"/>
      <c r="CZT66" s="110"/>
      <c r="CZU66" s="110"/>
      <c r="CZV66" s="110"/>
      <c r="CZW66" s="110"/>
      <c r="CZX66" s="110"/>
      <c r="CZY66" s="110"/>
      <c r="CZZ66" s="110"/>
      <c r="DAA66" s="110"/>
      <c r="DAB66" s="110"/>
      <c r="DAC66" s="110"/>
      <c r="DAD66" s="110"/>
      <c r="DAE66" s="110"/>
      <c r="DAF66" s="110"/>
      <c r="DAG66" s="110"/>
      <c r="DAH66" s="110"/>
      <c r="DAI66" s="110"/>
      <c r="DAJ66" s="110"/>
      <c r="DAK66" s="110"/>
      <c r="DAL66" s="110"/>
      <c r="DAM66" s="110"/>
      <c r="DAN66" s="110"/>
      <c r="DAO66" s="110"/>
      <c r="DAP66" s="110"/>
      <c r="DAQ66" s="110"/>
      <c r="DAR66" s="110"/>
      <c r="DAS66" s="110"/>
      <c r="DAT66" s="110"/>
      <c r="DAU66" s="110"/>
      <c r="DAV66" s="110"/>
      <c r="DAW66" s="110"/>
      <c r="DAX66" s="110"/>
      <c r="DAY66" s="110"/>
      <c r="DAZ66" s="110"/>
      <c r="DBA66" s="110"/>
      <c r="DBB66" s="110"/>
      <c r="DBC66" s="110"/>
      <c r="DBD66" s="110"/>
      <c r="DBE66" s="110"/>
      <c r="DBF66" s="110"/>
      <c r="DBG66" s="110"/>
      <c r="DBH66" s="110"/>
      <c r="DBI66" s="110"/>
      <c r="DBJ66" s="110"/>
      <c r="DBK66" s="110"/>
      <c r="DBL66" s="110"/>
      <c r="DBM66" s="110"/>
      <c r="DBN66" s="110"/>
      <c r="DBO66" s="110"/>
      <c r="DBP66" s="110"/>
      <c r="DBQ66" s="110"/>
      <c r="DBR66" s="110"/>
      <c r="DBS66" s="110"/>
      <c r="DBT66" s="110"/>
      <c r="DBU66" s="110"/>
      <c r="DBV66" s="110"/>
      <c r="DBW66" s="110"/>
      <c r="DBX66" s="110"/>
      <c r="DBY66" s="110"/>
      <c r="DBZ66" s="110"/>
      <c r="DCA66" s="110"/>
      <c r="DCB66" s="110"/>
      <c r="DCC66" s="110"/>
      <c r="DCD66" s="110"/>
      <c r="DCE66" s="110"/>
      <c r="DCF66" s="110"/>
      <c r="DCG66" s="110"/>
      <c r="DCH66" s="110"/>
      <c r="DCI66" s="110"/>
      <c r="DCJ66" s="110"/>
      <c r="DCK66" s="110"/>
      <c r="DCL66" s="110"/>
      <c r="DCM66" s="110"/>
      <c r="DCN66" s="110"/>
      <c r="DCO66" s="110"/>
      <c r="DCP66" s="110"/>
      <c r="DCQ66" s="110"/>
      <c r="DCR66" s="110"/>
      <c r="DCS66" s="110"/>
      <c r="DCT66" s="110"/>
      <c r="DCU66" s="110"/>
      <c r="DCV66" s="110"/>
      <c r="DCW66" s="110"/>
      <c r="DCX66" s="110"/>
      <c r="DCY66" s="110"/>
      <c r="DCZ66" s="110"/>
      <c r="DDA66" s="110"/>
      <c r="DDB66" s="110"/>
      <c r="DDC66" s="110"/>
      <c r="DDD66" s="110"/>
      <c r="DDE66" s="110"/>
      <c r="DDF66" s="110"/>
      <c r="DDG66" s="110"/>
      <c r="DDH66" s="110"/>
      <c r="DDI66" s="110"/>
      <c r="DDJ66" s="110"/>
      <c r="DDK66" s="110"/>
      <c r="DDL66" s="110"/>
      <c r="DDM66" s="110"/>
      <c r="DDN66" s="110"/>
      <c r="DDO66" s="110"/>
      <c r="DDP66" s="110"/>
      <c r="DDQ66" s="110"/>
      <c r="DDR66" s="110"/>
      <c r="DDS66" s="110"/>
      <c r="DDT66" s="110"/>
      <c r="DDU66" s="110"/>
      <c r="DDV66" s="110"/>
      <c r="DDW66" s="110"/>
      <c r="DDX66" s="110"/>
      <c r="DDY66" s="110"/>
      <c r="DDZ66" s="110"/>
      <c r="DEA66" s="110"/>
      <c r="DEB66" s="110"/>
      <c r="DEC66" s="110"/>
      <c r="DED66" s="110"/>
      <c r="DEE66" s="110"/>
      <c r="DEF66" s="110"/>
      <c r="DEG66" s="110"/>
      <c r="DEH66" s="110"/>
      <c r="DEI66" s="110"/>
      <c r="DEJ66" s="110"/>
      <c r="DEK66" s="110"/>
      <c r="DEL66" s="110"/>
      <c r="DEM66" s="110"/>
      <c r="DEN66" s="110"/>
      <c r="DEO66" s="110"/>
      <c r="DEP66" s="110"/>
      <c r="DEQ66" s="110"/>
      <c r="DER66" s="110"/>
      <c r="DES66" s="110"/>
      <c r="DET66" s="110"/>
      <c r="DEU66" s="110"/>
      <c r="DEV66" s="110"/>
      <c r="DEW66" s="110"/>
      <c r="DEX66" s="110"/>
      <c r="DEY66" s="110"/>
      <c r="DEZ66" s="110"/>
      <c r="DFA66" s="110"/>
      <c r="DFB66" s="110"/>
      <c r="DFC66" s="110"/>
      <c r="DFD66" s="110"/>
      <c r="DFE66" s="110"/>
      <c r="DFF66" s="110"/>
      <c r="DFG66" s="110"/>
      <c r="DFH66" s="110"/>
      <c r="DFI66" s="110"/>
      <c r="DFJ66" s="110"/>
      <c r="DFK66" s="110"/>
      <c r="DFL66" s="110"/>
      <c r="DFM66" s="110"/>
      <c r="DFN66" s="110"/>
      <c r="DFO66" s="110"/>
      <c r="DFP66" s="110"/>
      <c r="DFQ66" s="110"/>
      <c r="DFR66" s="110"/>
      <c r="DFS66" s="110"/>
      <c r="DFT66" s="110"/>
      <c r="DFU66" s="110"/>
      <c r="DFV66" s="110"/>
      <c r="DFW66" s="110"/>
      <c r="DFX66" s="110"/>
      <c r="DFY66" s="110"/>
      <c r="DFZ66" s="110"/>
      <c r="DGA66" s="110"/>
      <c r="DGB66" s="110"/>
      <c r="DGC66" s="110"/>
      <c r="DGD66" s="110"/>
      <c r="DGE66" s="110"/>
      <c r="DGF66" s="110"/>
      <c r="DGG66" s="110"/>
      <c r="DGH66" s="110"/>
      <c r="DGI66" s="110"/>
      <c r="DGJ66" s="110"/>
      <c r="DGK66" s="110"/>
      <c r="DGL66" s="110"/>
      <c r="DGM66" s="110"/>
      <c r="DGN66" s="110"/>
      <c r="DGO66" s="110"/>
      <c r="DGP66" s="110"/>
      <c r="DGQ66" s="110"/>
      <c r="DGR66" s="110"/>
      <c r="DGS66" s="110"/>
      <c r="DGT66" s="110"/>
      <c r="DGU66" s="110"/>
      <c r="DGV66" s="110"/>
      <c r="DGW66" s="110"/>
      <c r="DGX66" s="110"/>
      <c r="DGY66" s="110"/>
      <c r="DGZ66" s="110"/>
      <c r="DHA66" s="110"/>
      <c r="DHB66" s="110"/>
      <c r="DHC66" s="110"/>
      <c r="DHD66" s="110"/>
      <c r="DHE66" s="110"/>
      <c r="DHF66" s="110"/>
      <c r="DHG66" s="110"/>
      <c r="DHH66" s="110"/>
      <c r="DHI66" s="110"/>
      <c r="DHJ66" s="110"/>
      <c r="DHK66" s="110"/>
      <c r="DHL66" s="110"/>
      <c r="DHM66" s="110"/>
      <c r="DHN66" s="110"/>
      <c r="DHO66" s="110"/>
      <c r="DHP66" s="110"/>
      <c r="DHQ66" s="110"/>
      <c r="DHR66" s="110"/>
      <c r="DHS66" s="110"/>
      <c r="DHT66" s="110"/>
      <c r="DHU66" s="110"/>
      <c r="DHV66" s="110"/>
      <c r="DHW66" s="110"/>
      <c r="DHX66" s="110"/>
      <c r="DHY66" s="110"/>
      <c r="DHZ66" s="110"/>
      <c r="DIA66" s="110"/>
      <c r="DIB66" s="110"/>
      <c r="DIC66" s="110"/>
      <c r="DID66" s="110"/>
      <c r="DIE66" s="110"/>
      <c r="DIF66" s="110"/>
      <c r="DIG66" s="110"/>
      <c r="DIH66" s="110"/>
      <c r="DII66" s="110"/>
      <c r="DIJ66" s="110"/>
      <c r="DIK66" s="110"/>
      <c r="DIL66" s="110"/>
    </row>
    <row r="67" spans="2:2950" s="110" customFormat="1" ht="66" customHeight="1" x14ac:dyDescent="0.25">
      <c r="B67" s="710"/>
      <c r="C67" s="690"/>
      <c r="D67" s="718"/>
      <c r="E67" s="718" t="s">
        <v>2664</v>
      </c>
      <c r="F67" s="579"/>
      <c r="G67" s="579"/>
      <c r="H67" s="632">
        <v>1</v>
      </c>
      <c r="I67" s="579" t="s">
        <v>92</v>
      </c>
      <c r="J67" s="718" t="s">
        <v>2665</v>
      </c>
      <c r="K67" s="180" t="s">
        <v>40</v>
      </c>
      <c r="L67" s="180" t="s">
        <v>41</v>
      </c>
      <c r="M67" s="720" t="s">
        <v>42</v>
      </c>
      <c r="N67" s="180" t="s">
        <v>43</v>
      </c>
      <c r="O67" s="722">
        <f>SUM(P67:AA67)</f>
        <v>1</v>
      </c>
      <c r="P67" s="715"/>
      <c r="Q67" s="715"/>
      <c r="R67" s="715"/>
      <c r="S67" s="715"/>
      <c r="T67" s="715"/>
      <c r="U67" s="715"/>
      <c r="V67" s="360">
        <v>0.4</v>
      </c>
      <c r="W67" s="360">
        <v>0.4</v>
      </c>
      <c r="X67" s="360">
        <v>0.2</v>
      </c>
      <c r="Y67" s="715"/>
      <c r="Z67" s="715"/>
      <c r="AA67" s="715"/>
      <c r="AB67" s="719" t="s">
        <v>2666</v>
      </c>
      <c r="AC67" s="579" t="s">
        <v>2577</v>
      </c>
      <c r="AD67" s="579" t="s">
        <v>2578</v>
      </c>
      <c r="AE67" s="579" t="s">
        <v>2667</v>
      </c>
      <c r="AF67" s="720"/>
    </row>
    <row r="68" spans="2:2950" ht="90" customHeight="1" x14ac:dyDescent="0.25">
      <c r="B68" s="723" t="s">
        <v>211</v>
      </c>
      <c r="C68" s="398" t="s">
        <v>1438</v>
      </c>
      <c r="D68" s="108" t="s">
        <v>2668</v>
      </c>
      <c r="E68" s="720" t="s">
        <v>2669</v>
      </c>
      <c r="F68" s="579" t="s">
        <v>2670</v>
      </c>
      <c r="G68" s="579" t="s">
        <v>2499</v>
      </c>
      <c r="H68" s="632">
        <v>1</v>
      </c>
      <c r="I68" s="579" t="s">
        <v>313</v>
      </c>
      <c r="J68" s="718" t="s">
        <v>2671</v>
      </c>
      <c r="K68" s="720" t="s">
        <v>251</v>
      </c>
      <c r="L68" s="720" t="s">
        <v>41</v>
      </c>
      <c r="M68" s="720" t="s">
        <v>42</v>
      </c>
      <c r="N68" s="720" t="s">
        <v>43</v>
      </c>
      <c r="O68" s="621">
        <f t="shared" si="3"/>
        <v>400</v>
      </c>
      <c r="P68" s="407">
        <v>50</v>
      </c>
      <c r="Q68" s="407">
        <v>50</v>
      </c>
      <c r="R68" s="407">
        <v>50</v>
      </c>
      <c r="S68" s="407">
        <v>40</v>
      </c>
      <c r="T68" s="407">
        <v>25</v>
      </c>
      <c r="U68" s="407">
        <v>5</v>
      </c>
      <c r="V68" s="407">
        <v>10</v>
      </c>
      <c r="W68" s="407">
        <v>10</v>
      </c>
      <c r="X68" s="407">
        <v>50</v>
      </c>
      <c r="Y68" s="407">
        <v>50</v>
      </c>
      <c r="Z68" s="407">
        <v>45</v>
      </c>
      <c r="AA68" s="407">
        <v>15</v>
      </c>
      <c r="AB68" s="719" t="s">
        <v>2512</v>
      </c>
      <c r="AC68" s="579" t="s">
        <v>2502</v>
      </c>
      <c r="AD68" s="579" t="s">
        <v>2503</v>
      </c>
      <c r="AE68" s="720" t="s">
        <v>1255</v>
      </c>
      <c r="AF68" s="720"/>
      <c r="AG68" s="1"/>
      <c r="AH68" s="1"/>
      <c r="AI68" s="1"/>
      <c r="AJ68" s="1"/>
      <c r="AK68" s="1"/>
      <c r="AL68" s="1"/>
      <c r="AM68" s="1"/>
    </row>
    <row r="69" spans="2:2950" ht="161.25" customHeight="1" x14ac:dyDescent="0.25">
      <c r="B69" s="702" t="s">
        <v>227</v>
      </c>
      <c r="C69" s="398" t="s">
        <v>228</v>
      </c>
      <c r="D69" s="108" t="s">
        <v>2563</v>
      </c>
      <c r="E69" s="392" t="s">
        <v>2672</v>
      </c>
      <c r="F69" s="180" t="s">
        <v>2673</v>
      </c>
      <c r="G69" s="392" t="s">
        <v>2674</v>
      </c>
      <c r="H69" s="632">
        <v>1</v>
      </c>
      <c r="I69" s="579" t="s">
        <v>92</v>
      </c>
      <c r="J69" s="392" t="s">
        <v>2567</v>
      </c>
      <c r="K69" s="720" t="s">
        <v>251</v>
      </c>
      <c r="L69" s="720" t="s">
        <v>41</v>
      </c>
      <c r="M69" s="720" t="s">
        <v>178</v>
      </c>
      <c r="N69" s="720" t="s">
        <v>43</v>
      </c>
      <c r="O69" s="621">
        <f t="shared" si="3"/>
        <v>12</v>
      </c>
      <c r="P69" s="407">
        <v>1</v>
      </c>
      <c r="Q69" s="407">
        <v>1</v>
      </c>
      <c r="R69" s="407">
        <v>1</v>
      </c>
      <c r="S69" s="407">
        <v>1</v>
      </c>
      <c r="T69" s="407">
        <v>1</v>
      </c>
      <c r="U69" s="407">
        <v>1</v>
      </c>
      <c r="V69" s="407">
        <v>1</v>
      </c>
      <c r="W69" s="407">
        <v>1</v>
      </c>
      <c r="X69" s="407">
        <v>1</v>
      </c>
      <c r="Y69" s="407">
        <v>1</v>
      </c>
      <c r="Z69" s="407">
        <v>1</v>
      </c>
      <c r="AA69" s="407">
        <v>1</v>
      </c>
      <c r="AB69" s="660" t="s">
        <v>2568</v>
      </c>
      <c r="AC69" s="392" t="s">
        <v>2569</v>
      </c>
      <c r="AD69" s="392" t="s">
        <v>2570</v>
      </c>
      <c r="AE69" s="720"/>
      <c r="AF69" s="180"/>
      <c r="AG69" s="1"/>
      <c r="AH69" s="1"/>
      <c r="AI69" s="1"/>
      <c r="AJ69" s="1"/>
      <c r="AK69" s="1"/>
      <c r="AL69" s="1"/>
      <c r="AM69" s="1"/>
    </row>
    <row r="70" spans="2:2950" ht="125.25" customHeight="1" x14ac:dyDescent="0.25">
      <c r="B70" s="706"/>
      <c r="C70" s="678" t="s">
        <v>234</v>
      </c>
      <c r="D70" s="108" t="s">
        <v>2563</v>
      </c>
      <c r="E70" s="392" t="s">
        <v>2675</v>
      </c>
      <c r="F70" s="392" t="s">
        <v>2676</v>
      </c>
      <c r="G70" s="392" t="s">
        <v>2677</v>
      </c>
      <c r="H70" s="632">
        <v>1</v>
      </c>
      <c r="I70" s="579" t="s">
        <v>92</v>
      </c>
      <c r="J70" s="392" t="s">
        <v>2567</v>
      </c>
      <c r="K70" s="720" t="s">
        <v>251</v>
      </c>
      <c r="L70" s="720" t="s">
        <v>41</v>
      </c>
      <c r="M70" s="720" t="s">
        <v>178</v>
      </c>
      <c r="N70" s="720" t="s">
        <v>43</v>
      </c>
      <c r="O70" s="621">
        <f t="shared" si="3"/>
        <v>4</v>
      </c>
      <c r="P70" s="407">
        <v>1</v>
      </c>
      <c r="Q70" s="407"/>
      <c r="R70" s="407"/>
      <c r="S70" s="407">
        <v>1</v>
      </c>
      <c r="T70" s="407"/>
      <c r="U70" s="407"/>
      <c r="V70" s="407">
        <v>1</v>
      </c>
      <c r="W70" s="407"/>
      <c r="X70" s="407"/>
      <c r="Y70" s="407">
        <v>1</v>
      </c>
      <c r="Z70" s="407"/>
      <c r="AA70" s="407"/>
      <c r="AB70" s="660" t="s">
        <v>2568</v>
      </c>
      <c r="AC70" s="392" t="s">
        <v>2569</v>
      </c>
      <c r="AD70" s="392" t="s">
        <v>2570</v>
      </c>
      <c r="AE70" s="720"/>
      <c r="AF70" s="180"/>
      <c r="AG70" s="1"/>
      <c r="AH70" s="1"/>
      <c r="AI70" s="1"/>
      <c r="AJ70" s="1"/>
      <c r="AK70" s="1"/>
      <c r="AL70" s="1"/>
      <c r="AM70" s="1"/>
    </row>
    <row r="71" spans="2:2950" ht="125.25" customHeight="1" x14ac:dyDescent="0.25">
      <c r="B71" s="706"/>
      <c r="C71" s="686"/>
      <c r="D71" s="724"/>
      <c r="E71" s="579" t="s">
        <v>2678</v>
      </c>
      <c r="F71" s="579"/>
      <c r="G71" s="579" t="s">
        <v>731</v>
      </c>
      <c r="H71" s="632">
        <v>2</v>
      </c>
      <c r="I71" s="579" t="s">
        <v>331</v>
      </c>
      <c r="J71" s="579" t="s">
        <v>732</v>
      </c>
      <c r="K71" s="685" t="s">
        <v>251</v>
      </c>
      <c r="L71" s="720" t="s">
        <v>41</v>
      </c>
      <c r="M71" s="720" t="s">
        <v>42</v>
      </c>
      <c r="N71" s="720" t="s">
        <v>43</v>
      </c>
      <c r="O71" s="621">
        <f t="shared" si="3"/>
        <v>1</v>
      </c>
      <c r="P71" s="407"/>
      <c r="Q71" s="407">
        <v>1</v>
      </c>
      <c r="R71" s="407"/>
      <c r="S71" s="407"/>
      <c r="T71" s="407"/>
      <c r="U71" s="407"/>
      <c r="V71" s="407"/>
      <c r="W71" s="407"/>
      <c r="X71" s="407"/>
      <c r="Y71" s="647"/>
      <c r="Z71" s="647"/>
      <c r="AA71" s="407"/>
      <c r="AB71" s="719" t="s">
        <v>733</v>
      </c>
      <c r="AC71" s="684" t="s">
        <v>2441</v>
      </c>
      <c r="AD71" s="392" t="s">
        <v>2457</v>
      </c>
      <c r="AE71" s="579" t="s">
        <v>734</v>
      </c>
      <c r="AF71" s="180"/>
      <c r="AG71" s="1"/>
      <c r="AH71" s="1"/>
      <c r="AI71" s="1"/>
      <c r="AJ71" s="1"/>
      <c r="AK71" s="1"/>
      <c r="AL71" s="1"/>
      <c r="AM71" s="1"/>
    </row>
    <row r="72" spans="2:2950" ht="125.25" customHeight="1" x14ac:dyDescent="0.25">
      <c r="B72" s="706"/>
      <c r="C72" s="686"/>
      <c r="D72" s="724"/>
      <c r="E72" s="579" t="s">
        <v>2678</v>
      </c>
      <c r="F72" s="579"/>
      <c r="G72" s="579" t="s">
        <v>731</v>
      </c>
      <c r="H72" s="632">
        <v>2</v>
      </c>
      <c r="I72" s="579" t="s">
        <v>331</v>
      </c>
      <c r="J72" s="579" t="s">
        <v>732</v>
      </c>
      <c r="K72" s="685" t="s">
        <v>251</v>
      </c>
      <c r="L72" s="720" t="s">
        <v>41</v>
      </c>
      <c r="M72" s="720" t="s">
        <v>42</v>
      </c>
      <c r="N72" s="720" t="s">
        <v>43</v>
      </c>
      <c r="O72" s="621">
        <f t="shared" si="3"/>
        <v>1</v>
      </c>
      <c r="P72" s="407"/>
      <c r="Q72" s="407"/>
      <c r="R72" s="407">
        <v>1</v>
      </c>
      <c r="S72" s="407"/>
      <c r="T72" s="407"/>
      <c r="U72" s="407"/>
      <c r="V72" s="407"/>
      <c r="W72" s="407"/>
      <c r="X72" s="407"/>
      <c r="Y72" s="647"/>
      <c r="Z72" s="647"/>
      <c r="AA72" s="407"/>
      <c r="AB72" s="719" t="s">
        <v>733</v>
      </c>
      <c r="AC72" s="684" t="s">
        <v>2441</v>
      </c>
      <c r="AD72" s="392" t="s">
        <v>2488</v>
      </c>
      <c r="AE72" s="579" t="s">
        <v>734</v>
      </c>
      <c r="AF72" s="180"/>
      <c r="AG72" s="1"/>
      <c r="AH72" s="1"/>
      <c r="AI72" s="1"/>
      <c r="AJ72" s="1"/>
      <c r="AK72" s="1"/>
      <c r="AL72" s="1"/>
      <c r="AM72" s="1"/>
    </row>
    <row r="73" spans="2:2950" ht="125.25" customHeight="1" x14ac:dyDescent="0.25">
      <c r="B73" s="706"/>
      <c r="C73" s="686"/>
      <c r="D73" s="724"/>
      <c r="E73" s="579" t="s">
        <v>2678</v>
      </c>
      <c r="F73" s="579"/>
      <c r="G73" s="579" t="s">
        <v>731</v>
      </c>
      <c r="H73" s="632">
        <v>2</v>
      </c>
      <c r="I73" s="579" t="s">
        <v>331</v>
      </c>
      <c r="J73" s="579" t="s">
        <v>732</v>
      </c>
      <c r="K73" s="685" t="s">
        <v>251</v>
      </c>
      <c r="L73" s="720" t="s">
        <v>41</v>
      </c>
      <c r="M73" s="720" t="s">
        <v>42</v>
      </c>
      <c r="N73" s="720" t="s">
        <v>43</v>
      </c>
      <c r="O73" s="621">
        <f t="shared" si="3"/>
        <v>1</v>
      </c>
      <c r="P73" s="407"/>
      <c r="Q73" s="407"/>
      <c r="R73" s="407"/>
      <c r="S73" s="407">
        <v>1</v>
      </c>
      <c r="T73" s="407"/>
      <c r="U73" s="407"/>
      <c r="V73" s="407"/>
      <c r="W73" s="407"/>
      <c r="X73" s="407"/>
      <c r="Y73" s="647"/>
      <c r="Z73" s="647"/>
      <c r="AA73" s="407"/>
      <c r="AB73" s="719" t="s">
        <v>733</v>
      </c>
      <c r="AC73" s="684" t="s">
        <v>2441</v>
      </c>
      <c r="AD73" s="392" t="s">
        <v>2442</v>
      </c>
      <c r="AE73" s="579" t="s">
        <v>734</v>
      </c>
      <c r="AF73" s="180"/>
      <c r="AG73" s="1"/>
      <c r="AH73" s="1"/>
      <c r="AI73" s="1"/>
      <c r="AJ73" s="1"/>
      <c r="AK73" s="1"/>
      <c r="AL73" s="1"/>
      <c r="AM73" s="1"/>
    </row>
    <row r="74" spans="2:2950" ht="125.25" customHeight="1" x14ac:dyDescent="0.25">
      <c r="B74" s="710"/>
      <c r="C74" s="690"/>
      <c r="D74" s="724"/>
      <c r="E74" s="579" t="s">
        <v>2678</v>
      </c>
      <c r="F74" s="579"/>
      <c r="G74" s="579" t="s">
        <v>731</v>
      </c>
      <c r="H74" s="632">
        <v>2</v>
      </c>
      <c r="I74" s="579" t="s">
        <v>331</v>
      </c>
      <c r="J74" s="579" t="s">
        <v>732</v>
      </c>
      <c r="K74" s="685" t="s">
        <v>251</v>
      </c>
      <c r="L74" s="720" t="s">
        <v>41</v>
      </c>
      <c r="M74" s="720" t="s">
        <v>42</v>
      </c>
      <c r="N74" s="720" t="s">
        <v>43</v>
      </c>
      <c r="O74" s="621">
        <f t="shared" si="3"/>
        <v>1</v>
      </c>
      <c r="P74" s="407"/>
      <c r="Q74" s="407"/>
      <c r="R74" s="407"/>
      <c r="S74" s="407">
        <v>1</v>
      </c>
      <c r="T74" s="407"/>
      <c r="U74" s="407"/>
      <c r="V74" s="407"/>
      <c r="W74" s="407"/>
      <c r="X74" s="407"/>
      <c r="Y74" s="647"/>
      <c r="Z74" s="647"/>
      <c r="AA74" s="407"/>
      <c r="AB74" s="719" t="s">
        <v>733</v>
      </c>
      <c r="AC74" s="684" t="s">
        <v>2441</v>
      </c>
      <c r="AD74" s="392" t="s">
        <v>2475</v>
      </c>
      <c r="AE74" s="579" t="s">
        <v>734</v>
      </c>
      <c r="AF74" s="180"/>
      <c r="AG74" s="1"/>
      <c r="AH74" s="1"/>
      <c r="AI74" s="1"/>
      <c r="AJ74" s="1"/>
      <c r="AK74" s="1"/>
      <c r="AL74" s="1"/>
      <c r="AM74" s="1"/>
    </row>
    <row r="75" spans="2:2950" ht="90" customHeight="1" x14ac:dyDescent="0.25">
      <c r="B75" s="725" t="s">
        <v>240</v>
      </c>
      <c r="C75" s="398" t="s">
        <v>797</v>
      </c>
      <c r="D75" s="678" t="s">
        <v>2668</v>
      </c>
      <c r="E75" s="180" t="s">
        <v>2679</v>
      </c>
      <c r="F75" s="392" t="s">
        <v>2680</v>
      </c>
      <c r="G75" s="393" t="s">
        <v>2681</v>
      </c>
      <c r="H75" s="701">
        <v>2</v>
      </c>
      <c r="I75" s="609" t="s">
        <v>511</v>
      </c>
      <c r="J75" s="392" t="s">
        <v>2682</v>
      </c>
      <c r="K75" s="685" t="s">
        <v>251</v>
      </c>
      <c r="L75" s="685" t="s">
        <v>41</v>
      </c>
      <c r="M75" s="685" t="s">
        <v>42</v>
      </c>
      <c r="N75" s="685" t="s">
        <v>43</v>
      </c>
      <c r="O75" s="621">
        <f t="shared" si="3"/>
        <v>15</v>
      </c>
      <c r="P75" s="407">
        <v>2</v>
      </c>
      <c r="Q75" s="407">
        <v>1</v>
      </c>
      <c r="R75" s="407">
        <v>1</v>
      </c>
      <c r="S75" s="407">
        <v>1</v>
      </c>
      <c r="T75" s="407">
        <v>2</v>
      </c>
      <c r="U75" s="407">
        <v>1</v>
      </c>
      <c r="V75" s="407">
        <v>1</v>
      </c>
      <c r="W75" s="407">
        <v>1</v>
      </c>
      <c r="X75" s="407">
        <v>2</v>
      </c>
      <c r="Y75" s="407">
        <v>1</v>
      </c>
      <c r="Z75" s="407">
        <v>1</v>
      </c>
      <c r="AA75" s="407">
        <v>1</v>
      </c>
      <c r="AB75" s="692" t="s">
        <v>2683</v>
      </c>
      <c r="AC75" s="393" t="s">
        <v>2684</v>
      </c>
      <c r="AD75" s="393" t="s">
        <v>2685</v>
      </c>
      <c r="AE75" s="685"/>
      <c r="AF75" s="388"/>
      <c r="AG75" s="1"/>
      <c r="AH75" s="1"/>
      <c r="AI75" s="1"/>
      <c r="AJ75" s="1"/>
      <c r="AK75" s="1"/>
      <c r="AL75" s="1"/>
      <c r="AM75" s="1"/>
    </row>
    <row r="76" spans="2:2950" ht="54" customHeight="1" x14ac:dyDescent="0.3">
      <c r="B76" s="725"/>
      <c r="C76" s="393" t="s">
        <v>764</v>
      </c>
      <c r="D76" s="686"/>
      <c r="E76" s="392" t="s">
        <v>2508</v>
      </c>
      <c r="F76" s="392" t="s">
        <v>2686</v>
      </c>
      <c r="G76" s="393" t="s">
        <v>2510</v>
      </c>
      <c r="H76" s="701">
        <v>2</v>
      </c>
      <c r="I76" s="609" t="s">
        <v>267</v>
      </c>
      <c r="J76" s="108" t="s">
        <v>2687</v>
      </c>
      <c r="K76" s="685" t="s">
        <v>251</v>
      </c>
      <c r="L76" s="685" t="s">
        <v>41</v>
      </c>
      <c r="M76" s="685" t="s">
        <v>42</v>
      </c>
      <c r="N76" s="685" t="s">
        <v>43</v>
      </c>
      <c r="O76" s="621">
        <f t="shared" si="3"/>
        <v>1350</v>
      </c>
      <c r="P76" s="407">
        <v>150</v>
      </c>
      <c r="Q76" s="407">
        <v>150</v>
      </c>
      <c r="R76" s="407">
        <v>150</v>
      </c>
      <c r="S76" s="407">
        <v>125</v>
      </c>
      <c r="T76" s="407">
        <v>100</v>
      </c>
      <c r="U76" s="407">
        <v>100</v>
      </c>
      <c r="V76" s="407">
        <v>100</v>
      </c>
      <c r="W76" s="407">
        <v>100</v>
      </c>
      <c r="X76" s="407">
        <v>100</v>
      </c>
      <c r="Y76" s="407">
        <v>100</v>
      </c>
      <c r="Z76" s="407">
        <v>100</v>
      </c>
      <c r="AA76" s="407">
        <v>75</v>
      </c>
      <c r="AB76" s="692" t="s">
        <v>2688</v>
      </c>
      <c r="AC76" s="393" t="s">
        <v>2502</v>
      </c>
      <c r="AD76" s="393" t="s">
        <v>2503</v>
      </c>
      <c r="AE76" s="685" t="s">
        <v>1255</v>
      </c>
      <c r="AF76" s="388"/>
    </row>
    <row r="77" spans="2:2950" ht="90" customHeight="1" x14ac:dyDescent="0.3">
      <c r="B77" s="725"/>
      <c r="C77" s="393" t="s">
        <v>241</v>
      </c>
      <c r="D77" s="686"/>
      <c r="E77" s="180" t="s">
        <v>2679</v>
      </c>
      <c r="F77" s="392" t="s">
        <v>2689</v>
      </c>
      <c r="G77" s="393" t="s">
        <v>2681</v>
      </c>
      <c r="H77" s="701">
        <v>1</v>
      </c>
      <c r="I77" s="609" t="s">
        <v>511</v>
      </c>
      <c r="J77" s="180" t="s">
        <v>2690</v>
      </c>
      <c r="K77" s="685" t="s">
        <v>251</v>
      </c>
      <c r="L77" s="685" t="s">
        <v>41</v>
      </c>
      <c r="M77" s="685" t="s">
        <v>178</v>
      </c>
      <c r="N77" s="685" t="s">
        <v>43</v>
      </c>
      <c r="O77" s="621">
        <f t="shared" si="3"/>
        <v>12</v>
      </c>
      <c r="P77" s="407">
        <v>1</v>
      </c>
      <c r="Q77" s="407">
        <v>1</v>
      </c>
      <c r="R77" s="407">
        <v>1</v>
      </c>
      <c r="S77" s="407">
        <v>1</v>
      </c>
      <c r="T77" s="407">
        <v>1</v>
      </c>
      <c r="U77" s="407">
        <v>1</v>
      </c>
      <c r="V77" s="407">
        <v>1</v>
      </c>
      <c r="W77" s="407">
        <v>1</v>
      </c>
      <c r="X77" s="407">
        <v>1</v>
      </c>
      <c r="Y77" s="407">
        <v>1</v>
      </c>
      <c r="Z77" s="407">
        <v>1</v>
      </c>
      <c r="AA77" s="407">
        <v>1</v>
      </c>
      <c r="AB77" s="692" t="s">
        <v>303</v>
      </c>
      <c r="AC77" s="393" t="s">
        <v>2684</v>
      </c>
      <c r="AD77" s="393" t="s">
        <v>2685</v>
      </c>
      <c r="AE77" s="685"/>
      <c r="AF77" s="388"/>
    </row>
    <row r="78" spans="2:2950" ht="90" customHeight="1" x14ac:dyDescent="0.3">
      <c r="B78" s="725"/>
      <c r="C78" s="695" t="s">
        <v>778</v>
      </c>
      <c r="D78" s="686"/>
      <c r="E78" s="180" t="s">
        <v>2691</v>
      </c>
      <c r="F78" s="392" t="s">
        <v>2692</v>
      </c>
      <c r="G78" s="393" t="s">
        <v>2693</v>
      </c>
      <c r="H78" s="701">
        <v>1</v>
      </c>
      <c r="I78" s="609" t="s">
        <v>313</v>
      </c>
      <c r="J78" s="392" t="s">
        <v>2694</v>
      </c>
      <c r="K78" s="685" t="s">
        <v>251</v>
      </c>
      <c r="L78" s="685" t="s">
        <v>41</v>
      </c>
      <c r="M78" s="685" t="s">
        <v>42</v>
      </c>
      <c r="N78" s="685" t="s">
        <v>43</v>
      </c>
      <c r="O78" s="621">
        <f t="shared" si="3"/>
        <v>60</v>
      </c>
      <c r="P78" s="407">
        <v>5</v>
      </c>
      <c r="Q78" s="407">
        <v>5</v>
      </c>
      <c r="R78" s="407">
        <v>5</v>
      </c>
      <c r="S78" s="407">
        <v>5</v>
      </c>
      <c r="T78" s="407">
        <v>5</v>
      </c>
      <c r="U78" s="407">
        <v>5</v>
      </c>
      <c r="V78" s="407">
        <v>5</v>
      </c>
      <c r="W78" s="407">
        <v>5</v>
      </c>
      <c r="X78" s="407">
        <v>5</v>
      </c>
      <c r="Y78" s="407">
        <v>5</v>
      </c>
      <c r="Z78" s="407">
        <v>5</v>
      </c>
      <c r="AA78" s="407">
        <v>5</v>
      </c>
      <c r="AB78" s="692" t="s">
        <v>2695</v>
      </c>
      <c r="AC78" s="393" t="s">
        <v>2684</v>
      </c>
      <c r="AD78" s="393" t="s">
        <v>2685</v>
      </c>
      <c r="AE78" s="685"/>
      <c r="AF78" s="388"/>
    </row>
    <row r="79" spans="2:2950" ht="90" customHeight="1" x14ac:dyDescent="0.3">
      <c r="B79" s="725"/>
      <c r="C79" s="712"/>
      <c r="D79" s="686"/>
      <c r="E79" s="392" t="s">
        <v>2508</v>
      </c>
      <c r="F79" s="392" t="s">
        <v>2696</v>
      </c>
      <c r="G79" s="393" t="s">
        <v>2510</v>
      </c>
      <c r="H79" s="701">
        <v>3</v>
      </c>
      <c r="I79" s="609" t="s">
        <v>313</v>
      </c>
      <c r="J79" s="108" t="s">
        <v>2697</v>
      </c>
      <c r="K79" s="685" t="s">
        <v>251</v>
      </c>
      <c r="L79" s="685" t="s">
        <v>41</v>
      </c>
      <c r="M79" s="685" t="s">
        <v>42</v>
      </c>
      <c r="N79" s="685" t="s">
        <v>43</v>
      </c>
      <c r="O79" s="621">
        <f t="shared" si="3"/>
        <v>1500</v>
      </c>
      <c r="P79" s="407">
        <v>450</v>
      </c>
      <c r="Q79" s="407"/>
      <c r="R79" s="407"/>
      <c r="S79" s="407"/>
      <c r="T79" s="407">
        <v>300</v>
      </c>
      <c r="U79" s="407"/>
      <c r="V79" s="407"/>
      <c r="W79" s="407"/>
      <c r="X79" s="407">
        <v>300</v>
      </c>
      <c r="Y79" s="407"/>
      <c r="Z79" s="407"/>
      <c r="AA79" s="407">
        <v>450</v>
      </c>
      <c r="AB79" s="692" t="s">
        <v>2698</v>
      </c>
      <c r="AC79" s="393" t="s">
        <v>2502</v>
      </c>
      <c r="AD79" s="393" t="s">
        <v>2503</v>
      </c>
      <c r="AE79" s="685" t="s">
        <v>1255</v>
      </c>
      <c r="AF79" s="388"/>
    </row>
    <row r="80" spans="2:2950" ht="90" customHeight="1" x14ac:dyDescent="0.3">
      <c r="B80" s="725"/>
      <c r="C80" s="700"/>
      <c r="D80" s="690"/>
      <c r="E80" s="392" t="s">
        <v>2647</v>
      </c>
      <c r="F80" s="392" t="s">
        <v>2699</v>
      </c>
      <c r="G80" s="393" t="s">
        <v>2649</v>
      </c>
      <c r="H80" s="701">
        <v>2</v>
      </c>
      <c r="I80" s="609" t="s">
        <v>313</v>
      </c>
      <c r="J80" s="108" t="s">
        <v>2700</v>
      </c>
      <c r="K80" s="685" t="s">
        <v>251</v>
      </c>
      <c r="L80" s="685" t="s">
        <v>41</v>
      </c>
      <c r="M80" s="685" t="s">
        <v>42</v>
      </c>
      <c r="N80" s="685" t="s">
        <v>43</v>
      </c>
      <c r="O80" s="621">
        <f t="shared" si="3"/>
        <v>20000</v>
      </c>
      <c r="P80" s="407"/>
      <c r="Q80" s="407"/>
      <c r="R80" s="407"/>
      <c r="S80" s="407"/>
      <c r="T80" s="407"/>
      <c r="U80" s="407">
        <v>2000</v>
      </c>
      <c r="V80" s="407">
        <v>3000</v>
      </c>
      <c r="W80" s="407">
        <v>3000</v>
      </c>
      <c r="X80" s="407">
        <v>3000</v>
      </c>
      <c r="Y80" s="407">
        <v>3000</v>
      </c>
      <c r="Z80" s="407">
        <v>3000</v>
      </c>
      <c r="AA80" s="407">
        <v>3000</v>
      </c>
      <c r="AB80" s="692" t="s">
        <v>2701</v>
      </c>
      <c r="AC80" s="393" t="s">
        <v>2502</v>
      </c>
      <c r="AD80" s="393" t="s">
        <v>2503</v>
      </c>
      <c r="AE80" s="685" t="s">
        <v>2702</v>
      </c>
      <c r="AF80" s="388"/>
    </row>
    <row r="81" spans="32:32" ht="33" customHeight="1" x14ac:dyDescent="0.3">
      <c r="AF81" s="1"/>
    </row>
  </sheetData>
  <sheetProtection formatColumns="0" autoFilter="0"/>
  <mergeCells count="53">
    <mergeCell ref="B69:B74"/>
    <mergeCell ref="C70:C74"/>
    <mergeCell ref="B75:B80"/>
    <mergeCell ref="D75:D80"/>
    <mergeCell ref="C78:C80"/>
    <mergeCell ref="B41:B67"/>
    <mergeCell ref="C42:C67"/>
    <mergeCell ref="D42:D57"/>
    <mergeCell ref="E42:E45"/>
    <mergeCell ref="G42:G45"/>
    <mergeCell ref="D58:D59"/>
    <mergeCell ref="D60:D62"/>
    <mergeCell ref="E61:E62"/>
    <mergeCell ref="G61:G62"/>
    <mergeCell ref="E63:E66"/>
    <mergeCell ref="B27:B40"/>
    <mergeCell ref="C27:C33"/>
    <mergeCell ref="D27:D33"/>
    <mergeCell ref="E27:E33"/>
    <mergeCell ref="C34:C40"/>
    <mergeCell ref="D34:D40"/>
    <mergeCell ref="E34:E40"/>
    <mergeCell ref="C17:C24"/>
    <mergeCell ref="E17:E18"/>
    <mergeCell ref="E20:E23"/>
    <mergeCell ref="E24:E25"/>
    <mergeCell ref="G24:G25"/>
    <mergeCell ref="B25:B26"/>
    <mergeCell ref="AC6:AC7"/>
    <mergeCell ref="AD6:AD7"/>
    <mergeCell ref="AE6:AE7"/>
    <mergeCell ref="AF6:AF7"/>
    <mergeCell ref="B8:B17"/>
    <mergeCell ref="C8:C16"/>
    <mergeCell ref="D8:D26"/>
    <mergeCell ref="E8:E11"/>
    <mergeCell ref="E12:E13"/>
    <mergeCell ref="E14:E16"/>
    <mergeCell ref="O6:O7"/>
    <mergeCell ref="P6:AA6"/>
    <mergeCell ref="AB6:AB7"/>
    <mergeCell ref="I6:I7"/>
    <mergeCell ref="J6:J7"/>
    <mergeCell ref="K6:K7"/>
    <mergeCell ref="L6:L7"/>
    <mergeCell ref="M6:M7"/>
    <mergeCell ref="N6:N7"/>
    <mergeCell ref="B6:C6"/>
    <mergeCell ref="D6:D7"/>
    <mergeCell ref="E6:E7"/>
    <mergeCell ref="F6:F7"/>
    <mergeCell ref="G6:G7"/>
    <mergeCell ref="H6:H7"/>
  </mergeCells>
  <pageMargins left="0.19685039370078741" right="0.19685039370078741" top="0.19685039370078741" bottom="0.19685039370078741"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14:formula1>
            <xm:f>[4]Hoja1!#REF!</xm:f>
          </x14:formula1>
          <xm:sqref>L71:N74</xm:sqref>
        </x14:dataValidation>
        <x14:dataValidation type="list" allowBlank="1" showInputMessage="1" showErrorMessage="1">
          <x14:formula1>
            <xm:f>[5]Hoja1!#REF!</xm:f>
          </x14:formula1>
          <xm:sqref>K67</xm:sqref>
        </x14:dataValidation>
        <x14:dataValidation type="list" allowBlank="1" showInputMessage="1" showErrorMessage="1">
          <x14:formula1>
            <xm:f>[3]Hoja1!#REF!</xm:f>
          </x14:formula1>
          <xm:sqref>I71:I74</xm:sqref>
        </x14:dataValidation>
        <x14:dataValidation type="list" allowBlank="1" showInputMessage="1" showErrorMessage="1">
          <x14:formula1>
            <xm:f>[30]Hoja1!#REF!</xm:f>
          </x14:formula1>
          <xm:sqref>M51:M66 I51:I60 L51:L67 N51:N67 H51:H62 K51:K66</xm:sqref>
        </x14:dataValidation>
        <x14:dataValidation type="list" allowBlank="1" showInputMessage="1" showErrorMessage="1">
          <x14:formula1>
            <xm:f>[31]Hoja1!#REF!</xm:f>
          </x14:formula1>
          <xm:sqref>K41 H69:I70 H41:I41 K69:N70 M41:N41 L41:L50 AE70</xm:sqref>
        </x14:dataValidation>
        <x14:dataValidation type="list" allowBlank="1" showInputMessage="1" showErrorMessage="1">
          <x14:formula1>
            <xm:f>[32]Hoja1!#REF!</xm:f>
          </x14:formula1>
          <xm:sqref>H75:H80 I75 I78:I80 K75:N75 K77:N80 K71:K74</xm:sqref>
        </x14:dataValidation>
        <x14:dataValidation type="list" allowBlank="1" showInputMessage="1" showErrorMessage="1">
          <x14:formula1>
            <xm:f>[33]Hoja1!#REF!</xm:f>
          </x14:formula1>
          <xm:sqref>AE75:AE80 AE8:AE69</xm:sqref>
        </x14:dataValidation>
        <x14:dataValidation type="list" allowBlank="1" showInputMessage="1" showErrorMessage="1">
          <x14:formula1>
            <xm:f>[34]Hoja1!#REF!</xm:f>
          </x14:formula1>
          <xm:sqref>H34:I40 K27:N40</xm:sqref>
        </x14:dataValidation>
        <x14:dataValidation type="list" allowBlank="1" showInputMessage="1" showErrorMessage="1">
          <x14:formula1>
            <xm:f>[33]Hoja1!#REF!</xm:f>
          </x14:formula1>
          <xm:sqref>K76 K68 K42:K50 K8:K26</xm:sqref>
        </x14:dataValidation>
        <x14:dataValidation type="list" allowBlank="1" showInputMessage="1" showErrorMessage="1">
          <x14:formula1>
            <xm:f>[33]Hoja1!#REF!</xm:f>
          </x14:formula1>
          <xm:sqref>N76 N8:N26 N42:N50 N68</xm:sqref>
        </x14:dataValidation>
        <x14:dataValidation type="list" allowBlank="1" showInputMessage="1" showErrorMessage="1">
          <x14:formula1>
            <xm:f>[33]Hoja1!#REF!</xm:f>
          </x14:formula1>
          <xm:sqref>M76 M8:M26 M67:M68 M42:M50</xm:sqref>
        </x14:dataValidation>
        <x14:dataValidation type="list" allowBlank="1" showInputMessage="1" showErrorMessage="1">
          <x14:formula1>
            <xm:f>[33]Hoja1!#REF!</xm:f>
          </x14:formula1>
          <xm:sqref>L76 L8:L26 L68</xm:sqref>
        </x14:dataValidation>
        <x14:dataValidation type="list" allowBlank="1" showInputMessage="1" showErrorMessage="1">
          <x14:formula1>
            <xm:f>[33]Hoja1!#REF!</xm:f>
          </x14:formula1>
          <xm:sqref>I76:I77 I8:I33 I42:I50 I61:I68</xm:sqref>
        </x14:dataValidation>
        <x14:dataValidation type="list" allowBlank="1" showInputMessage="1" showErrorMessage="1">
          <x14:formula1>
            <xm:f>[33]Hoja1!#REF!</xm:f>
          </x14:formula1>
          <xm:sqref>H8:H33 H42:H50 H63:H68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9"/>
  <sheetViews>
    <sheetView showGridLines="0" topLeftCell="M1" zoomScale="85" zoomScaleNormal="85" zoomScaleSheetLayoutView="50" workbookViewId="0">
      <selection activeCell="AB5" sqref="P5:AB78"/>
    </sheetView>
  </sheetViews>
  <sheetFormatPr baseColWidth="10" defaultColWidth="11.42578125" defaultRowHeight="15" x14ac:dyDescent="0.25"/>
  <cols>
    <col min="1" max="1" width="0.42578125" customWidth="1"/>
    <col min="2" max="2" width="19.28515625" hidden="1" customWidth="1"/>
    <col min="3" max="3" width="18.28515625" hidden="1" customWidth="1"/>
    <col min="4" max="4" width="19.85546875" hidden="1" customWidth="1"/>
    <col min="5" max="5" width="20.28515625" customWidth="1"/>
    <col min="6" max="6" width="22.42578125" customWidth="1"/>
    <col min="7" max="7" width="28.28515625" customWidth="1"/>
    <col min="8" max="8" width="10.7109375" customWidth="1"/>
    <col min="9" max="9" width="13.42578125" customWidth="1"/>
    <col min="10" max="10" width="16.28515625" customWidth="1"/>
    <col min="11" max="11" width="11.42578125" customWidth="1"/>
    <col min="12" max="12" width="10.140625" customWidth="1"/>
    <col min="13" max="13" width="10.7109375" customWidth="1"/>
    <col min="14" max="14" width="14" customWidth="1"/>
    <col min="15" max="15" width="9.7109375" customWidth="1"/>
    <col min="16" max="17" width="7" customWidth="1"/>
    <col min="18" max="18" width="9.85546875" customWidth="1"/>
    <col min="19" max="20" width="7" customWidth="1"/>
    <col min="21" max="21" width="9.85546875" customWidth="1"/>
    <col min="22" max="27" width="7" customWidth="1"/>
    <col min="28" max="28" width="27" customWidth="1"/>
    <col min="29" max="29" width="21.140625" customWidth="1"/>
    <col min="30" max="30" width="19" customWidth="1"/>
    <col min="31" max="31" width="28.5703125" customWidth="1"/>
    <col min="32" max="32" width="15.5703125" customWidth="1"/>
    <col min="40" max="40" width="5" customWidth="1"/>
  </cols>
  <sheetData>
    <row r="1" spans="1:40" ht="26.25" customHeight="1" x14ac:dyDescent="0.3">
      <c r="A1" s="1"/>
      <c r="B1" s="135"/>
      <c r="C1" s="1"/>
      <c r="D1" s="1"/>
      <c r="E1" s="466"/>
      <c r="F1" s="591"/>
      <c r="G1" s="1"/>
      <c r="H1" s="70"/>
      <c r="I1" s="591"/>
      <c r="J1" s="590"/>
      <c r="K1" s="590"/>
      <c r="L1" s="590"/>
      <c r="M1" s="590"/>
      <c r="N1" s="70"/>
      <c r="O1" s="70"/>
      <c r="P1" s="70"/>
      <c r="Q1" s="70"/>
      <c r="R1" s="70"/>
      <c r="S1" s="70"/>
      <c r="T1" s="70"/>
      <c r="U1" s="70"/>
      <c r="V1" s="70"/>
      <c r="W1" s="70"/>
      <c r="X1" s="70"/>
      <c r="Y1" s="70"/>
      <c r="Z1" s="70"/>
      <c r="AA1" s="70"/>
      <c r="AB1" s="466"/>
      <c r="AC1" s="466"/>
      <c r="AD1" s="466"/>
      <c r="AE1" s="466"/>
      <c r="AF1" s="411"/>
      <c r="AG1" s="504"/>
      <c r="AH1" s="504"/>
      <c r="AI1" s="504"/>
      <c r="AJ1" s="504"/>
      <c r="AK1" s="504"/>
      <c r="AL1" s="504"/>
      <c r="AM1" s="2"/>
      <c r="AN1" s="1"/>
    </row>
    <row r="2" spans="1:40" ht="24.75" customHeight="1" x14ac:dyDescent="0.3">
      <c r="A2" s="590"/>
      <c r="B2" s="135"/>
      <c r="C2" s="340" t="s">
        <v>0</v>
      </c>
      <c r="D2" s="4"/>
      <c r="E2" s="595"/>
      <c r="F2" s="596"/>
      <c r="G2" s="4"/>
      <c r="H2" s="72"/>
      <c r="I2" s="596"/>
      <c r="J2" s="593"/>
      <c r="K2" s="593"/>
      <c r="L2" s="593"/>
      <c r="M2" s="593"/>
      <c r="N2" s="72"/>
      <c r="O2" s="72"/>
      <c r="P2" s="72"/>
      <c r="Q2" s="72"/>
      <c r="R2" s="72"/>
      <c r="S2" s="72"/>
      <c r="T2" s="72"/>
      <c r="U2" s="72"/>
      <c r="V2" s="72"/>
      <c r="W2" s="72"/>
      <c r="X2" s="72"/>
      <c r="Y2" s="72"/>
      <c r="Z2" s="72"/>
      <c r="AA2" s="72"/>
      <c r="AB2" s="595"/>
      <c r="AC2" s="595"/>
      <c r="AD2" s="466"/>
      <c r="AE2" s="466"/>
      <c r="AF2" s="411"/>
      <c r="AG2" s="504"/>
      <c r="AH2" s="504"/>
      <c r="AI2" s="504"/>
      <c r="AJ2" s="504"/>
      <c r="AK2" s="504"/>
      <c r="AL2" s="504"/>
      <c r="AM2" s="2"/>
      <c r="AN2" s="1"/>
    </row>
    <row r="3" spans="1:40" ht="20.25" customHeight="1" x14ac:dyDescent="0.3">
      <c r="A3" s="1"/>
      <c r="B3" s="135"/>
      <c r="C3" s="726" t="s">
        <v>2703</v>
      </c>
      <c r="D3" s="6"/>
      <c r="E3" s="466"/>
      <c r="F3" s="591"/>
      <c r="G3" s="1"/>
      <c r="H3" s="70"/>
      <c r="I3" s="591"/>
      <c r="J3" s="590"/>
      <c r="K3" s="590"/>
      <c r="L3" s="590"/>
      <c r="M3" s="590"/>
      <c r="N3" s="70"/>
      <c r="O3" s="70"/>
      <c r="P3" s="70"/>
      <c r="Q3" s="70"/>
      <c r="R3" s="70"/>
      <c r="S3" s="70"/>
      <c r="T3" s="70"/>
      <c r="U3" s="70"/>
      <c r="V3" s="70"/>
      <c r="W3" s="70"/>
      <c r="X3" s="70"/>
      <c r="Y3" s="70"/>
      <c r="Z3" s="70"/>
      <c r="AA3" s="70"/>
      <c r="AB3" s="466"/>
      <c r="AC3" s="466"/>
      <c r="AD3" s="466"/>
      <c r="AE3" s="466"/>
      <c r="AF3" s="411"/>
      <c r="AG3" s="504"/>
      <c r="AH3" s="504"/>
      <c r="AI3" s="504"/>
      <c r="AJ3" s="504"/>
      <c r="AK3" s="504"/>
      <c r="AL3" s="504"/>
      <c r="AM3" s="2"/>
      <c r="AN3" s="1"/>
    </row>
    <row r="4" spans="1:40" ht="20.25" customHeight="1" x14ac:dyDescent="0.3">
      <c r="A4" s="1"/>
      <c r="B4" s="135"/>
      <c r="C4" s="1"/>
      <c r="D4" s="185"/>
      <c r="E4" s="466"/>
      <c r="F4" s="591"/>
      <c r="G4" s="1"/>
      <c r="H4" s="70"/>
      <c r="I4" s="591"/>
      <c r="J4" s="590"/>
      <c r="K4" s="590"/>
      <c r="L4" s="590"/>
      <c r="M4" s="590"/>
      <c r="N4" s="70"/>
      <c r="O4" s="70"/>
      <c r="P4" s="70"/>
      <c r="Q4" s="70"/>
      <c r="R4" s="70"/>
      <c r="S4" s="70"/>
      <c r="T4" s="70"/>
      <c r="U4" s="70"/>
      <c r="V4" s="70"/>
      <c r="W4" s="70"/>
      <c r="X4" s="70"/>
      <c r="Y4" s="70"/>
      <c r="Z4" s="70"/>
      <c r="AA4" s="70"/>
      <c r="AB4" s="466"/>
      <c r="AC4" s="466"/>
      <c r="AD4" s="466"/>
      <c r="AE4" s="466"/>
      <c r="AF4" s="411"/>
      <c r="AG4" s="504"/>
      <c r="AH4" s="504"/>
      <c r="AI4" s="504"/>
      <c r="AJ4" s="504"/>
      <c r="AK4" s="504"/>
      <c r="AL4" s="504"/>
      <c r="AM4" s="2"/>
      <c r="AN4" s="1"/>
    </row>
    <row r="5" spans="1:40" ht="25.5" customHeight="1" x14ac:dyDescent="0.3">
      <c r="A5" s="1"/>
      <c r="B5" s="727" t="s">
        <v>2</v>
      </c>
      <c r="C5" s="727"/>
      <c r="D5" s="728" t="s">
        <v>3</v>
      </c>
      <c r="E5" s="728" t="s">
        <v>4</v>
      </c>
      <c r="F5" s="728" t="s">
        <v>5</v>
      </c>
      <c r="G5" s="728" t="s">
        <v>6</v>
      </c>
      <c r="H5" s="728" t="s">
        <v>7</v>
      </c>
      <c r="I5" s="728" t="s">
        <v>8</v>
      </c>
      <c r="J5" s="728" t="s">
        <v>9</v>
      </c>
      <c r="K5" s="728" t="s">
        <v>10</v>
      </c>
      <c r="L5" s="728" t="s">
        <v>11</v>
      </c>
      <c r="M5" s="728" t="s">
        <v>12</v>
      </c>
      <c r="N5" s="728" t="s">
        <v>2704</v>
      </c>
      <c r="O5" s="729" t="s">
        <v>14</v>
      </c>
      <c r="P5" s="728" t="s">
        <v>15</v>
      </c>
      <c r="Q5" s="728"/>
      <c r="R5" s="728"/>
      <c r="S5" s="728"/>
      <c r="T5" s="728"/>
      <c r="U5" s="728"/>
      <c r="V5" s="728"/>
      <c r="W5" s="728"/>
      <c r="X5" s="728"/>
      <c r="Y5" s="728"/>
      <c r="Z5" s="728"/>
      <c r="AA5" s="728"/>
      <c r="AB5" s="728" t="s">
        <v>16</v>
      </c>
      <c r="AC5" s="728" t="s">
        <v>17</v>
      </c>
      <c r="AD5" s="728" t="s">
        <v>18</v>
      </c>
      <c r="AE5" s="728" t="s">
        <v>19</v>
      </c>
      <c r="AF5" s="728" t="s">
        <v>20</v>
      </c>
      <c r="AG5" s="504"/>
      <c r="AH5" s="504"/>
      <c r="AI5" s="504"/>
      <c r="AJ5" s="504"/>
      <c r="AK5" s="504"/>
      <c r="AL5" s="504"/>
      <c r="AM5" s="2"/>
      <c r="AN5" s="1"/>
    </row>
    <row r="6" spans="1:40" s="731" customFormat="1" ht="30" customHeight="1" x14ac:dyDescent="0.25">
      <c r="B6" s="352" t="s">
        <v>21</v>
      </c>
      <c r="C6" s="732" t="s">
        <v>22</v>
      </c>
      <c r="D6" s="728"/>
      <c r="E6" s="728"/>
      <c r="F6" s="728"/>
      <c r="G6" s="728"/>
      <c r="H6" s="728"/>
      <c r="I6" s="728"/>
      <c r="J6" s="728"/>
      <c r="K6" s="728"/>
      <c r="L6" s="728"/>
      <c r="M6" s="728"/>
      <c r="N6" s="728"/>
      <c r="O6" s="729"/>
      <c r="P6" s="732" t="s">
        <v>23</v>
      </c>
      <c r="Q6" s="732" t="s">
        <v>24</v>
      </c>
      <c r="R6" s="732" t="s">
        <v>25</v>
      </c>
      <c r="S6" s="732" t="s">
        <v>26</v>
      </c>
      <c r="T6" s="732" t="s">
        <v>27</v>
      </c>
      <c r="U6" s="732" t="s">
        <v>28</v>
      </c>
      <c r="V6" s="732" t="s">
        <v>29</v>
      </c>
      <c r="W6" s="732" t="s">
        <v>30</v>
      </c>
      <c r="X6" s="732" t="s">
        <v>31</v>
      </c>
      <c r="Y6" s="732" t="s">
        <v>32</v>
      </c>
      <c r="Z6" s="732" t="s">
        <v>33</v>
      </c>
      <c r="AA6" s="732" t="s">
        <v>34</v>
      </c>
      <c r="AB6" s="728"/>
      <c r="AC6" s="728"/>
      <c r="AD6" s="728"/>
      <c r="AE6" s="728"/>
      <c r="AF6" s="728"/>
      <c r="AG6" s="734"/>
      <c r="AH6" s="17"/>
      <c r="AI6" s="17"/>
      <c r="AJ6" s="17"/>
      <c r="AK6" s="17"/>
      <c r="AL6" s="17"/>
    </row>
    <row r="7" spans="1:40" ht="50.25" customHeight="1" x14ac:dyDescent="0.3">
      <c r="A7" s="1"/>
      <c r="B7" s="735" t="s">
        <v>35</v>
      </c>
      <c r="C7" s="736" t="s">
        <v>36</v>
      </c>
      <c r="D7" s="90" t="s">
        <v>2705</v>
      </c>
      <c r="E7" s="90" t="s">
        <v>2706</v>
      </c>
      <c r="F7" s="90" t="s">
        <v>2706</v>
      </c>
      <c r="G7" s="90" t="s">
        <v>2707</v>
      </c>
      <c r="H7" s="164">
        <v>3</v>
      </c>
      <c r="I7" s="90" t="s">
        <v>249</v>
      </c>
      <c r="J7" s="90" t="s">
        <v>2708</v>
      </c>
      <c r="K7" s="737" t="s">
        <v>40</v>
      </c>
      <c r="L7" s="738" t="s">
        <v>41</v>
      </c>
      <c r="M7" s="738" t="s">
        <v>178</v>
      </c>
      <c r="N7" s="86" t="s">
        <v>43</v>
      </c>
      <c r="O7" s="120">
        <f>+AVERAGE(P7:AA7)</f>
        <v>1</v>
      </c>
      <c r="P7" s="150">
        <v>1</v>
      </c>
      <c r="Q7" s="150">
        <v>1</v>
      </c>
      <c r="R7" s="150">
        <v>1</v>
      </c>
      <c r="S7" s="150">
        <v>1</v>
      </c>
      <c r="T7" s="150">
        <v>1</v>
      </c>
      <c r="U7" s="150">
        <v>1</v>
      </c>
      <c r="V7" s="150">
        <v>1</v>
      </c>
      <c r="W7" s="150">
        <v>1</v>
      </c>
      <c r="X7" s="150">
        <v>1</v>
      </c>
      <c r="Y7" s="150">
        <v>1</v>
      </c>
      <c r="Z7" s="150">
        <v>1</v>
      </c>
      <c r="AA7" s="150">
        <v>1</v>
      </c>
      <c r="AB7" s="113" t="s">
        <v>2709</v>
      </c>
      <c r="AC7" s="113" t="s">
        <v>2710</v>
      </c>
      <c r="AD7" s="113" t="s">
        <v>2711</v>
      </c>
      <c r="AE7" s="113"/>
      <c r="AF7" s="312"/>
      <c r="AG7" s="739"/>
      <c r="AH7" s="504"/>
      <c r="AI7" s="504"/>
      <c r="AJ7" s="504"/>
      <c r="AK7" s="504"/>
      <c r="AL7" s="504"/>
      <c r="AM7" s="2"/>
      <c r="AN7" s="1"/>
    </row>
    <row r="8" spans="1:40" ht="66" x14ac:dyDescent="0.3">
      <c r="A8" s="1"/>
      <c r="B8" s="735"/>
      <c r="C8" s="736"/>
      <c r="D8" s="166" t="s">
        <v>2712</v>
      </c>
      <c r="E8" s="166" t="s">
        <v>2713</v>
      </c>
      <c r="F8" s="166" t="s">
        <v>2713</v>
      </c>
      <c r="G8" s="166" t="s">
        <v>2714</v>
      </c>
      <c r="H8" s="740">
        <v>2</v>
      </c>
      <c r="I8" s="166" t="s">
        <v>249</v>
      </c>
      <c r="J8" s="166" t="s">
        <v>2715</v>
      </c>
      <c r="K8" s="741" t="s">
        <v>251</v>
      </c>
      <c r="L8" s="742" t="s">
        <v>41</v>
      </c>
      <c r="M8" s="742" t="s">
        <v>42</v>
      </c>
      <c r="N8" s="124" t="s">
        <v>171</v>
      </c>
      <c r="O8" s="743">
        <f>SUM(P8:AA8)</f>
        <v>410</v>
      </c>
      <c r="P8" s="744">
        <v>23</v>
      </c>
      <c r="Q8" s="744">
        <v>25</v>
      </c>
      <c r="R8" s="744">
        <v>28</v>
      </c>
      <c r="S8" s="744">
        <v>29</v>
      </c>
      <c r="T8" s="744">
        <v>33</v>
      </c>
      <c r="U8" s="744">
        <v>36</v>
      </c>
      <c r="V8" s="744">
        <v>37</v>
      </c>
      <c r="W8" s="744">
        <v>38</v>
      </c>
      <c r="X8" s="744">
        <v>43</v>
      </c>
      <c r="Y8" s="744">
        <v>43</v>
      </c>
      <c r="Z8" s="744">
        <v>45</v>
      </c>
      <c r="AA8" s="744">
        <v>30</v>
      </c>
      <c r="AB8" s="113" t="s">
        <v>2716</v>
      </c>
      <c r="AC8" s="113" t="s">
        <v>2717</v>
      </c>
      <c r="AD8" s="113" t="s">
        <v>2718</v>
      </c>
      <c r="AE8" s="113"/>
      <c r="AF8" s="745"/>
      <c r="AG8" s="739"/>
      <c r="AH8" s="504"/>
      <c r="AI8" s="504"/>
      <c r="AJ8" s="504"/>
      <c r="AK8" s="504"/>
      <c r="AL8" s="504"/>
      <c r="AM8" s="2"/>
      <c r="AN8" s="1"/>
    </row>
    <row r="9" spans="1:40" ht="66" x14ac:dyDescent="0.3">
      <c r="A9" s="1"/>
      <c r="B9" s="735"/>
      <c r="C9" s="746" t="s">
        <v>52</v>
      </c>
      <c r="D9" s="166" t="s">
        <v>2719</v>
      </c>
      <c r="E9" s="166" t="s">
        <v>2720</v>
      </c>
      <c r="F9" s="166" t="s">
        <v>2721</v>
      </c>
      <c r="G9" s="166" t="s">
        <v>2722</v>
      </c>
      <c r="H9" s="740">
        <v>3</v>
      </c>
      <c r="I9" s="166" t="s">
        <v>249</v>
      </c>
      <c r="J9" s="166" t="s">
        <v>2723</v>
      </c>
      <c r="K9" s="741" t="s">
        <v>40</v>
      </c>
      <c r="L9" s="742" t="s">
        <v>41</v>
      </c>
      <c r="M9" s="742" t="s">
        <v>178</v>
      </c>
      <c r="N9" s="124" t="s">
        <v>171</v>
      </c>
      <c r="O9" s="120">
        <f t="shared" ref="O9:O11" si="0">+AVERAGE(P9:AA9)</f>
        <v>0.97416666666666696</v>
      </c>
      <c r="P9" s="145">
        <v>0.95</v>
      </c>
      <c r="Q9" s="145">
        <v>0.95</v>
      </c>
      <c r="R9" s="145">
        <v>0.97</v>
      </c>
      <c r="S9" s="145">
        <v>0.98</v>
      </c>
      <c r="T9" s="145">
        <v>0.98</v>
      </c>
      <c r="U9" s="145">
        <v>0.98</v>
      </c>
      <c r="V9" s="145">
        <v>0.98</v>
      </c>
      <c r="W9" s="145">
        <v>0.98</v>
      </c>
      <c r="X9" s="145">
        <v>0.98</v>
      </c>
      <c r="Y9" s="145">
        <v>0.98</v>
      </c>
      <c r="Z9" s="145">
        <v>0.98</v>
      </c>
      <c r="AA9" s="145">
        <v>0.98</v>
      </c>
      <c r="AB9" s="113" t="s">
        <v>2716</v>
      </c>
      <c r="AC9" s="113" t="s">
        <v>2717</v>
      </c>
      <c r="AD9" s="113" t="s">
        <v>2718</v>
      </c>
      <c r="AE9" s="113"/>
      <c r="AF9" s="745"/>
      <c r="AG9" s="739"/>
      <c r="AH9" s="504"/>
      <c r="AI9" s="504"/>
      <c r="AJ9" s="504"/>
      <c r="AK9" s="504"/>
      <c r="AL9" s="504"/>
      <c r="AM9" s="2"/>
      <c r="AN9" s="1"/>
    </row>
    <row r="10" spans="1:40" ht="48" customHeight="1" x14ac:dyDescent="0.3">
      <c r="A10" s="1"/>
      <c r="B10" s="735"/>
      <c r="C10" s="736"/>
      <c r="D10" s="166" t="s">
        <v>2719</v>
      </c>
      <c r="E10" s="166" t="s">
        <v>2720</v>
      </c>
      <c r="F10" s="166" t="s">
        <v>2724</v>
      </c>
      <c r="G10" s="166" t="s">
        <v>2725</v>
      </c>
      <c r="H10" s="740">
        <v>3</v>
      </c>
      <c r="I10" s="166" t="s">
        <v>331</v>
      </c>
      <c r="J10" s="166" t="s">
        <v>2723</v>
      </c>
      <c r="K10" s="741" t="s">
        <v>40</v>
      </c>
      <c r="L10" s="747" t="s">
        <v>41</v>
      </c>
      <c r="M10" s="747" t="s">
        <v>178</v>
      </c>
      <c r="N10" s="116" t="s">
        <v>43</v>
      </c>
      <c r="O10" s="120">
        <f t="shared" si="0"/>
        <v>0.89083333333333325</v>
      </c>
      <c r="P10" s="748">
        <v>0.8</v>
      </c>
      <c r="Q10" s="748">
        <v>0.82</v>
      </c>
      <c r="R10" s="748">
        <v>0.84</v>
      </c>
      <c r="S10" s="748">
        <v>0.86</v>
      </c>
      <c r="T10" s="748">
        <v>0.89</v>
      </c>
      <c r="U10" s="748">
        <v>0.9</v>
      </c>
      <c r="V10" s="748">
        <v>0.92</v>
      </c>
      <c r="W10" s="748">
        <v>0.92</v>
      </c>
      <c r="X10" s="748">
        <v>0.92</v>
      </c>
      <c r="Y10" s="748">
        <v>0.94</v>
      </c>
      <c r="Z10" s="748">
        <v>0.94</v>
      </c>
      <c r="AA10" s="748">
        <v>0.94</v>
      </c>
      <c r="AB10" s="114" t="s">
        <v>2716</v>
      </c>
      <c r="AC10" s="114" t="s">
        <v>2717</v>
      </c>
      <c r="AD10" s="114" t="s">
        <v>2718</v>
      </c>
      <c r="AE10" s="114"/>
      <c r="AF10" s="749"/>
      <c r="AG10" s="739"/>
      <c r="AH10" s="504"/>
      <c r="AI10" s="504"/>
      <c r="AJ10" s="504"/>
      <c r="AK10" s="504"/>
      <c r="AL10" s="504"/>
      <c r="AM10" s="2"/>
      <c r="AN10" s="1"/>
    </row>
    <row r="11" spans="1:40" ht="82.5" x14ac:dyDescent="0.3">
      <c r="A11" s="1"/>
      <c r="B11" s="735"/>
      <c r="C11" s="736"/>
      <c r="D11" s="166" t="s">
        <v>2719</v>
      </c>
      <c r="E11" s="166" t="s">
        <v>2726</v>
      </c>
      <c r="F11" s="166" t="s">
        <v>2727</v>
      </c>
      <c r="G11" s="166" t="s">
        <v>2728</v>
      </c>
      <c r="H11" s="740">
        <v>3</v>
      </c>
      <c r="I11" s="166" t="s">
        <v>331</v>
      </c>
      <c r="J11" s="166" t="s">
        <v>2729</v>
      </c>
      <c r="K11" s="741" t="s">
        <v>40</v>
      </c>
      <c r="L11" s="742" t="s">
        <v>41</v>
      </c>
      <c r="M11" s="742" t="s">
        <v>178</v>
      </c>
      <c r="N11" s="124" t="s">
        <v>171</v>
      </c>
      <c r="O11" s="120">
        <f t="shared" si="0"/>
        <v>0.86583333333333323</v>
      </c>
      <c r="P11" s="145">
        <v>0.7</v>
      </c>
      <c r="Q11" s="145">
        <v>0.75</v>
      </c>
      <c r="R11" s="145">
        <v>0.77</v>
      </c>
      <c r="S11" s="145">
        <v>0.79</v>
      </c>
      <c r="T11" s="145">
        <v>0.8</v>
      </c>
      <c r="U11" s="145">
        <v>0.9</v>
      </c>
      <c r="V11" s="145">
        <v>0.93</v>
      </c>
      <c r="W11" s="145">
        <v>0.95</v>
      </c>
      <c r="X11" s="145">
        <v>0.95</v>
      </c>
      <c r="Y11" s="145">
        <v>0.95</v>
      </c>
      <c r="Z11" s="145">
        <v>0.95</v>
      </c>
      <c r="AA11" s="145">
        <v>0.95</v>
      </c>
      <c r="AB11" s="113" t="s">
        <v>2716</v>
      </c>
      <c r="AC11" s="113" t="s">
        <v>2717</v>
      </c>
      <c r="AD11" s="113" t="s">
        <v>2718</v>
      </c>
      <c r="AE11" s="113" t="s">
        <v>86</v>
      </c>
      <c r="AF11" s="745"/>
      <c r="AG11" s="739"/>
      <c r="AH11" s="504"/>
      <c r="AI11" s="504"/>
      <c r="AJ11" s="504"/>
      <c r="AK11" s="504"/>
      <c r="AL11" s="504"/>
      <c r="AM11" s="2"/>
      <c r="AN11" s="1"/>
    </row>
    <row r="12" spans="1:40" ht="80.25" customHeight="1" x14ac:dyDescent="0.3">
      <c r="A12" s="1"/>
      <c r="B12" s="735"/>
      <c r="C12" s="736"/>
      <c r="D12" s="166" t="s">
        <v>2730</v>
      </c>
      <c r="E12" s="166" t="s">
        <v>2731</v>
      </c>
      <c r="F12" s="166" t="s">
        <v>2731</v>
      </c>
      <c r="G12" s="166" t="s">
        <v>2732</v>
      </c>
      <c r="H12" s="740">
        <v>3</v>
      </c>
      <c r="I12" s="166" t="s">
        <v>249</v>
      </c>
      <c r="J12" s="166" t="s">
        <v>2733</v>
      </c>
      <c r="K12" s="741" t="s">
        <v>251</v>
      </c>
      <c r="L12" s="742" t="s">
        <v>41</v>
      </c>
      <c r="M12" s="742" t="s">
        <v>42</v>
      </c>
      <c r="N12" s="124" t="s">
        <v>171</v>
      </c>
      <c r="O12" s="743">
        <f>SUM(P12:AA12)</f>
        <v>432</v>
      </c>
      <c r="P12" s="750"/>
      <c r="Q12" s="750"/>
      <c r="R12" s="750"/>
      <c r="S12" s="750"/>
      <c r="T12" s="750"/>
      <c r="U12" s="750"/>
      <c r="V12" s="744">
        <v>72</v>
      </c>
      <c r="W12" s="744">
        <v>72</v>
      </c>
      <c r="X12" s="744">
        <v>72</v>
      </c>
      <c r="Y12" s="744">
        <v>72</v>
      </c>
      <c r="Z12" s="744">
        <v>72</v>
      </c>
      <c r="AA12" s="744">
        <v>72</v>
      </c>
      <c r="AB12" s="113" t="s">
        <v>2734</v>
      </c>
      <c r="AC12" s="113" t="s">
        <v>2710</v>
      </c>
      <c r="AD12" s="113" t="s">
        <v>2711</v>
      </c>
      <c r="AE12" s="113"/>
      <c r="AF12" s="312"/>
      <c r="AG12" s="739"/>
      <c r="AH12" s="504"/>
      <c r="AI12" s="504"/>
      <c r="AJ12" s="504"/>
      <c r="AK12" s="504"/>
      <c r="AL12" s="504"/>
      <c r="AM12" s="2"/>
      <c r="AN12" s="1"/>
    </row>
    <row r="13" spans="1:40" ht="75.75" customHeight="1" x14ac:dyDescent="0.3">
      <c r="A13" s="1"/>
      <c r="B13" s="735"/>
      <c r="C13" s="736"/>
      <c r="D13" s="166" t="s">
        <v>2735</v>
      </c>
      <c r="E13" s="166" t="s">
        <v>2736</v>
      </c>
      <c r="F13" s="166" t="s">
        <v>2736</v>
      </c>
      <c r="G13" s="166" t="s">
        <v>2737</v>
      </c>
      <c r="H13" s="740">
        <v>3</v>
      </c>
      <c r="I13" s="166" t="s">
        <v>249</v>
      </c>
      <c r="J13" s="166" t="s">
        <v>2738</v>
      </c>
      <c r="K13" s="741" t="s">
        <v>40</v>
      </c>
      <c r="L13" s="747" t="s">
        <v>41</v>
      </c>
      <c r="M13" s="747" t="s">
        <v>178</v>
      </c>
      <c r="N13" s="116" t="s">
        <v>171</v>
      </c>
      <c r="O13" s="751">
        <f>+AVERAGE(P13:AA13)</f>
        <v>0.94625000000000004</v>
      </c>
      <c r="P13" s="752">
        <f t="shared" ref="P13:Y13" si="1">Q13-0.25%</f>
        <v>0.93250000000000055</v>
      </c>
      <c r="Q13" s="752">
        <f t="shared" si="1"/>
        <v>0.9350000000000005</v>
      </c>
      <c r="R13" s="752">
        <f t="shared" si="1"/>
        <v>0.93750000000000044</v>
      </c>
      <c r="S13" s="752">
        <f t="shared" si="1"/>
        <v>0.94000000000000039</v>
      </c>
      <c r="T13" s="752">
        <f t="shared" si="1"/>
        <v>0.94250000000000034</v>
      </c>
      <c r="U13" s="752">
        <f t="shared" si="1"/>
        <v>0.94500000000000028</v>
      </c>
      <c r="V13" s="752">
        <f t="shared" si="1"/>
        <v>0.94750000000000023</v>
      </c>
      <c r="W13" s="752">
        <f t="shared" si="1"/>
        <v>0.95000000000000018</v>
      </c>
      <c r="X13" s="752">
        <f t="shared" si="1"/>
        <v>0.95250000000000012</v>
      </c>
      <c r="Y13" s="752">
        <f t="shared" si="1"/>
        <v>0.95500000000000007</v>
      </c>
      <c r="Z13" s="752">
        <f>AA13-0.25%</f>
        <v>0.95750000000000002</v>
      </c>
      <c r="AA13" s="752">
        <v>0.96</v>
      </c>
      <c r="AB13" s="114" t="s">
        <v>2734</v>
      </c>
      <c r="AC13" s="114" t="s">
        <v>2739</v>
      </c>
      <c r="AD13" s="114" t="s">
        <v>2740</v>
      </c>
      <c r="AE13" s="123"/>
      <c r="AF13" s="749"/>
      <c r="AG13" s="753"/>
      <c r="AH13" s="504"/>
      <c r="AI13" s="504"/>
      <c r="AJ13" s="504"/>
      <c r="AK13" s="504"/>
      <c r="AL13" s="504"/>
      <c r="AM13" s="2"/>
      <c r="AN13" s="1"/>
    </row>
    <row r="14" spans="1:40" ht="66" x14ac:dyDescent="0.3">
      <c r="A14" s="1"/>
      <c r="B14" s="735"/>
      <c r="C14" s="736"/>
      <c r="D14" s="166" t="s">
        <v>2735</v>
      </c>
      <c r="E14" s="166" t="s">
        <v>2741</v>
      </c>
      <c r="F14" s="166" t="s">
        <v>2741</v>
      </c>
      <c r="G14" s="166" t="s">
        <v>2742</v>
      </c>
      <c r="H14" s="740">
        <v>3</v>
      </c>
      <c r="I14" s="166" t="s">
        <v>249</v>
      </c>
      <c r="J14" s="166" t="s">
        <v>2743</v>
      </c>
      <c r="K14" s="741" t="s">
        <v>40</v>
      </c>
      <c r="L14" s="747" t="s">
        <v>41</v>
      </c>
      <c r="M14" s="747" t="s">
        <v>42</v>
      </c>
      <c r="N14" s="116" t="s">
        <v>171</v>
      </c>
      <c r="O14" s="751">
        <f t="shared" ref="O14:O21" si="2">+AVERAGE(P14:AA14)</f>
        <v>1.8958333333333289E-2</v>
      </c>
      <c r="P14" s="752">
        <v>2.9166666666666599E-3</v>
      </c>
      <c r="Q14" s="752">
        <v>5.8333333333333197E-3</v>
      </c>
      <c r="R14" s="752">
        <v>8.74999999999998E-3</v>
      </c>
      <c r="S14" s="752">
        <v>1.1666666666666639E-2</v>
      </c>
      <c r="T14" s="752">
        <v>1.4583333333333299E-2</v>
      </c>
      <c r="U14" s="752">
        <v>1.749999999999996E-2</v>
      </c>
      <c r="V14" s="752">
        <v>2.0416666666666618E-2</v>
      </c>
      <c r="W14" s="752">
        <v>2.3333333333333279E-2</v>
      </c>
      <c r="X14" s="752">
        <v>2.624999999999994E-2</v>
      </c>
      <c r="Y14" s="752">
        <v>2.9166666666666598E-2</v>
      </c>
      <c r="Z14" s="752">
        <v>3.2083333333333255E-2</v>
      </c>
      <c r="AA14" s="752">
        <v>3.499999999999992E-2</v>
      </c>
      <c r="AB14" s="114" t="s">
        <v>2734</v>
      </c>
      <c r="AC14" s="114" t="s">
        <v>2739</v>
      </c>
      <c r="AD14" s="114" t="s">
        <v>2740</v>
      </c>
      <c r="AE14" s="114"/>
      <c r="AF14" s="749"/>
      <c r="AG14" s="739"/>
      <c r="AH14" s="504"/>
      <c r="AI14" s="504"/>
      <c r="AJ14" s="504"/>
      <c r="AK14" s="504"/>
      <c r="AL14" s="504"/>
      <c r="AM14" s="2"/>
      <c r="AN14" s="1"/>
    </row>
    <row r="15" spans="1:40" ht="71.25" customHeight="1" x14ac:dyDescent="0.3">
      <c r="A15" s="1"/>
      <c r="B15" s="735"/>
      <c r="C15" s="736"/>
      <c r="D15" s="166" t="s">
        <v>2744</v>
      </c>
      <c r="E15" s="166" t="s">
        <v>2736</v>
      </c>
      <c r="F15" s="166" t="s">
        <v>2736</v>
      </c>
      <c r="G15" s="166" t="s">
        <v>2737</v>
      </c>
      <c r="H15" s="740">
        <v>3</v>
      </c>
      <c r="I15" s="166" t="s">
        <v>249</v>
      </c>
      <c r="J15" s="166" t="s">
        <v>2738</v>
      </c>
      <c r="K15" s="741" t="s">
        <v>40</v>
      </c>
      <c r="L15" s="747" t="s">
        <v>41</v>
      </c>
      <c r="M15" s="747" t="s">
        <v>178</v>
      </c>
      <c r="N15" s="116" t="s">
        <v>171</v>
      </c>
      <c r="O15" s="120">
        <f t="shared" si="2"/>
        <v>1</v>
      </c>
      <c r="P15" s="754">
        <v>1</v>
      </c>
      <c r="Q15" s="754">
        <v>1</v>
      </c>
      <c r="R15" s="754">
        <v>1</v>
      </c>
      <c r="S15" s="754">
        <v>1</v>
      </c>
      <c r="T15" s="754">
        <v>1</v>
      </c>
      <c r="U15" s="754">
        <v>1</v>
      </c>
      <c r="V15" s="754">
        <v>1</v>
      </c>
      <c r="W15" s="754">
        <v>1</v>
      </c>
      <c r="X15" s="754">
        <v>1</v>
      </c>
      <c r="Y15" s="754">
        <v>1</v>
      </c>
      <c r="Z15" s="754">
        <v>1</v>
      </c>
      <c r="AA15" s="754">
        <v>1</v>
      </c>
      <c r="AB15" s="114" t="s">
        <v>2734</v>
      </c>
      <c r="AC15" s="114" t="s">
        <v>2745</v>
      </c>
      <c r="AD15" s="114" t="s">
        <v>2746</v>
      </c>
      <c r="AE15" s="114"/>
      <c r="AF15" s="749"/>
      <c r="AG15" s="739"/>
      <c r="AH15" s="504"/>
      <c r="AI15" s="504"/>
      <c r="AJ15" s="504"/>
      <c r="AK15" s="504"/>
      <c r="AL15" s="504"/>
      <c r="AM15" s="2"/>
      <c r="AN15" s="1"/>
    </row>
    <row r="16" spans="1:40" s="2" customFormat="1" ht="66" x14ac:dyDescent="0.3">
      <c r="A16" s="1"/>
      <c r="B16" s="735"/>
      <c r="C16" s="736"/>
      <c r="D16" s="166" t="s">
        <v>2744</v>
      </c>
      <c r="E16" s="166" t="s">
        <v>2741</v>
      </c>
      <c r="F16" s="166" t="s">
        <v>2741</v>
      </c>
      <c r="G16" s="166" t="s">
        <v>2742</v>
      </c>
      <c r="H16" s="740">
        <v>3</v>
      </c>
      <c r="I16" s="166" t="s">
        <v>249</v>
      </c>
      <c r="J16" s="166" t="s">
        <v>2743</v>
      </c>
      <c r="K16" s="741" t="s">
        <v>40</v>
      </c>
      <c r="L16" s="747" t="s">
        <v>41</v>
      </c>
      <c r="M16" s="747" t="s">
        <v>42</v>
      </c>
      <c r="N16" s="116" t="s">
        <v>171</v>
      </c>
      <c r="O16" s="751">
        <f>AA16</f>
        <v>2.9899999999999927E-2</v>
      </c>
      <c r="P16" s="752">
        <v>2.4916666666666607E-3</v>
      </c>
      <c r="Q16" s="752">
        <v>1.4949999999999963E-2</v>
      </c>
      <c r="R16" s="752">
        <v>7.4749999999999817E-3</v>
      </c>
      <c r="S16" s="752">
        <v>9.9666666666666428E-3</v>
      </c>
      <c r="T16" s="752">
        <v>1.2458333333333304E-2</v>
      </c>
      <c r="U16" s="752">
        <v>1.4949999999999963E-2</v>
      </c>
      <c r="V16" s="752">
        <v>1.7441666666666626E-2</v>
      </c>
      <c r="W16" s="752">
        <v>1.9933333333333286E-2</v>
      </c>
      <c r="X16" s="752">
        <v>2.2424999999999945E-2</v>
      </c>
      <c r="Y16" s="752">
        <v>2.4916666666666608E-2</v>
      </c>
      <c r="Z16" s="752">
        <v>2.7408333333333267E-2</v>
      </c>
      <c r="AA16" s="752">
        <v>2.9899999999999927E-2</v>
      </c>
      <c r="AB16" s="114" t="s">
        <v>2734</v>
      </c>
      <c r="AC16" s="114" t="s">
        <v>2745</v>
      </c>
      <c r="AD16" s="114" t="s">
        <v>2746</v>
      </c>
      <c r="AE16" s="114"/>
      <c r="AF16" s="749"/>
      <c r="AG16" s="739"/>
      <c r="AH16" s="504"/>
      <c r="AI16" s="504"/>
      <c r="AJ16" s="504"/>
      <c r="AK16" s="504"/>
      <c r="AL16" s="504"/>
      <c r="AN16" s="1"/>
    </row>
    <row r="17" spans="1:40" s="2" customFormat="1" ht="60.75" customHeight="1" x14ac:dyDescent="0.3">
      <c r="A17" s="1"/>
      <c r="B17" s="735"/>
      <c r="C17" s="736"/>
      <c r="D17" s="166" t="s">
        <v>2747</v>
      </c>
      <c r="E17" s="166" t="s">
        <v>2736</v>
      </c>
      <c r="F17" s="166" t="s">
        <v>2736</v>
      </c>
      <c r="G17" s="166" t="s">
        <v>2737</v>
      </c>
      <c r="H17" s="740">
        <v>3</v>
      </c>
      <c r="I17" s="166" t="s">
        <v>249</v>
      </c>
      <c r="J17" s="166" t="s">
        <v>2738</v>
      </c>
      <c r="K17" s="741" t="s">
        <v>40</v>
      </c>
      <c r="L17" s="747" t="s">
        <v>41</v>
      </c>
      <c r="M17" s="747" t="s">
        <v>178</v>
      </c>
      <c r="N17" s="116" t="s">
        <v>171</v>
      </c>
      <c r="O17" s="751">
        <f t="shared" si="2"/>
        <v>0.94625000000000004</v>
      </c>
      <c r="P17" s="752">
        <f t="shared" ref="P17:Y17" si="3">Q17-0.25%</f>
        <v>0.93250000000000055</v>
      </c>
      <c r="Q17" s="752">
        <f t="shared" si="3"/>
        <v>0.9350000000000005</v>
      </c>
      <c r="R17" s="752">
        <f t="shared" si="3"/>
        <v>0.93750000000000044</v>
      </c>
      <c r="S17" s="752">
        <f t="shared" si="3"/>
        <v>0.94000000000000039</v>
      </c>
      <c r="T17" s="752">
        <f t="shared" si="3"/>
        <v>0.94250000000000034</v>
      </c>
      <c r="U17" s="752">
        <f t="shared" si="3"/>
        <v>0.94500000000000028</v>
      </c>
      <c r="V17" s="752">
        <f t="shared" si="3"/>
        <v>0.94750000000000023</v>
      </c>
      <c r="W17" s="752">
        <f t="shared" si="3"/>
        <v>0.95000000000000018</v>
      </c>
      <c r="X17" s="752">
        <f t="shared" si="3"/>
        <v>0.95250000000000012</v>
      </c>
      <c r="Y17" s="752">
        <f t="shared" si="3"/>
        <v>0.95500000000000007</v>
      </c>
      <c r="Z17" s="752">
        <f>AA17-0.25%</f>
        <v>0.95750000000000002</v>
      </c>
      <c r="AA17" s="752">
        <v>0.96</v>
      </c>
      <c r="AB17" s="114" t="s">
        <v>2734</v>
      </c>
      <c r="AC17" s="114" t="s">
        <v>2748</v>
      </c>
      <c r="AD17" s="114" t="s">
        <v>2749</v>
      </c>
      <c r="AE17" s="114"/>
      <c r="AF17" s="749"/>
      <c r="AG17" s="739"/>
      <c r="AH17" s="504"/>
      <c r="AI17" s="504"/>
      <c r="AJ17" s="504"/>
      <c r="AK17" s="504"/>
      <c r="AL17" s="504"/>
      <c r="AN17" s="1"/>
    </row>
    <row r="18" spans="1:40" s="2" customFormat="1" ht="66" x14ac:dyDescent="0.3">
      <c r="A18" s="1"/>
      <c r="B18" s="735"/>
      <c r="C18" s="736"/>
      <c r="D18" s="166" t="s">
        <v>2747</v>
      </c>
      <c r="E18" s="166" t="s">
        <v>2741</v>
      </c>
      <c r="F18" s="166" t="s">
        <v>2741</v>
      </c>
      <c r="G18" s="166" t="s">
        <v>2742</v>
      </c>
      <c r="H18" s="740">
        <v>3</v>
      </c>
      <c r="I18" s="166" t="s">
        <v>249</v>
      </c>
      <c r="J18" s="166" t="s">
        <v>2743</v>
      </c>
      <c r="K18" s="741" t="s">
        <v>40</v>
      </c>
      <c r="L18" s="747" t="s">
        <v>41</v>
      </c>
      <c r="M18" s="747" t="s">
        <v>42</v>
      </c>
      <c r="N18" s="116" t="s">
        <v>171</v>
      </c>
      <c r="O18" s="751">
        <f>AA18</f>
        <v>3.290000000000004E-2</v>
      </c>
      <c r="P18" s="752">
        <v>2.74166666666667E-3</v>
      </c>
      <c r="Q18" s="752">
        <v>5.4833333333333401E-3</v>
      </c>
      <c r="R18" s="752">
        <v>8.2250000000000101E-3</v>
      </c>
      <c r="S18" s="752">
        <v>1.096666666666668E-2</v>
      </c>
      <c r="T18" s="752">
        <v>1.370833333333335E-2</v>
      </c>
      <c r="U18" s="752">
        <v>1.645000000000002E-2</v>
      </c>
      <c r="V18" s="752">
        <v>1.919166666666669E-2</v>
      </c>
      <c r="W18" s="752">
        <v>2.193333333333336E-2</v>
      </c>
      <c r="X18" s="752">
        <v>2.467500000000003E-2</v>
      </c>
      <c r="Y18" s="752">
        <v>2.74166666666667E-2</v>
      </c>
      <c r="Z18" s="752">
        <v>3.015833333333337E-2</v>
      </c>
      <c r="AA18" s="752">
        <v>3.290000000000004E-2</v>
      </c>
      <c r="AB18" s="114" t="s">
        <v>2734</v>
      </c>
      <c r="AC18" s="114" t="s">
        <v>2748</v>
      </c>
      <c r="AD18" s="114" t="s">
        <v>2749</v>
      </c>
      <c r="AE18" s="114"/>
      <c r="AF18" s="749"/>
      <c r="AG18" s="739"/>
      <c r="AH18" s="504"/>
      <c r="AI18" s="504"/>
      <c r="AJ18" s="504"/>
      <c r="AK18" s="504"/>
      <c r="AL18" s="504"/>
      <c r="AN18" s="1"/>
    </row>
    <row r="19" spans="1:40" s="2" customFormat="1" ht="46.5" customHeight="1" x14ac:dyDescent="0.3">
      <c r="A19" s="1"/>
      <c r="B19" s="735"/>
      <c r="C19" s="755"/>
      <c r="D19" s="166" t="s">
        <v>2750</v>
      </c>
      <c r="E19" s="166" t="s">
        <v>2736</v>
      </c>
      <c r="F19" s="166" t="s">
        <v>2736</v>
      </c>
      <c r="G19" s="166" t="s">
        <v>2737</v>
      </c>
      <c r="H19" s="740">
        <v>3</v>
      </c>
      <c r="I19" s="166" t="s">
        <v>249</v>
      </c>
      <c r="J19" s="166" t="s">
        <v>2738</v>
      </c>
      <c r="K19" s="741" t="s">
        <v>40</v>
      </c>
      <c r="L19" s="747" t="s">
        <v>41</v>
      </c>
      <c r="M19" s="747" t="s">
        <v>178</v>
      </c>
      <c r="N19" s="116" t="s">
        <v>171</v>
      </c>
      <c r="O19" s="751">
        <f t="shared" si="2"/>
        <v>1</v>
      </c>
      <c r="P19" s="754">
        <v>1</v>
      </c>
      <c r="Q19" s="754">
        <v>1</v>
      </c>
      <c r="R19" s="754">
        <v>1</v>
      </c>
      <c r="S19" s="754">
        <v>1</v>
      </c>
      <c r="T19" s="754">
        <v>1</v>
      </c>
      <c r="U19" s="754">
        <v>1</v>
      </c>
      <c r="V19" s="754">
        <v>1</v>
      </c>
      <c r="W19" s="754">
        <v>1</v>
      </c>
      <c r="X19" s="754">
        <v>1</v>
      </c>
      <c r="Y19" s="754">
        <v>1</v>
      </c>
      <c r="Z19" s="754">
        <v>1</v>
      </c>
      <c r="AA19" s="754">
        <v>1</v>
      </c>
      <c r="AB19" s="114" t="s">
        <v>2734</v>
      </c>
      <c r="AC19" s="114" t="s">
        <v>2751</v>
      </c>
      <c r="AD19" s="114" t="s">
        <v>2752</v>
      </c>
      <c r="AE19" s="114"/>
      <c r="AF19" s="749"/>
      <c r="AG19" s="739"/>
      <c r="AH19" s="504"/>
      <c r="AI19" s="504"/>
      <c r="AJ19" s="504"/>
      <c r="AK19" s="504"/>
      <c r="AL19" s="504"/>
      <c r="AN19" s="1"/>
    </row>
    <row r="20" spans="1:40" s="2" customFormat="1" ht="46.5" customHeight="1" x14ac:dyDescent="0.3">
      <c r="A20" s="1"/>
      <c r="B20" s="735"/>
      <c r="C20" s="755"/>
      <c r="D20" s="166" t="s">
        <v>2750</v>
      </c>
      <c r="E20" s="166" t="s">
        <v>2741</v>
      </c>
      <c r="F20" s="166" t="s">
        <v>2741</v>
      </c>
      <c r="G20" s="166" t="s">
        <v>2742</v>
      </c>
      <c r="H20" s="740">
        <v>3</v>
      </c>
      <c r="I20" s="166" t="s">
        <v>249</v>
      </c>
      <c r="J20" s="166" t="s">
        <v>2743</v>
      </c>
      <c r="K20" s="741" t="s">
        <v>40</v>
      </c>
      <c r="L20" s="747" t="s">
        <v>41</v>
      </c>
      <c r="M20" s="747" t="s">
        <v>42</v>
      </c>
      <c r="N20" s="116" t="s">
        <v>171</v>
      </c>
      <c r="O20" s="751">
        <f>AA20</f>
        <v>5.4300000000000015E-2</v>
      </c>
      <c r="P20" s="752">
        <v>4.5250000000000012E-3</v>
      </c>
      <c r="Q20" s="752">
        <v>9.0500000000000025E-3</v>
      </c>
      <c r="R20" s="752">
        <v>1.3575000000000004E-2</v>
      </c>
      <c r="S20" s="752">
        <v>1.8100000000000005E-2</v>
      </c>
      <c r="T20" s="752">
        <v>2.2625000000000006E-2</v>
      </c>
      <c r="U20" s="752">
        <v>2.7150000000000007E-2</v>
      </c>
      <c r="V20" s="752">
        <v>3.1675000000000009E-2</v>
      </c>
      <c r="W20" s="752">
        <v>3.620000000000001E-2</v>
      </c>
      <c r="X20" s="752">
        <v>4.0725000000000011E-2</v>
      </c>
      <c r="Y20" s="752">
        <v>4.5250000000000012E-2</v>
      </c>
      <c r="Z20" s="752">
        <v>4.9775000000000014E-2</v>
      </c>
      <c r="AA20" s="752">
        <v>5.4300000000000015E-2</v>
      </c>
      <c r="AB20" s="114" t="s">
        <v>2734</v>
      </c>
      <c r="AC20" s="114" t="s">
        <v>2751</v>
      </c>
      <c r="AD20" s="114" t="s">
        <v>2752</v>
      </c>
      <c r="AE20" s="114"/>
      <c r="AF20" s="749"/>
      <c r="AG20" s="739"/>
      <c r="AH20" s="504"/>
      <c r="AI20" s="504"/>
      <c r="AJ20" s="504"/>
      <c r="AK20" s="504"/>
      <c r="AL20" s="504"/>
      <c r="AN20" s="1"/>
    </row>
    <row r="21" spans="1:40" s="2" customFormat="1" ht="60" customHeight="1" x14ac:dyDescent="0.3">
      <c r="A21" s="1"/>
      <c r="B21" s="735"/>
      <c r="C21" s="736"/>
      <c r="D21" s="166" t="s">
        <v>2753</v>
      </c>
      <c r="E21" s="166" t="s">
        <v>2736</v>
      </c>
      <c r="F21" s="166" t="s">
        <v>2736</v>
      </c>
      <c r="G21" s="166" t="s">
        <v>2737</v>
      </c>
      <c r="H21" s="740">
        <v>3</v>
      </c>
      <c r="I21" s="166" t="s">
        <v>249</v>
      </c>
      <c r="J21" s="166" t="s">
        <v>2738</v>
      </c>
      <c r="K21" s="741" t="s">
        <v>40</v>
      </c>
      <c r="L21" s="747" t="s">
        <v>41</v>
      </c>
      <c r="M21" s="747" t="s">
        <v>178</v>
      </c>
      <c r="N21" s="116" t="s">
        <v>171</v>
      </c>
      <c r="O21" s="751">
        <f t="shared" si="2"/>
        <v>1</v>
      </c>
      <c r="P21" s="754">
        <v>1</v>
      </c>
      <c r="Q21" s="754">
        <v>1</v>
      </c>
      <c r="R21" s="754">
        <v>1</v>
      </c>
      <c r="S21" s="754">
        <v>1</v>
      </c>
      <c r="T21" s="754">
        <v>1</v>
      </c>
      <c r="U21" s="754">
        <v>1</v>
      </c>
      <c r="V21" s="754">
        <v>1</v>
      </c>
      <c r="W21" s="754">
        <v>1</v>
      </c>
      <c r="X21" s="754">
        <v>1</v>
      </c>
      <c r="Y21" s="754">
        <v>1</v>
      </c>
      <c r="Z21" s="754">
        <v>1</v>
      </c>
      <c r="AA21" s="754">
        <v>1</v>
      </c>
      <c r="AB21" s="114" t="s">
        <v>2734</v>
      </c>
      <c r="AC21" s="114" t="s">
        <v>2754</v>
      </c>
      <c r="AD21" s="114" t="s">
        <v>2755</v>
      </c>
      <c r="AE21" s="114"/>
      <c r="AF21" s="749"/>
      <c r="AG21" s="739"/>
      <c r="AH21" s="504"/>
      <c r="AI21" s="504"/>
      <c r="AJ21" s="504"/>
      <c r="AK21" s="504"/>
      <c r="AL21" s="504"/>
      <c r="AN21" s="1"/>
    </row>
    <row r="22" spans="1:40" s="2" customFormat="1" ht="66" x14ac:dyDescent="0.3">
      <c r="A22" s="1"/>
      <c r="B22" s="735"/>
      <c r="C22" s="736"/>
      <c r="D22" s="166" t="s">
        <v>2753</v>
      </c>
      <c r="E22" s="166" t="s">
        <v>2741</v>
      </c>
      <c r="F22" s="166" t="s">
        <v>2741</v>
      </c>
      <c r="G22" s="166" t="s">
        <v>2742</v>
      </c>
      <c r="H22" s="740">
        <v>3</v>
      </c>
      <c r="I22" s="166" t="s">
        <v>249</v>
      </c>
      <c r="J22" s="166" t="s">
        <v>2743</v>
      </c>
      <c r="K22" s="741" t="s">
        <v>40</v>
      </c>
      <c r="L22" s="747" t="s">
        <v>41</v>
      </c>
      <c r="M22" s="747" t="s">
        <v>42</v>
      </c>
      <c r="N22" s="116" t="s">
        <v>171</v>
      </c>
      <c r="O22" s="751">
        <f>AA22</f>
        <v>3.9399999999999991E-2</v>
      </c>
      <c r="P22" s="752">
        <v>3.2833333333333325E-3</v>
      </c>
      <c r="Q22" s="752">
        <v>6.5666666666666651E-3</v>
      </c>
      <c r="R22" s="752">
        <v>9.8499999999999976E-3</v>
      </c>
      <c r="S22" s="752">
        <v>1.313333333333333E-2</v>
      </c>
      <c r="T22" s="752">
        <v>1.6416666666666663E-2</v>
      </c>
      <c r="U22" s="752">
        <v>1.9699999999999995E-2</v>
      </c>
      <c r="V22" s="752">
        <v>2.2983333333333328E-2</v>
      </c>
      <c r="W22" s="752">
        <v>2.626666666666666E-2</v>
      </c>
      <c r="X22" s="752">
        <v>2.9549999999999993E-2</v>
      </c>
      <c r="Y22" s="752">
        <v>3.2833333333333325E-2</v>
      </c>
      <c r="Z22" s="752">
        <v>3.6116666666666658E-2</v>
      </c>
      <c r="AA22" s="752">
        <v>3.9399999999999991E-2</v>
      </c>
      <c r="AB22" s="114" t="s">
        <v>2734</v>
      </c>
      <c r="AC22" s="114" t="s">
        <v>2754</v>
      </c>
      <c r="AD22" s="114" t="s">
        <v>2755</v>
      </c>
      <c r="AE22" s="114"/>
      <c r="AF22" s="749"/>
      <c r="AG22" s="739"/>
      <c r="AH22" s="504"/>
      <c r="AI22" s="504"/>
      <c r="AJ22" s="504"/>
      <c r="AK22" s="504"/>
      <c r="AL22" s="504"/>
      <c r="AN22" s="1"/>
    </row>
    <row r="23" spans="1:40" s="2" customFormat="1" ht="66" customHeight="1" x14ac:dyDescent="0.3">
      <c r="A23" s="1"/>
      <c r="B23" s="735"/>
      <c r="C23" s="736"/>
      <c r="D23" s="166" t="s">
        <v>2756</v>
      </c>
      <c r="E23" s="166" t="s">
        <v>2757</v>
      </c>
      <c r="F23" s="166" t="s">
        <v>2758</v>
      </c>
      <c r="G23" s="166" t="s">
        <v>2759</v>
      </c>
      <c r="H23" s="740">
        <v>3</v>
      </c>
      <c r="I23" s="166" t="s">
        <v>249</v>
      </c>
      <c r="J23" s="741" t="s">
        <v>2760</v>
      </c>
      <c r="K23" s="741" t="s">
        <v>40</v>
      </c>
      <c r="L23" s="742" t="s">
        <v>41</v>
      </c>
      <c r="M23" s="742" t="s">
        <v>42</v>
      </c>
      <c r="N23" s="124" t="s">
        <v>43</v>
      </c>
      <c r="O23" s="756">
        <f>+AVERAGE(P23:AA23)</f>
        <v>1</v>
      </c>
      <c r="P23" s="752"/>
      <c r="Q23" s="752"/>
      <c r="R23" s="754">
        <v>1</v>
      </c>
      <c r="S23" s="754"/>
      <c r="T23" s="754"/>
      <c r="U23" s="754">
        <v>1</v>
      </c>
      <c r="V23" s="754"/>
      <c r="W23" s="754"/>
      <c r="X23" s="754">
        <v>1</v>
      </c>
      <c r="Y23" s="754"/>
      <c r="Z23" s="754"/>
      <c r="AA23" s="754">
        <v>1</v>
      </c>
      <c r="AB23" s="113" t="s">
        <v>2761</v>
      </c>
      <c r="AC23" s="113" t="s">
        <v>2710</v>
      </c>
      <c r="AD23" s="113" t="s">
        <v>2711</v>
      </c>
      <c r="AE23" s="113"/>
      <c r="AF23" s="312"/>
      <c r="AG23" s="739"/>
      <c r="AH23" s="504"/>
      <c r="AI23" s="504"/>
      <c r="AJ23" s="504"/>
      <c r="AK23" s="504"/>
      <c r="AL23" s="504"/>
      <c r="AN23" s="1"/>
    </row>
    <row r="24" spans="1:40" s="2" customFormat="1" ht="82.5" x14ac:dyDescent="0.3">
      <c r="A24" s="1"/>
      <c r="B24" s="735"/>
      <c r="C24" s="736"/>
      <c r="D24" s="166" t="s">
        <v>2756</v>
      </c>
      <c r="E24" s="166" t="s">
        <v>2762</v>
      </c>
      <c r="F24" s="166" t="s">
        <v>2763</v>
      </c>
      <c r="G24" s="166" t="s">
        <v>2764</v>
      </c>
      <c r="H24" s="740">
        <v>3</v>
      </c>
      <c r="I24" s="166" t="s">
        <v>249</v>
      </c>
      <c r="J24" s="741" t="s">
        <v>2765</v>
      </c>
      <c r="K24" s="741" t="s">
        <v>251</v>
      </c>
      <c r="L24" s="742" t="s">
        <v>41</v>
      </c>
      <c r="M24" s="742" t="s">
        <v>42</v>
      </c>
      <c r="N24" s="124" t="s">
        <v>43</v>
      </c>
      <c r="O24" s="743">
        <f>SUM(P24:AA24)</f>
        <v>12</v>
      </c>
      <c r="P24" s="750"/>
      <c r="Q24" s="750"/>
      <c r="R24" s="744">
        <v>3</v>
      </c>
      <c r="S24" s="744"/>
      <c r="T24" s="744"/>
      <c r="U24" s="744">
        <v>3</v>
      </c>
      <c r="V24" s="744"/>
      <c r="W24" s="744"/>
      <c r="X24" s="744">
        <v>3</v>
      </c>
      <c r="Y24" s="744"/>
      <c r="Z24" s="744"/>
      <c r="AA24" s="744">
        <v>3</v>
      </c>
      <c r="AB24" s="113" t="s">
        <v>2761</v>
      </c>
      <c r="AC24" s="113" t="s">
        <v>2710</v>
      </c>
      <c r="AD24" s="113" t="s">
        <v>2711</v>
      </c>
      <c r="AE24" s="113"/>
      <c r="AF24" s="312"/>
      <c r="AG24" s="739"/>
      <c r="AH24" s="504"/>
      <c r="AI24" s="504"/>
      <c r="AJ24" s="504"/>
      <c r="AK24" s="504"/>
      <c r="AL24" s="504"/>
      <c r="AN24" s="1"/>
    </row>
    <row r="25" spans="1:40" s="2" customFormat="1" ht="198" x14ac:dyDescent="0.3">
      <c r="A25" s="1"/>
      <c r="B25" s="735"/>
      <c r="C25" s="736"/>
      <c r="D25" s="166" t="s">
        <v>2756</v>
      </c>
      <c r="E25" s="166" t="s">
        <v>2766</v>
      </c>
      <c r="F25" s="166" t="s">
        <v>2766</v>
      </c>
      <c r="G25" s="166" t="s">
        <v>2767</v>
      </c>
      <c r="H25" s="740">
        <v>3</v>
      </c>
      <c r="I25" s="166" t="s">
        <v>249</v>
      </c>
      <c r="J25" s="166" t="s">
        <v>2768</v>
      </c>
      <c r="K25" s="166" t="s">
        <v>40</v>
      </c>
      <c r="L25" s="742" t="s">
        <v>41</v>
      </c>
      <c r="M25" s="742" t="s">
        <v>178</v>
      </c>
      <c r="N25" s="124" t="s">
        <v>43</v>
      </c>
      <c r="O25" s="756">
        <f t="shared" ref="O25:O26" si="4">+AVERAGE(P25:AA25)</f>
        <v>1</v>
      </c>
      <c r="P25" s="754">
        <v>1</v>
      </c>
      <c r="Q25" s="754">
        <v>1</v>
      </c>
      <c r="R25" s="754">
        <v>1</v>
      </c>
      <c r="S25" s="754">
        <v>1</v>
      </c>
      <c r="T25" s="754">
        <v>1</v>
      </c>
      <c r="U25" s="754">
        <v>1</v>
      </c>
      <c r="V25" s="754">
        <v>1</v>
      </c>
      <c r="W25" s="754">
        <v>1</v>
      </c>
      <c r="X25" s="754">
        <v>1</v>
      </c>
      <c r="Y25" s="754">
        <v>1</v>
      </c>
      <c r="Z25" s="754">
        <v>1</v>
      </c>
      <c r="AA25" s="754">
        <v>1</v>
      </c>
      <c r="AB25" s="113" t="s">
        <v>2769</v>
      </c>
      <c r="AC25" s="113" t="s">
        <v>2710</v>
      </c>
      <c r="AD25" s="113" t="s">
        <v>2711</v>
      </c>
      <c r="AE25" s="113"/>
      <c r="AF25" s="312"/>
      <c r="AG25" s="739"/>
      <c r="AH25" s="504"/>
      <c r="AI25" s="504"/>
      <c r="AJ25" s="504"/>
      <c r="AK25" s="504"/>
      <c r="AL25" s="504"/>
      <c r="AN25" s="1"/>
    </row>
    <row r="26" spans="1:40" s="2" customFormat="1" ht="103.5" customHeight="1" x14ac:dyDescent="0.3">
      <c r="A26" s="1"/>
      <c r="B26" s="735"/>
      <c r="C26" s="736"/>
      <c r="D26" s="166" t="s">
        <v>2770</v>
      </c>
      <c r="E26" s="166" t="s">
        <v>2771</v>
      </c>
      <c r="F26" s="166" t="s">
        <v>2771</v>
      </c>
      <c r="G26" s="166" t="s">
        <v>2772</v>
      </c>
      <c r="H26" s="740">
        <v>3</v>
      </c>
      <c r="I26" s="166" t="s">
        <v>249</v>
      </c>
      <c r="J26" s="741" t="s">
        <v>2773</v>
      </c>
      <c r="K26" s="741" t="s">
        <v>40</v>
      </c>
      <c r="L26" s="742" t="s">
        <v>41</v>
      </c>
      <c r="M26" s="742" t="s">
        <v>178</v>
      </c>
      <c r="N26" s="124" t="s">
        <v>43</v>
      </c>
      <c r="O26" s="756">
        <f t="shared" si="4"/>
        <v>1</v>
      </c>
      <c r="P26" s="754"/>
      <c r="Q26" s="754"/>
      <c r="R26" s="754"/>
      <c r="S26" s="754">
        <v>1</v>
      </c>
      <c r="T26" s="754">
        <v>1</v>
      </c>
      <c r="U26" s="754">
        <v>1</v>
      </c>
      <c r="V26" s="754">
        <v>1</v>
      </c>
      <c r="W26" s="754">
        <v>1</v>
      </c>
      <c r="X26" s="754">
        <v>1</v>
      </c>
      <c r="Y26" s="754">
        <v>1</v>
      </c>
      <c r="Z26" s="754">
        <v>1</v>
      </c>
      <c r="AA26" s="754">
        <v>1</v>
      </c>
      <c r="AB26" s="113" t="s">
        <v>2774</v>
      </c>
      <c r="AC26" s="113" t="s">
        <v>2775</v>
      </c>
      <c r="AD26" s="113" t="s">
        <v>2776</v>
      </c>
      <c r="AE26" s="123"/>
      <c r="AF26" s="312"/>
      <c r="AG26" s="739"/>
      <c r="AH26" s="504"/>
      <c r="AI26" s="504"/>
      <c r="AJ26" s="504"/>
      <c r="AK26" s="504"/>
      <c r="AL26" s="504"/>
      <c r="AN26" s="1"/>
    </row>
    <row r="27" spans="1:40" s="2" customFormat="1" ht="72.75" customHeight="1" x14ac:dyDescent="0.3">
      <c r="A27" s="1"/>
      <c r="B27" s="735"/>
      <c r="C27" s="736"/>
      <c r="D27" s="166" t="s">
        <v>2770</v>
      </c>
      <c r="E27" s="166" t="s">
        <v>2777</v>
      </c>
      <c r="F27" s="166" t="s">
        <v>2778</v>
      </c>
      <c r="G27" s="757" t="s">
        <v>2779</v>
      </c>
      <c r="H27" s="740">
        <v>1</v>
      </c>
      <c r="I27" s="166" t="s">
        <v>249</v>
      </c>
      <c r="J27" s="166" t="s">
        <v>2780</v>
      </c>
      <c r="K27" s="741" t="s">
        <v>251</v>
      </c>
      <c r="L27" s="742" t="s">
        <v>41</v>
      </c>
      <c r="M27" s="742" t="s">
        <v>178</v>
      </c>
      <c r="N27" s="124" t="s">
        <v>43</v>
      </c>
      <c r="O27" s="743">
        <f>SUM(P27:AA27)</f>
        <v>2</v>
      </c>
      <c r="P27" s="758"/>
      <c r="Q27" s="744">
        <v>2</v>
      </c>
      <c r="R27" s="758"/>
      <c r="S27" s="758"/>
      <c r="T27" s="758"/>
      <c r="U27" s="758"/>
      <c r="V27" s="758"/>
      <c r="W27" s="758"/>
      <c r="X27" s="758"/>
      <c r="Y27" s="758"/>
      <c r="Z27" s="758"/>
      <c r="AA27" s="758"/>
      <c r="AB27" s="113" t="s">
        <v>2780</v>
      </c>
      <c r="AC27" s="113" t="s">
        <v>2775</v>
      </c>
      <c r="AD27" s="113" t="s">
        <v>2776</v>
      </c>
      <c r="AE27" s="113"/>
      <c r="AF27" s="312"/>
      <c r="AG27" s="739"/>
      <c r="AH27" s="504"/>
      <c r="AI27" s="504"/>
      <c r="AJ27" s="504"/>
      <c r="AK27" s="504"/>
      <c r="AL27" s="504"/>
      <c r="AN27" s="1"/>
    </row>
    <row r="28" spans="1:40" s="2" customFormat="1" ht="60" customHeight="1" x14ac:dyDescent="0.3">
      <c r="A28" s="1"/>
      <c r="B28" s="735"/>
      <c r="C28" s="736"/>
      <c r="D28" s="166" t="s">
        <v>2770</v>
      </c>
      <c r="E28" s="166" t="s">
        <v>2777</v>
      </c>
      <c r="F28" s="166" t="s">
        <v>2781</v>
      </c>
      <c r="G28" s="757"/>
      <c r="H28" s="740">
        <v>3</v>
      </c>
      <c r="I28" s="166" t="s">
        <v>249</v>
      </c>
      <c r="J28" s="166" t="s">
        <v>2782</v>
      </c>
      <c r="K28" s="741" t="s">
        <v>40</v>
      </c>
      <c r="L28" s="742" t="s">
        <v>41</v>
      </c>
      <c r="M28" s="742" t="s">
        <v>178</v>
      </c>
      <c r="N28" s="124" t="s">
        <v>43</v>
      </c>
      <c r="O28" s="756">
        <f t="shared" ref="O28:O29" si="5">+AVERAGE(P28:AA28)</f>
        <v>1</v>
      </c>
      <c r="P28" s="754"/>
      <c r="Q28" s="754">
        <v>1</v>
      </c>
      <c r="R28" s="754">
        <v>1</v>
      </c>
      <c r="S28" s="754">
        <v>1</v>
      </c>
      <c r="T28" s="754">
        <v>1</v>
      </c>
      <c r="U28" s="754">
        <v>1</v>
      </c>
      <c r="V28" s="754">
        <v>1</v>
      </c>
      <c r="W28" s="754">
        <v>1</v>
      </c>
      <c r="X28" s="754">
        <v>1</v>
      </c>
      <c r="Y28" s="754">
        <v>1</v>
      </c>
      <c r="Z28" s="754">
        <v>1</v>
      </c>
      <c r="AA28" s="754">
        <v>1</v>
      </c>
      <c r="AB28" s="113" t="s">
        <v>2783</v>
      </c>
      <c r="AC28" s="113" t="s">
        <v>2775</v>
      </c>
      <c r="AD28" s="113" t="s">
        <v>2776</v>
      </c>
      <c r="AE28" s="113"/>
      <c r="AF28" s="312"/>
      <c r="AG28" s="739"/>
      <c r="AH28" s="504"/>
      <c r="AI28" s="504"/>
      <c r="AJ28" s="504"/>
      <c r="AK28" s="504"/>
      <c r="AL28" s="504"/>
      <c r="AN28" s="1"/>
    </row>
    <row r="29" spans="1:40" s="2" customFormat="1" ht="60.75" customHeight="1" x14ac:dyDescent="0.3">
      <c r="A29" s="1"/>
      <c r="B29" s="735"/>
      <c r="C29" s="759"/>
      <c r="D29" s="166" t="s">
        <v>2770</v>
      </c>
      <c r="E29" s="166" t="s">
        <v>2777</v>
      </c>
      <c r="F29" s="166" t="s">
        <v>2784</v>
      </c>
      <c r="G29" s="757"/>
      <c r="H29" s="740">
        <v>3</v>
      </c>
      <c r="I29" s="166" t="s">
        <v>249</v>
      </c>
      <c r="J29" s="166" t="s">
        <v>2782</v>
      </c>
      <c r="K29" s="741" t="s">
        <v>40</v>
      </c>
      <c r="L29" s="742" t="s">
        <v>41</v>
      </c>
      <c r="M29" s="742" t="s">
        <v>178</v>
      </c>
      <c r="N29" s="124" t="s">
        <v>43</v>
      </c>
      <c r="O29" s="756">
        <f t="shared" si="5"/>
        <v>1</v>
      </c>
      <c r="P29" s="754"/>
      <c r="Q29" s="754">
        <v>1</v>
      </c>
      <c r="R29" s="754">
        <v>1</v>
      </c>
      <c r="S29" s="754">
        <v>1</v>
      </c>
      <c r="T29" s="754">
        <v>1</v>
      </c>
      <c r="U29" s="754">
        <v>1</v>
      </c>
      <c r="V29" s="754">
        <v>1</v>
      </c>
      <c r="W29" s="754">
        <v>1</v>
      </c>
      <c r="X29" s="754">
        <v>1</v>
      </c>
      <c r="Y29" s="754">
        <v>1</v>
      </c>
      <c r="Z29" s="754">
        <v>1</v>
      </c>
      <c r="AA29" s="754">
        <v>1</v>
      </c>
      <c r="AB29" s="113" t="s">
        <v>2783</v>
      </c>
      <c r="AC29" s="113" t="s">
        <v>2775</v>
      </c>
      <c r="AD29" s="113" t="s">
        <v>2776</v>
      </c>
      <c r="AE29" s="113"/>
      <c r="AF29" s="312"/>
      <c r="AG29" s="739"/>
      <c r="AH29" s="504"/>
      <c r="AI29" s="504"/>
      <c r="AJ29" s="504"/>
      <c r="AK29" s="504"/>
      <c r="AL29" s="504"/>
      <c r="AN29" s="1"/>
    </row>
    <row r="30" spans="1:40" s="2" customFormat="1" ht="49.5" customHeight="1" x14ac:dyDescent="0.3">
      <c r="A30" s="1"/>
      <c r="B30" s="735"/>
      <c r="C30" s="746" t="s">
        <v>316</v>
      </c>
      <c r="D30" s="166" t="s">
        <v>2785</v>
      </c>
      <c r="E30" s="166" t="s">
        <v>2786</v>
      </c>
      <c r="F30" s="166" t="str">
        <f>+D30</f>
        <v>Campaña de  Instalación de Totalizadores</v>
      </c>
      <c r="G30" s="166" t="s">
        <v>2787</v>
      </c>
      <c r="H30" s="740">
        <v>3</v>
      </c>
      <c r="I30" s="166" t="s">
        <v>249</v>
      </c>
      <c r="J30" s="741" t="s">
        <v>2786</v>
      </c>
      <c r="K30" s="741" t="s">
        <v>251</v>
      </c>
      <c r="L30" s="742" t="s">
        <v>41</v>
      </c>
      <c r="M30" s="742" t="s">
        <v>42</v>
      </c>
      <c r="N30" s="124" t="s">
        <v>171</v>
      </c>
      <c r="O30" s="743">
        <f>SUM(P30:AA30)</f>
        <v>3944.0000000000005</v>
      </c>
      <c r="P30" s="750"/>
      <c r="Q30" s="750"/>
      <c r="R30" s="744">
        <v>394.4</v>
      </c>
      <c r="S30" s="744">
        <v>394.4</v>
      </c>
      <c r="T30" s="744">
        <v>394.4</v>
      </c>
      <c r="U30" s="744">
        <v>394.4</v>
      </c>
      <c r="V30" s="744">
        <v>394.4</v>
      </c>
      <c r="W30" s="744">
        <v>394.4</v>
      </c>
      <c r="X30" s="744">
        <v>394.4</v>
      </c>
      <c r="Y30" s="744">
        <v>394.4</v>
      </c>
      <c r="Z30" s="744">
        <v>394.4</v>
      </c>
      <c r="AA30" s="744">
        <v>394.4</v>
      </c>
      <c r="AB30" s="113" t="s">
        <v>2788</v>
      </c>
      <c r="AC30" s="113" t="s">
        <v>2710</v>
      </c>
      <c r="AD30" s="113" t="s">
        <v>2711</v>
      </c>
      <c r="AE30" s="113"/>
      <c r="AF30" s="312"/>
      <c r="AG30" s="739"/>
      <c r="AH30" s="504"/>
      <c r="AI30" s="504"/>
      <c r="AJ30" s="504"/>
      <c r="AK30" s="504"/>
      <c r="AL30" s="504"/>
      <c r="AN30" s="1"/>
    </row>
    <row r="31" spans="1:40" s="2" customFormat="1" ht="49.5" customHeight="1" x14ac:dyDescent="0.3">
      <c r="A31" s="1"/>
      <c r="B31" s="735"/>
      <c r="C31" s="736"/>
      <c r="D31" s="166" t="s">
        <v>2789</v>
      </c>
      <c r="E31" s="166" t="s">
        <v>2790</v>
      </c>
      <c r="F31" s="166" t="s">
        <v>2790</v>
      </c>
      <c r="G31" s="166" t="s">
        <v>2791</v>
      </c>
      <c r="H31" s="740">
        <v>3</v>
      </c>
      <c r="I31" s="166" t="s">
        <v>249</v>
      </c>
      <c r="J31" s="741" t="s">
        <v>2792</v>
      </c>
      <c r="K31" s="741" t="s">
        <v>40</v>
      </c>
      <c r="L31" s="742" t="s">
        <v>41</v>
      </c>
      <c r="M31" s="742" t="s">
        <v>178</v>
      </c>
      <c r="N31" s="116" t="s">
        <v>171</v>
      </c>
      <c r="O31" s="756">
        <f>+AVERAGE(P31:AA31)</f>
        <v>0.97</v>
      </c>
      <c r="P31" s="750"/>
      <c r="Q31" s="750"/>
      <c r="R31" s="754">
        <v>0.97</v>
      </c>
      <c r="S31" s="754">
        <v>0.97</v>
      </c>
      <c r="T31" s="754">
        <v>0.97</v>
      </c>
      <c r="U31" s="754">
        <v>0.97</v>
      </c>
      <c r="V31" s="754">
        <v>0.97</v>
      </c>
      <c r="W31" s="754">
        <v>0.97</v>
      </c>
      <c r="X31" s="754">
        <v>0.97</v>
      </c>
      <c r="Y31" s="754">
        <v>0.97</v>
      </c>
      <c r="Z31" s="754">
        <v>0.97</v>
      </c>
      <c r="AA31" s="754">
        <v>0.97</v>
      </c>
      <c r="AB31" s="113" t="s">
        <v>2734</v>
      </c>
      <c r="AC31" s="113" t="s">
        <v>2739</v>
      </c>
      <c r="AD31" s="113" t="s">
        <v>2740</v>
      </c>
      <c r="AE31" s="113"/>
      <c r="AF31" s="312"/>
      <c r="AG31" s="739"/>
      <c r="AH31" s="504"/>
      <c r="AI31" s="504"/>
      <c r="AJ31" s="504"/>
      <c r="AK31" s="504"/>
      <c r="AL31" s="504"/>
      <c r="AN31" s="1"/>
    </row>
    <row r="32" spans="1:40" s="2" customFormat="1" ht="115.5" x14ac:dyDescent="0.3">
      <c r="A32" s="1"/>
      <c r="B32" s="735"/>
      <c r="C32" s="736"/>
      <c r="D32" s="166" t="s">
        <v>2789</v>
      </c>
      <c r="E32" s="166" t="s">
        <v>2793</v>
      </c>
      <c r="F32" s="166" t="s">
        <v>2793</v>
      </c>
      <c r="G32" s="166" t="s">
        <v>2794</v>
      </c>
      <c r="H32" s="740">
        <v>3</v>
      </c>
      <c r="I32" s="166" t="s">
        <v>249</v>
      </c>
      <c r="J32" s="741" t="s">
        <v>2738</v>
      </c>
      <c r="K32" s="741" t="s">
        <v>40</v>
      </c>
      <c r="L32" s="742" t="s">
        <v>41</v>
      </c>
      <c r="M32" s="742" t="s">
        <v>178</v>
      </c>
      <c r="N32" s="124" t="s">
        <v>171</v>
      </c>
      <c r="O32" s="760">
        <f>+AVERAGE(P32:AA32)</f>
        <v>0.5515000000000001</v>
      </c>
      <c r="P32" s="752">
        <v>0.35570000000000007</v>
      </c>
      <c r="Q32" s="752">
        <v>0.39130000000000009</v>
      </c>
      <c r="R32" s="752">
        <v>0.42690000000000011</v>
      </c>
      <c r="S32" s="752">
        <v>0.46250000000000013</v>
      </c>
      <c r="T32" s="752">
        <v>0.49810000000000015</v>
      </c>
      <c r="U32" s="752">
        <v>0.53370000000000017</v>
      </c>
      <c r="V32" s="752">
        <v>0.56930000000000014</v>
      </c>
      <c r="W32" s="752">
        <v>0.6049000000000001</v>
      </c>
      <c r="X32" s="752">
        <v>0.64050000000000007</v>
      </c>
      <c r="Y32" s="752">
        <v>0.67610000000000003</v>
      </c>
      <c r="Z32" s="752">
        <v>0.7117</v>
      </c>
      <c r="AA32" s="752">
        <v>0.74729999999999996</v>
      </c>
      <c r="AB32" s="113" t="s">
        <v>2734</v>
      </c>
      <c r="AC32" s="113" t="s">
        <v>2739</v>
      </c>
      <c r="AD32" s="113" t="s">
        <v>2740</v>
      </c>
      <c r="AE32" s="113"/>
      <c r="AF32" s="312"/>
      <c r="AG32" s="739"/>
      <c r="AH32" s="504"/>
      <c r="AI32" s="504"/>
      <c r="AJ32" s="504"/>
      <c r="AK32" s="504"/>
      <c r="AL32" s="504"/>
      <c r="AN32" s="1"/>
    </row>
    <row r="33" spans="1:40" s="2" customFormat="1" ht="49.5" customHeight="1" x14ac:dyDescent="0.3">
      <c r="A33" s="1"/>
      <c r="B33" s="735"/>
      <c r="C33" s="736"/>
      <c r="D33" s="166" t="s">
        <v>2795</v>
      </c>
      <c r="E33" s="166" t="s">
        <v>2790</v>
      </c>
      <c r="F33" s="166" t="s">
        <v>2790</v>
      </c>
      <c r="G33" s="166" t="s">
        <v>2791</v>
      </c>
      <c r="H33" s="740">
        <v>3</v>
      </c>
      <c r="I33" s="166" t="s">
        <v>249</v>
      </c>
      <c r="J33" s="741" t="s">
        <v>2792</v>
      </c>
      <c r="K33" s="741" t="s">
        <v>40</v>
      </c>
      <c r="L33" s="742" t="s">
        <v>41</v>
      </c>
      <c r="M33" s="742" t="s">
        <v>178</v>
      </c>
      <c r="N33" s="116" t="s">
        <v>171</v>
      </c>
      <c r="O33" s="756">
        <f>+AVERAGE(P33:AA33)</f>
        <v>0.97</v>
      </c>
      <c r="P33" s="750"/>
      <c r="Q33" s="750"/>
      <c r="R33" s="754">
        <v>0.97</v>
      </c>
      <c r="S33" s="754">
        <v>0.97</v>
      </c>
      <c r="T33" s="754">
        <v>0.97</v>
      </c>
      <c r="U33" s="754">
        <v>0.97</v>
      </c>
      <c r="V33" s="754">
        <v>0.97</v>
      </c>
      <c r="W33" s="754">
        <v>0.97</v>
      </c>
      <c r="X33" s="754">
        <v>0.97</v>
      </c>
      <c r="Y33" s="754">
        <v>0.97</v>
      </c>
      <c r="Z33" s="754">
        <v>0.97</v>
      </c>
      <c r="AA33" s="754">
        <v>0.97</v>
      </c>
      <c r="AB33" s="113" t="s">
        <v>2734</v>
      </c>
      <c r="AC33" s="113" t="s">
        <v>2745</v>
      </c>
      <c r="AD33" s="113" t="s">
        <v>2746</v>
      </c>
      <c r="AE33" s="113"/>
      <c r="AF33" s="312"/>
      <c r="AG33" s="739"/>
      <c r="AH33" s="504"/>
      <c r="AI33" s="504"/>
      <c r="AJ33" s="504"/>
      <c r="AK33" s="504"/>
      <c r="AL33" s="504"/>
      <c r="AN33" s="1"/>
    </row>
    <row r="34" spans="1:40" s="2" customFormat="1" ht="115.5" x14ac:dyDescent="0.3">
      <c r="A34" s="1"/>
      <c r="B34" s="735"/>
      <c r="C34" s="736"/>
      <c r="D34" s="166" t="s">
        <v>2795</v>
      </c>
      <c r="E34" s="166" t="s">
        <v>2793</v>
      </c>
      <c r="F34" s="166" t="s">
        <v>2793</v>
      </c>
      <c r="G34" s="166" t="s">
        <v>2794</v>
      </c>
      <c r="H34" s="740">
        <v>3</v>
      </c>
      <c r="I34" s="166" t="s">
        <v>249</v>
      </c>
      <c r="J34" s="741" t="s">
        <v>2738</v>
      </c>
      <c r="K34" s="741" t="s">
        <v>40</v>
      </c>
      <c r="L34" s="742" t="s">
        <v>41</v>
      </c>
      <c r="M34" s="742" t="s">
        <v>178</v>
      </c>
      <c r="N34" s="124" t="s">
        <v>171</v>
      </c>
      <c r="O34" s="760">
        <f>+AVERAGE(P34:AA34)</f>
        <v>0.59510001245573041</v>
      </c>
      <c r="P34" s="752">
        <v>0.46035001245573048</v>
      </c>
      <c r="Q34" s="752">
        <v>0.48485001245573051</v>
      </c>
      <c r="R34" s="752">
        <v>0.50935001245573053</v>
      </c>
      <c r="S34" s="752">
        <v>0.53385001245573049</v>
      </c>
      <c r="T34" s="752">
        <v>0.55835001245573046</v>
      </c>
      <c r="U34" s="752">
        <v>0.58285001245573043</v>
      </c>
      <c r="V34" s="752">
        <v>0.60735001245573039</v>
      </c>
      <c r="W34" s="752">
        <v>0.63185001245573036</v>
      </c>
      <c r="X34" s="752">
        <v>0.65635001245573033</v>
      </c>
      <c r="Y34" s="752">
        <v>0.68085001245573029</v>
      </c>
      <c r="Z34" s="752">
        <v>0.70535001245573026</v>
      </c>
      <c r="AA34" s="752">
        <v>0.72985001245573022</v>
      </c>
      <c r="AB34" s="113" t="s">
        <v>2734</v>
      </c>
      <c r="AC34" s="113" t="s">
        <v>2745</v>
      </c>
      <c r="AD34" s="113" t="s">
        <v>2746</v>
      </c>
      <c r="AE34" s="113"/>
      <c r="AF34" s="312"/>
      <c r="AG34" s="739"/>
      <c r="AH34" s="504"/>
      <c r="AI34" s="504"/>
      <c r="AJ34" s="504"/>
      <c r="AK34" s="504"/>
      <c r="AL34" s="504"/>
      <c r="AN34" s="1"/>
    </row>
    <row r="35" spans="1:40" s="2" customFormat="1" ht="49.5" customHeight="1" x14ac:dyDescent="0.3">
      <c r="A35" s="1"/>
      <c r="B35" s="735"/>
      <c r="C35" s="736"/>
      <c r="D35" s="166" t="s">
        <v>2796</v>
      </c>
      <c r="E35" s="166" t="s">
        <v>2790</v>
      </c>
      <c r="F35" s="166" t="s">
        <v>2790</v>
      </c>
      <c r="G35" s="166" t="s">
        <v>2791</v>
      </c>
      <c r="H35" s="740">
        <v>3</v>
      </c>
      <c r="I35" s="166" t="s">
        <v>249</v>
      </c>
      <c r="J35" s="741" t="s">
        <v>2792</v>
      </c>
      <c r="K35" s="741" t="s">
        <v>40</v>
      </c>
      <c r="L35" s="742" t="s">
        <v>41</v>
      </c>
      <c r="M35" s="742" t="s">
        <v>178</v>
      </c>
      <c r="N35" s="124" t="s">
        <v>171</v>
      </c>
      <c r="O35" s="756">
        <f t="shared" ref="O35:O51" si="6">+AVERAGE(P35:AA35)</f>
        <v>0.97</v>
      </c>
      <c r="P35" s="750"/>
      <c r="Q35" s="750"/>
      <c r="R35" s="754">
        <v>0.97</v>
      </c>
      <c r="S35" s="754">
        <v>0.97</v>
      </c>
      <c r="T35" s="754">
        <v>0.97</v>
      </c>
      <c r="U35" s="754">
        <v>0.97</v>
      </c>
      <c r="V35" s="754">
        <v>0.97</v>
      </c>
      <c r="W35" s="754">
        <v>0.97</v>
      </c>
      <c r="X35" s="754">
        <v>0.97</v>
      </c>
      <c r="Y35" s="754">
        <v>0.97</v>
      </c>
      <c r="Z35" s="754">
        <v>0.97</v>
      </c>
      <c r="AA35" s="754">
        <v>0.97</v>
      </c>
      <c r="AB35" s="113" t="s">
        <v>2734</v>
      </c>
      <c r="AC35" s="113" t="s">
        <v>2748</v>
      </c>
      <c r="AD35" s="113" t="s">
        <v>2749</v>
      </c>
      <c r="AE35" s="113"/>
      <c r="AF35" s="312"/>
      <c r="AG35" s="739"/>
      <c r="AH35" s="504"/>
      <c r="AI35" s="504"/>
      <c r="AJ35" s="504"/>
      <c r="AK35" s="504"/>
      <c r="AL35" s="504"/>
      <c r="AN35" s="1"/>
    </row>
    <row r="36" spans="1:40" s="2" customFormat="1" ht="115.5" x14ac:dyDescent="0.3">
      <c r="A36" s="1"/>
      <c r="B36" s="735"/>
      <c r="C36" s="736"/>
      <c r="D36" s="166" t="s">
        <v>2796</v>
      </c>
      <c r="E36" s="166" t="s">
        <v>2793</v>
      </c>
      <c r="F36" s="166" t="s">
        <v>2793</v>
      </c>
      <c r="G36" s="166" t="s">
        <v>2794</v>
      </c>
      <c r="H36" s="740">
        <v>3</v>
      </c>
      <c r="I36" s="166" t="s">
        <v>249</v>
      </c>
      <c r="J36" s="741" t="s">
        <v>2738</v>
      </c>
      <c r="K36" s="741" t="s">
        <v>40</v>
      </c>
      <c r="L36" s="742" t="s">
        <v>41</v>
      </c>
      <c r="M36" s="742" t="s">
        <v>178</v>
      </c>
      <c r="N36" s="124" t="s">
        <v>171</v>
      </c>
      <c r="O36" s="760">
        <f>+AVERAGE(P36:AA36)</f>
        <v>0.69104999999999983</v>
      </c>
      <c r="P36" s="761">
        <v>0.47599999999999976</v>
      </c>
      <c r="Q36" s="761">
        <v>0.51509999999999978</v>
      </c>
      <c r="R36" s="761">
        <v>0.5541999999999998</v>
      </c>
      <c r="S36" s="761">
        <v>0.59329999999999983</v>
      </c>
      <c r="T36" s="761">
        <v>0.63239999999999985</v>
      </c>
      <c r="U36" s="761">
        <v>0.67149999999999987</v>
      </c>
      <c r="V36" s="761">
        <v>0.7105999999999999</v>
      </c>
      <c r="W36" s="761">
        <v>0.74969999999999992</v>
      </c>
      <c r="X36" s="761">
        <v>0.78879999999999995</v>
      </c>
      <c r="Y36" s="761">
        <v>0.82789999999999997</v>
      </c>
      <c r="Z36" s="761">
        <v>0.86699999999999999</v>
      </c>
      <c r="AA36" s="761">
        <v>0.90610000000000002</v>
      </c>
      <c r="AB36" s="113" t="s">
        <v>2734</v>
      </c>
      <c r="AC36" s="113" t="s">
        <v>2748</v>
      </c>
      <c r="AD36" s="113" t="s">
        <v>2749</v>
      </c>
      <c r="AE36" s="113"/>
      <c r="AF36" s="312"/>
      <c r="AG36" s="739"/>
      <c r="AH36" s="504"/>
      <c r="AI36" s="504"/>
      <c r="AJ36" s="504"/>
      <c r="AK36" s="504"/>
      <c r="AL36" s="504"/>
      <c r="AN36" s="1"/>
    </row>
    <row r="37" spans="1:40" s="2" customFormat="1" ht="43.5" customHeight="1" x14ac:dyDescent="0.3">
      <c r="A37" s="1"/>
      <c r="B37" s="735"/>
      <c r="C37" s="736"/>
      <c r="D37" s="166" t="s">
        <v>2797</v>
      </c>
      <c r="E37" s="166" t="s">
        <v>2790</v>
      </c>
      <c r="F37" s="166" t="s">
        <v>2790</v>
      </c>
      <c r="G37" s="166" t="s">
        <v>2791</v>
      </c>
      <c r="H37" s="740">
        <v>3</v>
      </c>
      <c r="I37" s="166" t="s">
        <v>249</v>
      </c>
      <c r="J37" s="741" t="s">
        <v>2792</v>
      </c>
      <c r="K37" s="741" t="s">
        <v>40</v>
      </c>
      <c r="L37" s="742" t="s">
        <v>41</v>
      </c>
      <c r="M37" s="742" t="s">
        <v>178</v>
      </c>
      <c r="N37" s="116" t="s">
        <v>171</v>
      </c>
      <c r="O37" s="756">
        <f t="shared" si="6"/>
        <v>0.97</v>
      </c>
      <c r="P37" s="750"/>
      <c r="Q37" s="750"/>
      <c r="R37" s="754">
        <v>0.97</v>
      </c>
      <c r="S37" s="754">
        <v>0.97</v>
      </c>
      <c r="T37" s="754">
        <v>0.97</v>
      </c>
      <c r="U37" s="754">
        <v>0.97</v>
      </c>
      <c r="V37" s="754">
        <v>0.97</v>
      </c>
      <c r="W37" s="754">
        <v>0.97</v>
      </c>
      <c r="X37" s="754">
        <v>0.97</v>
      </c>
      <c r="Y37" s="754">
        <v>0.97</v>
      </c>
      <c r="Z37" s="754">
        <v>0.97</v>
      </c>
      <c r="AA37" s="754">
        <v>0.97</v>
      </c>
      <c r="AB37" s="113" t="s">
        <v>2734</v>
      </c>
      <c r="AC37" s="113" t="s">
        <v>2751</v>
      </c>
      <c r="AD37" s="113" t="s">
        <v>2752</v>
      </c>
      <c r="AE37" s="113"/>
      <c r="AF37" s="312"/>
      <c r="AG37" s="739"/>
      <c r="AH37" s="504"/>
      <c r="AI37" s="504"/>
      <c r="AJ37" s="504"/>
      <c r="AK37" s="504"/>
      <c r="AL37" s="504"/>
      <c r="AN37" s="1"/>
    </row>
    <row r="38" spans="1:40" s="2" customFormat="1" ht="57.75" customHeight="1" x14ac:dyDescent="0.3">
      <c r="A38" s="1"/>
      <c r="B38" s="735"/>
      <c r="C38" s="736"/>
      <c r="D38" s="166" t="s">
        <v>2797</v>
      </c>
      <c r="E38" s="166" t="s">
        <v>2793</v>
      </c>
      <c r="F38" s="166" t="s">
        <v>2793</v>
      </c>
      <c r="G38" s="166" t="s">
        <v>2794</v>
      </c>
      <c r="H38" s="740">
        <v>3</v>
      </c>
      <c r="I38" s="166" t="s">
        <v>249</v>
      </c>
      <c r="J38" s="741" t="s">
        <v>2738</v>
      </c>
      <c r="K38" s="741" t="s">
        <v>40</v>
      </c>
      <c r="L38" s="742" t="s">
        <v>41</v>
      </c>
      <c r="M38" s="742" t="s">
        <v>178</v>
      </c>
      <c r="N38" s="124" t="s">
        <v>171</v>
      </c>
      <c r="O38" s="760">
        <f>+AVERAGE(P38:AA38)</f>
        <v>0.55407622410699098</v>
      </c>
      <c r="P38" s="752">
        <v>0.35992622410699104</v>
      </c>
      <c r="Q38" s="752">
        <v>0.39522622410699104</v>
      </c>
      <c r="R38" s="752">
        <v>0.43052622410699104</v>
      </c>
      <c r="S38" s="752">
        <v>0.46582622410699104</v>
      </c>
      <c r="T38" s="752">
        <v>0.50112622410699104</v>
      </c>
      <c r="U38" s="752">
        <v>0.53642622410699103</v>
      </c>
      <c r="V38" s="752">
        <v>0.57172622410699103</v>
      </c>
      <c r="W38" s="752">
        <v>0.60702622410699103</v>
      </c>
      <c r="X38" s="752">
        <v>0.64232622410699103</v>
      </c>
      <c r="Y38" s="752">
        <v>0.67762622410699103</v>
      </c>
      <c r="Z38" s="752">
        <v>0.71292622410699102</v>
      </c>
      <c r="AA38" s="752">
        <v>0.74822622410699102</v>
      </c>
      <c r="AB38" s="113" t="s">
        <v>2734</v>
      </c>
      <c r="AC38" s="113" t="s">
        <v>2751</v>
      </c>
      <c r="AD38" s="113" t="s">
        <v>2752</v>
      </c>
      <c r="AE38" s="113"/>
      <c r="AF38" s="312"/>
      <c r="AG38" s="739"/>
      <c r="AH38" s="504"/>
      <c r="AI38" s="504"/>
      <c r="AJ38" s="504"/>
      <c r="AK38" s="504"/>
      <c r="AL38" s="504"/>
      <c r="AN38" s="1"/>
    </row>
    <row r="39" spans="1:40" s="2" customFormat="1" ht="66" x14ac:dyDescent="0.3">
      <c r="A39" s="1"/>
      <c r="B39" s="735"/>
      <c r="C39" s="736"/>
      <c r="D39" s="166" t="s">
        <v>2798</v>
      </c>
      <c r="E39" s="166" t="s">
        <v>2790</v>
      </c>
      <c r="F39" s="166" t="s">
        <v>2790</v>
      </c>
      <c r="G39" s="166" t="s">
        <v>2791</v>
      </c>
      <c r="H39" s="740">
        <v>3</v>
      </c>
      <c r="I39" s="166" t="s">
        <v>249</v>
      </c>
      <c r="J39" s="741" t="s">
        <v>2792</v>
      </c>
      <c r="K39" s="741" t="s">
        <v>40</v>
      </c>
      <c r="L39" s="742" t="s">
        <v>41</v>
      </c>
      <c r="M39" s="742" t="s">
        <v>178</v>
      </c>
      <c r="N39" s="124" t="s">
        <v>171</v>
      </c>
      <c r="O39" s="756">
        <f t="shared" si="6"/>
        <v>0.97</v>
      </c>
      <c r="P39" s="750"/>
      <c r="Q39" s="750"/>
      <c r="R39" s="754">
        <v>0.97</v>
      </c>
      <c r="S39" s="754">
        <v>0.97</v>
      </c>
      <c r="T39" s="754">
        <v>0.97</v>
      </c>
      <c r="U39" s="754">
        <v>0.97</v>
      </c>
      <c r="V39" s="754">
        <v>0.97</v>
      </c>
      <c r="W39" s="754">
        <v>0.97</v>
      </c>
      <c r="X39" s="754">
        <v>0.97</v>
      </c>
      <c r="Y39" s="754">
        <v>0.97</v>
      </c>
      <c r="Z39" s="754">
        <v>0.97</v>
      </c>
      <c r="AA39" s="754">
        <v>0.97</v>
      </c>
      <c r="AB39" s="113" t="s">
        <v>2734</v>
      </c>
      <c r="AC39" s="113" t="s">
        <v>2754</v>
      </c>
      <c r="AD39" s="113" t="s">
        <v>2755</v>
      </c>
      <c r="AE39" s="113"/>
      <c r="AF39" s="312"/>
      <c r="AG39" s="739"/>
      <c r="AH39" s="504"/>
      <c r="AI39" s="504"/>
      <c r="AJ39" s="504"/>
      <c r="AK39" s="504"/>
      <c r="AL39" s="504"/>
      <c r="AN39" s="1"/>
    </row>
    <row r="40" spans="1:40" s="2" customFormat="1" ht="115.5" x14ac:dyDescent="0.3">
      <c r="A40" s="1"/>
      <c r="B40" s="735"/>
      <c r="C40" s="736"/>
      <c r="D40" s="166" t="s">
        <v>2798</v>
      </c>
      <c r="E40" s="166" t="s">
        <v>2793</v>
      </c>
      <c r="F40" s="166" t="s">
        <v>2793</v>
      </c>
      <c r="G40" s="166" t="s">
        <v>2794</v>
      </c>
      <c r="H40" s="740">
        <v>3</v>
      </c>
      <c r="I40" s="166" t="s">
        <v>249</v>
      </c>
      <c r="J40" s="741" t="s">
        <v>2738</v>
      </c>
      <c r="K40" s="741" t="s">
        <v>40</v>
      </c>
      <c r="L40" s="742" t="s">
        <v>41</v>
      </c>
      <c r="M40" s="742" t="s">
        <v>178</v>
      </c>
      <c r="N40" s="124" t="s">
        <v>171</v>
      </c>
      <c r="O40" s="760">
        <f t="shared" si="6"/>
        <v>0.63398862749399387</v>
      </c>
      <c r="P40" s="752">
        <v>0.5135386274939937</v>
      </c>
      <c r="Q40" s="752">
        <v>0.53543862749399374</v>
      </c>
      <c r="R40" s="752">
        <v>0.55733862749399377</v>
      </c>
      <c r="S40" s="752">
        <v>0.5792386274939938</v>
      </c>
      <c r="T40" s="752">
        <v>0.60113862749399383</v>
      </c>
      <c r="U40" s="752">
        <v>0.62303862749399386</v>
      </c>
      <c r="V40" s="752">
        <v>0.64493862749399389</v>
      </c>
      <c r="W40" s="752">
        <v>0.66683862749399392</v>
      </c>
      <c r="X40" s="752">
        <v>0.68873862749399395</v>
      </c>
      <c r="Y40" s="752">
        <v>0.71063862749399398</v>
      </c>
      <c r="Z40" s="752">
        <v>0.73253862749399401</v>
      </c>
      <c r="AA40" s="752">
        <v>0.75443862749399404</v>
      </c>
      <c r="AB40" s="113" t="s">
        <v>2734</v>
      </c>
      <c r="AC40" s="113" t="s">
        <v>2754</v>
      </c>
      <c r="AD40" s="113" t="s">
        <v>2755</v>
      </c>
      <c r="AE40" s="113"/>
      <c r="AF40" s="312"/>
      <c r="AG40" s="739"/>
      <c r="AH40" s="504"/>
      <c r="AI40" s="504"/>
      <c r="AJ40" s="504"/>
      <c r="AK40" s="504"/>
      <c r="AL40" s="504"/>
      <c r="AN40" s="1"/>
    </row>
    <row r="41" spans="1:40" s="2" customFormat="1" ht="45" customHeight="1" x14ac:dyDescent="0.3">
      <c r="A41" s="1"/>
      <c r="B41" s="735"/>
      <c r="C41" s="736"/>
      <c r="D41" s="166" t="s">
        <v>2799</v>
      </c>
      <c r="E41" s="166" t="s">
        <v>2800</v>
      </c>
      <c r="F41" s="166" t="s">
        <v>2801</v>
      </c>
      <c r="G41" s="166" t="s">
        <v>2802</v>
      </c>
      <c r="H41" s="740">
        <v>3</v>
      </c>
      <c r="I41" s="166" t="s">
        <v>249</v>
      </c>
      <c r="J41" s="166" t="s">
        <v>2803</v>
      </c>
      <c r="K41" s="741" t="s">
        <v>251</v>
      </c>
      <c r="L41" s="741" t="s">
        <v>41</v>
      </c>
      <c r="M41" s="741" t="s">
        <v>42</v>
      </c>
      <c r="N41" s="740" t="s">
        <v>171</v>
      </c>
      <c r="O41" s="743">
        <f>SUM(P41:AA41)</f>
        <v>10</v>
      </c>
      <c r="P41" s="744"/>
      <c r="Q41" s="744">
        <v>1</v>
      </c>
      <c r="R41" s="744"/>
      <c r="S41" s="744"/>
      <c r="T41" s="744"/>
      <c r="U41" s="744"/>
      <c r="V41" s="744"/>
      <c r="W41" s="744"/>
      <c r="X41" s="744"/>
      <c r="Y41" s="744">
        <v>3</v>
      </c>
      <c r="Z41" s="744">
        <v>3</v>
      </c>
      <c r="AA41" s="744">
        <v>3</v>
      </c>
      <c r="AB41" s="123" t="s">
        <v>424</v>
      </c>
      <c r="AC41" s="123" t="s">
        <v>2804</v>
      </c>
      <c r="AD41" s="123" t="s">
        <v>2805</v>
      </c>
      <c r="AE41" s="123" t="s">
        <v>2806</v>
      </c>
      <c r="AF41" s="762"/>
      <c r="AG41" s="739"/>
      <c r="AH41" s="504"/>
      <c r="AI41" s="504"/>
      <c r="AJ41" s="504"/>
      <c r="AK41" s="504"/>
      <c r="AL41" s="504"/>
      <c r="AN41" s="1"/>
    </row>
    <row r="42" spans="1:40" s="2" customFormat="1" ht="66" x14ac:dyDescent="0.3">
      <c r="A42" s="1"/>
      <c r="B42" s="735"/>
      <c r="C42" s="736"/>
      <c r="D42" s="166" t="s">
        <v>2719</v>
      </c>
      <c r="E42" s="166" t="s">
        <v>2807</v>
      </c>
      <c r="F42" s="166" t="s">
        <v>2807</v>
      </c>
      <c r="G42" s="166" t="s">
        <v>2808</v>
      </c>
      <c r="H42" s="740">
        <v>3</v>
      </c>
      <c r="I42" s="166" t="s">
        <v>249</v>
      </c>
      <c r="J42" s="166" t="s">
        <v>2809</v>
      </c>
      <c r="K42" s="741" t="s">
        <v>40</v>
      </c>
      <c r="L42" s="742" t="s">
        <v>41</v>
      </c>
      <c r="M42" s="742" t="s">
        <v>178</v>
      </c>
      <c r="N42" s="124" t="s">
        <v>43</v>
      </c>
      <c r="O42" s="756">
        <f t="shared" si="6"/>
        <v>0.96499999999999997</v>
      </c>
      <c r="P42" s="754">
        <v>0.94</v>
      </c>
      <c r="Q42" s="754">
        <v>0.95</v>
      </c>
      <c r="R42" s="754">
        <v>0.96</v>
      </c>
      <c r="S42" s="754">
        <v>0.97</v>
      </c>
      <c r="T42" s="754">
        <v>0.97</v>
      </c>
      <c r="U42" s="754">
        <v>0.97</v>
      </c>
      <c r="V42" s="754">
        <v>0.97</v>
      </c>
      <c r="W42" s="754">
        <v>0.97</v>
      </c>
      <c r="X42" s="754">
        <v>0.97</v>
      </c>
      <c r="Y42" s="754">
        <v>0.97</v>
      </c>
      <c r="Z42" s="754">
        <v>0.97</v>
      </c>
      <c r="AA42" s="754">
        <v>0.97</v>
      </c>
      <c r="AB42" s="113" t="s">
        <v>2716</v>
      </c>
      <c r="AC42" s="113" t="s">
        <v>2717</v>
      </c>
      <c r="AD42" s="113" t="s">
        <v>2718</v>
      </c>
      <c r="AE42" s="113"/>
      <c r="AF42" s="312"/>
      <c r="AG42" s="739"/>
      <c r="AH42" s="504"/>
      <c r="AI42" s="504"/>
      <c r="AJ42" s="504"/>
      <c r="AK42" s="504"/>
      <c r="AL42" s="504"/>
      <c r="AN42" s="1"/>
    </row>
    <row r="43" spans="1:40" s="2" customFormat="1" ht="82.5" x14ac:dyDescent="0.3">
      <c r="A43" s="1"/>
      <c r="B43" s="735"/>
      <c r="C43" s="736"/>
      <c r="D43" s="166" t="s">
        <v>2719</v>
      </c>
      <c r="E43" s="166" t="s">
        <v>2810</v>
      </c>
      <c r="F43" s="166" t="s">
        <v>2810</v>
      </c>
      <c r="G43" s="166" t="s">
        <v>2811</v>
      </c>
      <c r="H43" s="740">
        <v>3</v>
      </c>
      <c r="I43" s="166" t="s">
        <v>249</v>
      </c>
      <c r="J43" s="166" t="s">
        <v>2812</v>
      </c>
      <c r="K43" s="741" t="s">
        <v>40</v>
      </c>
      <c r="L43" s="742" t="s">
        <v>41</v>
      </c>
      <c r="M43" s="742" t="s">
        <v>178</v>
      </c>
      <c r="N43" s="116" t="s">
        <v>171</v>
      </c>
      <c r="O43" s="756">
        <f t="shared" si="6"/>
        <v>0.90416666666666645</v>
      </c>
      <c r="P43" s="754">
        <v>0.8</v>
      </c>
      <c r="Q43" s="754">
        <v>0.83</v>
      </c>
      <c r="R43" s="754">
        <v>0.85</v>
      </c>
      <c r="S43" s="754">
        <v>0.87</v>
      </c>
      <c r="T43" s="754">
        <v>0.9</v>
      </c>
      <c r="U43" s="754">
        <v>0.92</v>
      </c>
      <c r="V43" s="754">
        <v>0.93</v>
      </c>
      <c r="W43" s="754">
        <v>0.95</v>
      </c>
      <c r="X43" s="754">
        <v>0.95</v>
      </c>
      <c r="Y43" s="754">
        <v>0.95</v>
      </c>
      <c r="Z43" s="754">
        <v>0.95</v>
      </c>
      <c r="AA43" s="754">
        <v>0.95</v>
      </c>
      <c r="AB43" s="113" t="s">
        <v>2716</v>
      </c>
      <c r="AC43" s="113" t="s">
        <v>2717</v>
      </c>
      <c r="AD43" s="113" t="s">
        <v>2718</v>
      </c>
      <c r="AE43" s="113" t="s">
        <v>86</v>
      </c>
      <c r="AF43" s="312"/>
      <c r="AG43" s="739"/>
      <c r="AH43" s="504"/>
      <c r="AI43" s="504"/>
      <c r="AJ43" s="504"/>
      <c r="AK43" s="504"/>
      <c r="AL43" s="504"/>
      <c r="AN43" s="1"/>
    </row>
    <row r="44" spans="1:40" s="2" customFormat="1" ht="82.5" x14ac:dyDescent="0.3">
      <c r="A44" s="1"/>
      <c r="B44" s="735"/>
      <c r="C44" s="736"/>
      <c r="D44" s="166" t="s">
        <v>2813</v>
      </c>
      <c r="E44" s="166" t="s">
        <v>2814</v>
      </c>
      <c r="F44" s="166" t="s">
        <v>2814</v>
      </c>
      <c r="G44" s="166" t="s">
        <v>2815</v>
      </c>
      <c r="H44" s="740">
        <v>3</v>
      </c>
      <c r="I44" s="166" t="s">
        <v>92</v>
      </c>
      <c r="J44" s="166" t="s">
        <v>2816</v>
      </c>
      <c r="K44" s="741" t="s">
        <v>40</v>
      </c>
      <c r="L44" s="742" t="s">
        <v>41</v>
      </c>
      <c r="M44" s="742" t="s">
        <v>178</v>
      </c>
      <c r="N44" s="124" t="s">
        <v>43</v>
      </c>
      <c r="O44" s="756">
        <f t="shared" si="6"/>
        <v>0.86</v>
      </c>
      <c r="P44" s="754"/>
      <c r="Q44" s="754"/>
      <c r="R44" s="754"/>
      <c r="S44" s="754">
        <v>0.85</v>
      </c>
      <c r="T44" s="754">
        <v>0.85</v>
      </c>
      <c r="U44" s="754">
        <v>0.85</v>
      </c>
      <c r="V44" s="754">
        <v>0.86</v>
      </c>
      <c r="W44" s="754">
        <v>0.86</v>
      </c>
      <c r="X44" s="754">
        <v>0.86</v>
      </c>
      <c r="Y44" s="754">
        <v>0.87</v>
      </c>
      <c r="Z44" s="754">
        <v>0.87</v>
      </c>
      <c r="AA44" s="754">
        <v>0.87</v>
      </c>
      <c r="AB44" s="113" t="s">
        <v>2716</v>
      </c>
      <c r="AC44" s="113" t="s">
        <v>2717</v>
      </c>
      <c r="AD44" s="113" t="s">
        <v>2718</v>
      </c>
      <c r="AE44" s="312"/>
      <c r="AF44" s="312"/>
      <c r="AG44" s="739"/>
      <c r="AH44" s="504"/>
      <c r="AI44" s="504"/>
      <c r="AJ44" s="504"/>
      <c r="AK44" s="504"/>
      <c r="AL44" s="504"/>
      <c r="AN44" s="1"/>
    </row>
    <row r="45" spans="1:40" s="2" customFormat="1" ht="82.5" x14ac:dyDescent="0.3">
      <c r="A45" s="1"/>
      <c r="B45" s="735"/>
      <c r="C45" s="736"/>
      <c r="D45" s="166" t="s">
        <v>2813</v>
      </c>
      <c r="E45" s="166" t="s">
        <v>2817</v>
      </c>
      <c r="F45" s="166" t="s">
        <v>2817</v>
      </c>
      <c r="G45" s="166" t="s">
        <v>2818</v>
      </c>
      <c r="H45" s="740">
        <v>3</v>
      </c>
      <c r="I45" s="166" t="s">
        <v>92</v>
      </c>
      <c r="J45" s="166" t="s">
        <v>2819</v>
      </c>
      <c r="K45" s="741" t="s">
        <v>40</v>
      </c>
      <c r="L45" s="742" t="s">
        <v>41</v>
      </c>
      <c r="M45" s="742" t="s">
        <v>178</v>
      </c>
      <c r="N45" s="124" t="s">
        <v>171</v>
      </c>
      <c r="O45" s="756">
        <f t="shared" si="6"/>
        <v>0.86833333333333318</v>
      </c>
      <c r="P45" s="754">
        <v>0.8</v>
      </c>
      <c r="Q45" s="754">
        <v>0.82</v>
      </c>
      <c r="R45" s="754">
        <v>0.83</v>
      </c>
      <c r="S45" s="754">
        <v>0.84</v>
      </c>
      <c r="T45" s="754">
        <v>0.85</v>
      </c>
      <c r="U45" s="754">
        <v>0.86</v>
      </c>
      <c r="V45" s="754">
        <v>0.87</v>
      </c>
      <c r="W45" s="754">
        <v>0.87</v>
      </c>
      <c r="X45" s="754">
        <v>0.87</v>
      </c>
      <c r="Y45" s="754">
        <v>0.9</v>
      </c>
      <c r="Z45" s="754">
        <v>0.95</v>
      </c>
      <c r="AA45" s="754">
        <v>0.96</v>
      </c>
      <c r="AB45" s="113" t="s">
        <v>2716</v>
      </c>
      <c r="AC45" s="113" t="s">
        <v>2717</v>
      </c>
      <c r="AD45" s="113" t="s">
        <v>2718</v>
      </c>
      <c r="AE45" s="113" t="s">
        <v>86</v>
      </c>
      <c r="AF45" s="312"/>
      <c r="AG45" s="739"/>
      <c r="AH45" s="504"/>
      <c r="AI45" s="504"/>
      <c r="AJ45" s="504"/>
      <c r="AK45" s="504"/>
      <c r="AL45" s="504"/>
      <c r="AN45" s="1"/>
    </row>
    <row r="46" spans="1:40" s="2" customFormat="1" ht="63" x14ac:dyDescent="0.3">
      <c r="A46" s="1"/>
      <c r="B46" s="735"/>
      <c r="C46" s="736"/>
      <c r="D46" s="166" t="s">
        <v>2820</v>
      </c>
      <c r="E46" s="763" t="s">
        <v>2821</v>
      </c>
      <c r="F46" s="763" t="s">
        <v>2821</v>
      </c>
      <c r="G46" s="764" t="s">
        <v>2822</v>
      </c>
      <c r="H46" s="765">
        <v>3</v>
      </c>
      <c r="I46" s="763" t="s">
        <v>249</v>
      </c>
      <c r="J46" s="766" t="s">
        <v>2823</v>
      </c>
      <c r="K46" s="741" t="s">
        <v>40</v>
      </c>
      <c r="L46" s="742" t="s">
        <v>41</v>
      </c>
      <c r="M46" s="742" t="s">
        <v>178</v>
      </c>
      <c r="N46" s="124" t="s">
        <v>43</v>
      </c>
      <c r="O46" s="756">
        <f t="shared" si="6"/>
        <v>0.77500000000000002</v>
      </c>
      <c r="P46" s="754">
        <v>0.75</v>
      </c>
      <c r="Q46" s="754">
        <v>0.75</v>
      </c>
      <c r="R46" s="754">
        <v>0.76</v>
      </c>
      <c r="S46" s="754">
        <v>0.76</v>
      </c>
      <c r="T46" s="754">
        <v>0.77</v>
      </c>
      <c r="U46" s="754">
        <v>0.77</v>
      </c>
      <c r="V46" s="754">
        <v>0.78</v>
      </c>
      <c r="W46" s="754">
        <v>0.78</v>
      </c>
      <c r="X46" s="754">
        <v>0.79</v>
      </c>
      <c r="Y46" s="754">
        <v>0.79</v>
      </c>
      <c r="Z46" s="754">
        <v>0.8</v>
      </c>
      <c r="AA46" s="754">
        <v>0.8</v>
      </c>
      <c r="AB46" s="113" t="s">
        <v>2824</v>
      </c>
      <c r="AC46" s="171" t="s">
        <v>2804</v>
      </c>
      <c r="AD46" s="171" t="s">
        <v>2805</v>
      </c>
      <c r="AE46" s="113"/>
      <c r="AF46" s="745"/>
      <c r="AG46" s="739"/>
      <c r="AH46" s="504"/>
      <c r="AI46" s="504"/>
      <c r="AJ46" s="504"/>
      <c r="AK46" s="504"/>
      <c r="AL46" s="504"/>
      <c r="AN46" s="1"/>
    </row>
    <row r="47" spans="1:40" s="2" customFormat="1" ht="56.25" customHeight="1" x14ac:dyDescent="0.3">
      <c r="A47" s="1"/>
      <c r="B47" s="735"/>
      <c r="C47" s="736"/>
      <c r="D47" s="166" t="s">
        <v>2820</v>
      </c>
      <c r="E47" s="763" t="s">
        <v>2825</v>
      </c>
      <c r="F47" s="763" t="s">
        <v>2825</v>
      </c>
      <c r="G47" s="764"/>
      <c r="H47" s="765">
        <v>3</v>
      </c>
      <c r="I47" s="763" t="s">
        <v>249</v>
      </c>
      <c r="J47" s="166" t="s">
        <v>2826</v>
      </c>
      <c r="K47" s="166" t="s">
        <v>251</v>
      </c>
      <c r="L47" s="742" t="s">
        <v>343</v>
      </c>
      <c r="M47" s="742" t="s">
        <v>178</v>
      </c>
      <c r="N47" s="124" t="s">
        <v>43</v>
      </c>
      <c r="O47" s="743">
        <f>SUM(P47:AA47)</f>
        <v>60</v>
      </c>
      <c r="P47" s="744">
        <v>5</v>
      </c>
      <c r="Q47" s="744">
        <v>5</v>
      </c>
      <c r="R47" s="744">
        <v>5</v>
      </c>
      <c r="S47" s="744">
        <v>5</v>
      </c>
      <c r="T47" s="744">
        <v>5</v>
      </c>
      <c r="U47" s="744">
        <v>5</v>
      </c>
      <c r="V47" s="744">
        <v>5</v>
      </c>
      <c r="W47" s="744">
        <v>5</v>
      </c>
      <c r="X47" s="744">
        <v>5</v>
      </c>
      <c r="Y47" s="744">
        <v>5</v>
      </c>
      <c r="Z47" s="744">
        <v>5</v>
      </c>
      <c r="AA47" s="744">
        <v>5</v>
      </c>
      <c r="AB47" s="113" t="s">
        <v>2827</v>
      </c>
      <c r="AC47" s="171" t="s">
        <v>2804</v>
      </c>
      <c r="AD47" s="171" t="s">
        <v>2805</v>
      </c>
      <c r="AE47" s="113"/>
      <c r="AF47" s="171"/>
      <c r="AG47" s="739"/>
      <c r="AH47" s="504"/>
      <c r="AI47" s="504"/>
      <c r="AJ47" s="504"/>
      <c r="AK47" s="504"/>
      <c r="AL47" s="504"/>
      <c r="AN47" s="1"/>
    </row>
    <row r="48" spans="1:40" s="2" customFormat="1" ht="78.75" x14ac:dyDescent="0.3">
      <c r="A48" s="1"/>
      <c r="B48" s="735"/>
      <c r="C48" s="736"/>
      <c r="D48" s="166" t="s">
        <v>2820</v>
      </c>
      <c r="E48" s="763" t="s">
        <v>2828</v>
      </c>
      <c r="F48" s="763" t="s">
        <v>2829</v>
      </c>
      <c r="G48" s="764" t="s">
        <v>2830</v>
      </c>
      <c r="H48" s="765">
        <v>3</v>
      </c>
      <c r="I48" s="763" t="s">
        <v>249</v>
      </c>
      <c r="J48" s="766" t="s">
        <v>2831</v>
      </c>
      <c r="K48" s="741" t="s">
        <v>40</v>
      </c>
      <c r="L48" s="742" t="s">
        <v>41</v>
      </c>
      <c r="M48" s="742" t="s">
        <v>178</v>
      </c>
      <c r="N48" s="124" t="s">
        <v>43</v>
      </c>
      <c r="O48" s="760">
        <f>AA48</f>
        <v>4.0800000000000003E-2</v>
      </c>
      <c r="P48" s="752">
        <v>3.4000000000000002E-3</v>
      </c>
      <c r="Q48" s="752">
        <v>6.8000000000000005E-3</v>
      </c>
      <c r="R48" s="752">
        <v>1.0200000000000001E-2</v>
      </c>
      <c r="S48" s="752">
        <v>1.3600000000000001E-2</v>
      </c>
      <c r="T48" s="752">
        <v>1.7000000000000001E-2</v>
      </c>
      <c r="U48" s="752">
        <v>2.0400000000000001E-2</v>
      </c>
      <c r="V48" s="752">
        <v>2.3800000000000002E-2</v>
      </c>
      <c r="W48" s="752">
        <v>2.7200000000000002E-2</v>
      </c>
      <c r="X48" s="752">
        <v>3.0600000000000002E-2</v>
      </c>
      <c r="Y48" s="752">
        <v>3.4000000000000002E-2</v>
      </c>
      <c r="Z48" s="752">
        <v>3.7400000000000003E-2</v>
      </c>
      <c r="AA48" s="752">
        <v>4.0800000000000003E-2</v>
      </c>
      <c r="AB48" s="113" t="s">
        <v>2827</v>
      </c>
      <c r="AC48" s="171" t="s">
        <v>2804</v>
      </c>
      <c r="AD48" s="171" t="s">
        <v>2805</v>
      </c>
      <c r="AE48" s="113"/>
      <c r="AF48" s="171"/>
      <c r="AG48" s="739"/>
      <c r="AH48" s="504"/>
      <c r="AI48" s="504"/>
      <c r="AJ48" s="504"/>
      <c r="AK48" s="504"/>
      <c r="AL48" s="504"/>
      <c r="AN48" s="1"/>
    </row>
    <row r="49" spans="1:40" s="2" customFormat="1" ht="78.75" x14ac:dyDescent="0.3">
      <c r="A49" s="1"/>
      <c r="B49" s="735"/>
      <c r="C49" s="736"/>
      <c r="D49" s="166" t="s">
        <v>2820</v>
      </c>
      <c r="E49" s="763" t="s">
        <v>2828</v>
      </c>
      <c r="F49" s="763" t="s">
        <v>2832</v>
      </c>
      <c r="G49" s="764"/>
      <c r="H49" s="765">
        <v>3</v>
      </c>
      <c r="I49" s="763" t="s">
        <v>249</v>
      </c>
      <c r="J49" s="766" t="s">
        <v>2831</v>
      </c>
      <c r="K49" s="741" t="s">
        <v>40</v>
      </c>
      <c r="L49" s="742" t="s">
        <v>41</v>
      </c>
      <c r="M49" s="742" t="s">
        <v>178</v>
      </c>
      <c r="N49" s="124" t="s">
        <v>43</v>
      </c>
      <c r="O49" s="760">
        <f>AA49</f>
        <v>3.2399999999999998E-2</v>
      </c>
      <c r="P49" s="752">
        <v>2.7000000000000001E-3</v>
      </c>
      <c r="Q49" s="752">
        <v>5.4000000000000003E-3</v>
      </c>
      <c r="R49" s="752">
        <v>8.0999999999999996E-3</v>
      </c>
      <c r="S49" s="752">
        <v>1.0800000000000001E-2</v>
      </c>
      <c r="T49" s="752">
        <v>1.3500000000000002E-2</v>
      </c>
      <c r="U49" s="752">
        <v>1.6199999999999999E-2</v>
      </c>
      <c r="V49" s="752">
        <v>1.89E-2</v>
      </c>
      <c r="W49" s="752">
        <v>2.1600000000000001E-2</v>
      </c>
      <c r="X49" s="752">
        <v>2.4300000000000002E-2</v>
      </c>
      <c r="Y49" s="752">
        <v>2.7000000000000003E-2</v>
      </c>
      <c r="Z49" s="752">
        <v>2.9700000000000001E-2</v>
      </c>
      <c r="AA49" s="752">
        <v>3.2399999999999998E-2</v>
      </c>
      <c r="AB49" s="113" t="s">
        <v>2827</v>
      </c>
      <c r="AC49" s="171" t="s">
        <v>2804</v>
      </c>
      <c r="AD49" s="171" t="s">
        <v>2805</v>
      </c>
      <c r="AE49" s="113"/>
      <c r="AF49" s="171"/>
      <c r="AG49" s="739"/>
      <c r="AH49" s="504"/>
      <c r="AI49" s="504"/>
      <c r="AJ49" s="504"/>
      <c r="AK49" s="504"/>
      <c r="AL49" s="504"/>
      <c r="AN49" s="1"/>
    </row>
    <row r="50" spans="1:40" s="2" customFormat="1" ht="94.5" x14ac:dyDescent="0.3">
      <c r="A50" s="1"/>
      <c r="B50" s="735"/>
      <c r="C50" s="736"/>
      <c r="D50" s="166" t="s">
        <v>2820</v>
      </c>
      <c r="E50" s="763" t="s">
        <v>2828</v>
      </c>
      <c r="F50" s="763" t="s">
        <v>2833</v>
      </c>
      <c r="G50" s="764"/>
      <c r="H50" s="765">
        <v>3</v>
      </c>
      <c r="I50" s="763" t="s">
        <v>249</v>
      </c>
      <c r="J50" s="766" t="s">
        <v>2831</v>
      </c>
      <c r="K50" s="741" t="s">
        <v>40</v>
      </c>
      <c r="L50" s="742" t="s">
        <v>41</v>
      </c>
      <c r="M50" s="742" t="s">
        <v>178</v>
      </c>
      <c r="N50" s="124" t="s">
        <v>43</v>
      </c>
      <c r="O50" s="760">
        <f>AA50</f>
        <v>4.0800000000000003E-2</v>
      </c>
      <c r="P50" s="752">
        <v>3.4000000000000002E-3</v>
      </c>
      <c r="Q50" s="752">
        <v>6.8000000000000005E-3</v>
      </c>
      <c r="R50" s="752">
        <v>1.0200000000000001E-2</v>
      </c>
      <c r="S50" s="752">
        <v>1.3600000000000001E-2</v>
      </c>
      <c r="T50" s="752">
        <v>1.7000000000000001E-2</v>
      </c>
      <c r="U50" s="752">
        <v>2.0400000000000001E-2</v>
      </c>
      <c r="V50" s="752">
        <v>2.3800000000000002E-2</v>
      </c>
      <c r="W50" s="752">
        <v>2.7200000000000002E-2</v>
      </c>
      <c r="X50" s="752">
        <v>3.0600000000000002E-2</v>
      </c>
      <c r="Y50" s="752">
        <v>3.4000000000000002E-2</v>
      </c>
      <c r="Z50" s="752">
        <v>3.7400000000000003E-2</v>
      </c>
      <c r="AA50" s="752">
        <v>4.0800000000000003E-2</v>
      </c>
      <c r="AB50" s="113" t="s">
        <v>2827</v>
      </c>
      <c r="AC50" s="171" t="s">
        <v>2804</v>
      </c>
      <c r="AD50" s="171" t="s">
        <v>2805</v>
      </c>
      <c r="AE50" s="113"/>
      <c r="AF50" s="171"/>
      <c r="AG50" s="739"/>
      <c r="AH50" s="504"/>
      <c r="AI50" s="504"/>
      <c r="AJ50" s="504"/>
      <c r="AK50" s="504"/>
      <c r="AL50" s="504"/>
      <c r="AN50" s="1"/>
    </row>
    <row r="51" spans="1:40" s="2" customFormat="1" ht="58.5" customHeight="1" x14ac:dyDescent="0.3">
      <c r="A51" s="1"/>
      <c r="B51" s="735"/>
      <c r="C51" s="736"/>
      <c r="D51" s="166" t="s">
        <v>2834</v>
      </c>
      <c r="E51" s="166" t="s">
        <v>2835</v>
      </c>
      <c r="F51" s="166" t="s">
        <v>2835</v>
      </c>
      <c r="G51" s="767" t="s">
        <v>2836</v>
      </c>
      <c r="H51" s="740">
        <v>3</v>
      </c>
      <c r="I51" s="166" t="s">
        <v>249</v>
      </c>
      <c r="J51" s="166" t="s">
        <v>2837</v>
      </c>
      <c r="K51" s="741" t="s">
        <v>40</v>
      </c>
      <c r="L51" s="742" t="s">
        <v>41</v>
      </c>
      <c r="M51" s="742" t="s">
        <v>178</v>
      </c>
      <c r="N51" s="124" t="s">
        <v>43</v>
      </c>
      <c r="O51" s="756">
        <f t="shared" si="6"/>
        <v>0.8849999999999999</v>
      </c>
      <c r="P51" s="754">
        <v>0.87</v>
      </c>
      <c r="Q51" s="754">
        <v>0.87</v>
      </c>
      <c r="R51" s="754">
        <v>0.87</v>
      </c>
      <c r="S51" s="754">
        <v>0.88</v>
      </c>
      <c r="T51" s="754">
        <v>0.88</v>
      </c>
      <c r="U51" s="754">
        <v>0.88</v>
      </c>
      <c r="V51" s="754">
        <v>0.89</v>
      </c>
      <c r="W51" s="754">
        <v>0.89</v>
      </c>
      <c r="X51" s="754">
        <v>0.89</v>
      </c>
      <c r="Y51" s="754">
        <v>0.9</v>
      </c>
      <c r="Z51" s="754">
        <v>0.9</v>
      </c>
      <c r="AA51" s="754">
        <v>0.9</v>
      </c>
      <c r="AB51" s="113" t="s">
        <v>2838</v>
      </c>
      <c r="AC51" s="113" t="s">
        <v>2775</v>
      </c>
      <c r="AD51" s="113" t="s">
        <v>2776</v>
      </c>
      <c r="AE51" s="113"/>
      <c r="AF51" s="312"/>
      <c r="AG51" s="739"/>
      <c r="AH51" s="504"/>
      <c r="AI51" s="504"/>
      <c r="AJ51" s="504"/>
      <c r="AK51" s="504"/>
      <c r="AL51" s="504"/>
      <c r="AN51" s="1"/>
    </row>
    <row r="52" spans="1:40" s="2" customFormat="1" ht="33.75" customHeight="1" x14ac:dyDescent="0.3">
      <c r="A52" s="1"/>
      <c r="B52" s="735"/>
      <c r="C52" s="736"/>
      <c r="D52" s="166" t="s">
        <v>2834</v>
      </c>
      <c r="E52" s="166" t="s">
        <v>2839</v>
      </c>
      <c r="F52" s="166" t="s">
        <v>2839</v>
      </c>
      <c r="G52" s="166" t="s">
        <v>2840</v>
      </c>
      <c r="H52" s="740">
        <v>3</v>
      </c>
      <c r="I52" s="166" t="s">
        <v>249</v>
      </c>
      <c r="J52" s="166" t="s">
        <v>2841</v>
      </c>
      <c r="K52" s="741" t="s">
        <v>40</v>
      </c>
      <c r="L52" s="742" t="s">
        <v>41</v>
      </c>
      <c r="M52" s="742" t="s">
        <v>42</v>
      </c>
      <c r="N52" s="124" t="s">
        <v>43</v>
      </c>
      <c r="O52" s="756">
        <f>SUM(P52:AA52)</f>
        <v>0.14999850000000003</v>
      </c>
      <c r="P52" s="754"/>
      <c r="Q52" s="754"/>
      <c r="R52" s="754"/>
      <c r="S52" s="752">
        <v>3.3333E-3</v>
      </c>
      <c r="T52" s="752">
        <v>6.6666E-3</v>
      </c>
      <c r="U52" s="752">
        <v>9.9998999999999991E-3</v>
      </c>
      <c r="V52" s="752">
        <v>1.33332E-2</v>
      </c>
      <c r="W52" s="752">
        <v>1.6666500000000001E-2</v>
      </c>
      <c r="X52" s="752">
        <v>1.9999800000000002E-2</v>
      </c>
      <c r="Y52" s="752">
        <v>2.3333100000000002E-2</v>
      </c>
      <c r="Z52" s="752">
        <v>2.6666400000000003E-2</v>
      </c>
      <c r="AA52" s="752">
        <v>2.9999700000000004E-2</v>
      </c>
      <c r="AB52" s="113" t="s">
        <v>2842</v>
      </c>
      <c r="AC52" s="113" t="s">
        <v>2775</v>
      </c>
      <c r="AD52" s="113" t="s">
        <v>2776</v>
      </c>
      <c r="AE52" s="113"/>
      <c r="AF52" s="312"/>
      <c r="AG52" s="739"/>
      <c r="AH52" s="504"/>
      <c r="AI52" s="504"/>
      <c r="AJ52" s="504"/>
      <c r="AK52" s="504"/>
      <c r="AL52" s="504"/>
      <c r="AN52" s="1"/>
    </row>
    <row r="53" spans="1:40" s="2" customFormat="1" ht="61.5" customHeight="1" x14ac:dyDescent="0.3">
      <c r="A53" s="1"/>
      <c r="B53" s="735"/>
      <c r="C53" s="736"/>
      <c r="D53" s="166"/>
      <c r="E53" s="166" t="s">
        <v>2843</v>
      </c>
      <c r="F53" s="166" t="s">
        <v>2844</v>
      </c>
      <c r="G53" s="757" t="s">
        <v>2845</v>
      </c>
      <c r="H53" s="740">
        <v>2</v>
      </c>
      <c r="I53" s="166" t="s">
        <v>249</v>
      </c>
      <c r="J53" s="166" t="s">
        <v>2846</v>
      </c>
      <c r="K53" s="741" t="s">
        <v>40</v>
      </c>
      <c r="L53" s="742" t="s">
        <v>41</v>
      </c>
      <c r="M53" s="742" t="s">
        <v>42</v>
      </c>
      <c r="N53" s="124" t="s">
        <v>43</v>
      </c>
      <c r="O53" s="756">
        <f t="shared" ref="O53:O61" si="7">SUM(P53:AA53)</f>
        <v>1</v>
      </c>
      <c r="P53" s="754"/>
      <c r="Q53" s="754"/>
      <c r="R53" s="754"/>
      <c r="S53" s="754"/>
      <c r="T53" s="754">
        <v>1</v>
      </c>
      <c r="U53" s="754"/>
      <c r="V53" s="754"/>
      <c r="W53" s="754"/>
      <c r="X53" s="754"/>
      <c r="Y53" s="754"/>
      <c r="Z53" s="754"/>
      <c r="AA53" s="754"/>
      <c r="AB53" s="113" t="s">
        <v>2847</v>
      </c>
      <c r="AC53" s="113" t="s">
        <v>2775</v>
      </c>
      <c r="AD53" s="113" t="s">
        <v>2776</v>
      </c>
      <c r="AE53" s="113"/>
      <c r="AF53" s="312"/>
      <c r="AG53" s="739"/>
      <c r="AH53" s="504"/>
      <c r="AI53" s="504"/>
      <c r="AJ53" s="504"/>
      <c r="AK53" s="504"/>
      <c r="AL53" s="504"/>
      <c r="AN53" s="1"/>
    </row>
    <row r="54" spans="1:40" s="2" customFormat="1" ht="61.5" customHeight="1" x14ac:dyDescent="0.3">
      <c r="A54" s="1"/>
      <c r="B54" s="735"/>
      <c r="C54" s="736"/>
      <c r="D54" s="166"/>
      <c r="E54" s="166" t="s">
        <v>2843</v>
      </c>
      <c r="F54" s="166" t="s">
        <v>2848</v>
      </c>
      <c r="G54" s="757"/>
      <c r="H54" s="740">
        <v>2</v>
      </c>
      <c r="I54" s="166" t="s">
        <v>249</v>
      </c>
      <c r="J54" s="166" t="s">
        <v>2849</v>
      </c>
      <c r="K54" s="741" t="s">
        <v>40</v>
      </c>
      <c r="L54" s="742" t="s">
        <v>41</v>
      </c>
      <c r="M54" s="742" t="s">
        <v>42</v>
      </c>
      <c r="N54" s="124" t="s">
        <v>43</v>
      </c>
      <c r="O54" s="756">
        <f t="shared" si="7"/>
        <v>1</v>
      </c>
      <c r="P54" s="754"/>
      <c r="Q54" s="754"/>
      <c r="R54" s="754"/>
      <c r="S54" s="754"/>
      <c r="T54" s="754"/>
      <c r="U54" s="754">
        <v>1</v>
      </c>
      <c r="V54" s="754"/>
      <c r="W54" s="754"/>
      <c r="X54" s="754"/>
      <c r="Y54" s="754"/>
      <c r="Z54" s="754"/>
      <c r="AA54" s="754"/>
      <c r="AB54" s="113" t="s">
        <v>2847</v>
      </c>
      <c r="AC54" s="113" t="s">
        <v>2775</v>
      </c>
      <c r="AD54" s="113" t="s">
        <v>2776</v>
      </c>
      <c r="AE54" s="113"/>
      <c r="AF54" s="312"/>
      <c r="AG54" s="739"/>
      <c r="AH54" s="504"/>
      <c r="AI54" s="504"/>
      <c r="AJ54" s="504"/>
      <c r="AK54" s="504"/>
      <c r="AL54" s="504"/>
      <c r="AN54" s="1"/>
    </row>
    <row r="55" spans="1:40" s="2" customFormat="1" ht="61.5" customHeight="1" x14ac:dyDescent="0.3">
      <c r="A55" s="1"/>
      <c r="B55" s="735"/>
      <c r="C55" s="736"/>
      <c r="D55" s="166"/>
      <c r="E55" s="166" t="s">
        <v>2843</v>
      </c>
      <c r="F55" s="166" t="s">
        <v>2850</v>
      </c>
      <c r="G55" s="757"/>
      <c r="H55" s="740">
        <v>2</v>
      </c>
      <c r="I55" s="166" t="s">
        <v>249</v>
      </c>
      <c r="J55" s="166" t="s">
        <v>2851</v>
      </c>
      <c r="K55" s="741" t="s">
        <v>40</v>
      </c>
      <c r="L55" s="741" t="s">
        <v>41</v>
      </c>
      <c r="M55" s="741" t="s">
        <v>42</v>
      </c>
      <c r="N55" s="740" t="s">
        <v>43</v>
      </c>
      <c r="O55" s="756">
        <f t="shared" si="7"/>
        <v>1</v>
      </c>
      <c r="P55" s="754"/>
      <c r="Q55" s="754"/>
      <c r="R55" s="754"/>
      <c r="S55" s="754"/>
      <c r="T55" s="754"/>
      <c r="U55" s="754"/>
      <c r="V55" s="754">
        <v>1</v>
      </c>
      <c r="W55" s="754"/>
      <c r="X55" s="754"/>
      <c r="Y55" s="754"/>
      <c r="Z55" s="754"/>
      <c r="AA55" s="754"/>
      <c r="AB55" s="123" t="s">
        <v>2847</v>
      </c>
      <c r="AC55" s="123" t="s">
        <v>2775</v>
      </c>
      <c r="AD55" s="123" t="s">
        <v>2776</v>
      </c>
      <c r="AE55" s="123"/>
      <c r="AF55" s="312"/>
      <c r="AG55" s="739"/>
      <c r="AH55" s="504"/>
      <c r="AI55" s="504"/>
      <c r="AJ55" s="504"/>
      <c r="AK55" s="504"/>
      <c r="AL55" s="504"/>
      <c r="AN55" s="1"/>
    </row>
    <row r="56" spans="1:40" s="2" customFormat="1" ht="61.5" customHeight="1" x14ac:dyDescent="0.3">
      <c r="A56" s="1"/>
      <c r="B56" s="735"/>
      <c r="C56" s="736"/>
      <c r="D56" s="166"/>
      <c r="E56" s="166" t="s">
        <v>2843</v>
      </c>
      <c r="F56" s="166" t="s">
        <v>2852</v>
      </c>
      <c r="G56" s="757"/>
      <c r="H56" s="740">
        <v>2</v>
      </c>
      <c r="I56" s="166" t="s">
        <v>249</v>
      </c>
      <c r="J56" s="166" t="s">
        <v>2851</v>
      </c>
      <c r="K56" s="741" t="s">
        <v>40</v>
      </c>
      <c r="L56" s="741" t="s">
        <v>41</v>
      </c>
      <c r="M56" s="741" t="s">
        <v>42</v>
      </c>
      <c r="N56" s="740" t="s">
        <v>43</v>
      </c>
      <c r="O56" s="756">
        <f t="shared" si="7"/>
        <v>1</v>
      </c>
      <c r="P56" s="750"/>
      <c r="Q56" s="750"/>
      <c r="R56" s="750"/>
      <c r="S56" s="750"/>
      <c r="T56" s="122"/>
      <c r="U56" s="754"/>
      <c r="V56" s="122"/>
      <c r="W56" s="150">
        <v>1</v>
      </c>
      <c r="X56" s="750"/>
      <c r="Y56" s="750"/>
      <c r="Z56" s="750"/>
      <c r="AA56" s="750"/>
      <c r="AB56" s="123" t="s">
        <v>2847</v>
      </c>
      <c r="AC56" s="123" t="s">
        <v>2775</v>
      </c>
      <c r="AD56" s="113" t="s">
        <v>2853</v>
      </c>
      <c r="AE56" s="768"/>
      <c r="AF56" s="768"/>
      <c r="AG56" s="739"/>
      <c r="AH56" s="504"/>
      <c r="AI56" s="504"/>
      <c r="AJ56" s="504"/>
      <c r="AK56" s="504"/>
      <c r="AL56" s="504"/>
      <c r="AN56" s="1"/>
    </row>
    <row r="57" spans="1:40" ht="61.5" customHeight="1" x14ac:dyDescent="0.3">
      <c r="A57" s="1"/>
      <c r="B57" s="735"/>
      <c r="C57" s="736"/>
      <c r="D57" s="166"/>
      <c r="E57" s="166" t="s">
        <v>2854</v>
      </c>
      <c r="F57" s="166" t="s">
        <v>2855</v>
      </c>
      <c r="G57" s="757" t="s">
        <v>2856</v>
      </c>
      <c r="H57" s="740">
        <v>2</v>
      </c>
      <c r="I57" s="166" t="s">
        <v>249</v>
      </c>
      <c r="J57" s="166" t="s">
        <v>2857</v>
      </c>
      <c r="K57" s="741" t="s">
        <v>40</v>
      </c>
      <c r="L57" s="742" t="s">
        <v>41</v>
      </c>
      <c r="M57" s="742" t="s">
        <v>42</v>
      </c>
      <c r="N57" s="124" t="s">
        <v>43</v>
      </c>
      <c r="O57" s="756">
        <f t="shared" si="7"/>
        <v>1</v>
      </c>
      <c r="P57" s="754">
        <v>1</v>
      </c>
      <c r="Q57" s="750"/>
      <c r="R57" s="750"/>
      <c r="S57" s="750"/>
      <c r="T57" s="750"/>
      <c r="U57" s="750"/>
      <c r="V57" s="750"/>
      <c r="W57" s="750"/>
      <c r="X57" s="750"/>
      <c r="Y57" s="750"/>
      <c r="Z57" s="750"/>
      <c r="AA57" s="750"/>
      <c r="AB57" s="113" t="s">
        <v>2847</v>
      </c>
      <c r="AC57" s="113" t="s">
        <v>2775</v>
      </c>
      <c r="AD57" s="113" t="s">
        <v>2776</v>
      </c>
      <c r="AE57" s="113"/>
      <c r="AF57" s="312"/>
      <c r="AG57" s="739"/>
      <c r="AH57" s="504"/>
      <c r="AI57" s="504"/>
      <c r="AJ57" s="504"/>
      <c r="AK57" s="504"/>
      <c r="AL57" s="504"/>
      <c r="AM57" s="2"/>
      <c r="AN57" s="1"/>
    </row>
    <row r="58" spans="1:40" ht="61.5" customHeight="1" x14ac:dyDescent="0.3">
      <c r="A58" s="1"/>
      <c r="B58" s="735"/>
      <c r="C58" s="736"/>
      <c r="D58" s="166"/>
      <c r="E58" s="166" t="s">
        <v>2854</v>
      </c>
      <c r="F58" s="166" t="s">
        <v>2858</v>
      </c>
      <c r="G58" s="757"/>
      <c r="H58" s="740">
        <v>2</v>
      </c>
      <c r="I58" s="166" t="s">
        <v>249</v>
      </c>
      <c r="J58" s="166" t="s">
        <v>2859</v>
      </c>
      <c r="K58" s="741" t="s">
        <v>40</v>
      </c>
      <c r="L58" s="742" t="s">
        <v>41</v>
      </c>
      <c r="M58" s="742" t="s">
        <v>42</v>
      </c>
      <c r="N58" s="124" t="s">
        <v>43</v>
      </c>
      <c r="O58" s="756">
        <f t="shared" si="7"/>
        <v>1</v>
      </c>
      <c r="P58" s="769"/>
      <c r="Q58" s="754">
        <v>0.2</v>
      </c>
      <c r="R58" s="754">
        <v>0.8</v>
      </c>
      <c r="S58" s="750"/>
      <c r="T58" s="750"/>
      <c r="U58" s="750"/>
      <c r="V58" s="750"/>
      <c r="W58" s="750"/>
      <c r="X58" s="750"/>
      <c r="Y58" s="750"/>
      <c r="Z58" s="750"/>
      <c r="AA58" s="750"/>
      <c r="AB58" s="113" t="s">
        <v>2847</v>
      </c>
      <c r="AC58" s="113" t="s">
        <v>2775</v>
      </c>
      <c r="AD58" s="113" t="s">
        <v>2776</v>
      </c>
      <c r="AE58" s="113"/>
      <c r="AF58" s="312"/>
      <c r="AG58" s="739"/>
      <c r="AH58" s="504"/>
      <c r="AI58" s="504"/>
      <c r="AJ58" s="504"/>
      <c r="AK58" s="504"/>
      <c r="AL58" s="504"/>
      <c r="AM58" s="2"/>
      <c r="AN58" s="1"/>
    </row>
    <row r="59" spans="1:40" ht="61.5" customHeight="1" x14ac:dyDescent="0.3">
      <c r="A59" s="1"/>
      <c r="B59" s="735"/>
      <c r="C59" s="736"/>
      <c r="D59" s="166"/>
      <c r="E59" s="166" t="s">
        <v>2860</v>
      </c>
      <c r="F59" s="166" t="s">
        <v>2861</v>
      </c>
      <c r="G59" s="757" t="s">
        <v>2862</v>
      </c>
      <c r="H59" s="740">
        <v>2</v>
      </c>
      <c r="I59" s="166" t="s">
        <v>249</v>
      </c>
      <c r="J59" s="166" t="s">
        <v>2857</v>
      </c>
      <c r="K59" s="741" t="s">
        <v>40</v>
      </c>
      <c r="L59" s="742" t="s">
        <v>41</v>
      </c>
      <c r="M59" s="742" t="s">
        <v>42</v>
      </c>
      <c r="N59" s="124" t="s">
        <v>43</v>
      </c>
      <c r="O59" s="756">
        <f t="shared" si="7"/>
        <v>1</v>
      </c>
      <c r="P59" s="754">
        <v>0.2</v>
      </c>
      <c r="Q59" s="754">
        <v>0.2</v>
      </c>
      <c r="R59" s="754">
        <v>0.6</v>
      </c>
      <c r="S59" s="750"/>
      <c r="T59" s="750"/>
      <c r="U59" s="750"/>
      <c r="V59" s="750"/>
      <c r="W59" s="750"/>
      <c r="X59" s="750"/>
      <c r="Y59" s="750"/>
      <c r="Z59" s="750"/>
      <c r="AA59" s="750"/>
      <c r="AB59" s="113" t="s">
        <v>2847</v>
      </c>
      <c r="AC59" s="113" t="s">
        <v>2775</v>
      </c>
      <c r="AD59" s="113" t="s">
        <v>2776</v>
      </c>
      <c r="AE59" s="113"/>
      <c r="AF59" s="312"/>
      <c r="AG59" s="739"/>
      <c r="AH59" s="504"/>
      <c r="AI59" s="504"/>
      <c r="AJ59" s="504"/>
      <c r="AK59" s="504"/>
      <c r="AL59" s="504"/>
      <c r="AM59" s="2"/>
      <c r="AN59" s="1"/>
    </row>
    <row r="60" spans="1:40" ht="61.5" customHeight="1" x14ac:dyDescent="0.3">
      <c r="A60" s="1"/>
      <c r="B60" s="735"/>
      <c r="C60" s="736"/>
      <c r="D60" s="166"/>
      <c r="E60" s="166" t="s">
        <v>2860</v>
      </c>
      <c r="F60" s="166" t="s">
        <v>2863</v>
      </c>
      <c r="G60" s="757"/>
      <c r="H60" s="740">
        <v>2</v>
      </c>
      <c r="I60" s="166" t="s">
        <v>249</v>
      </c>
      <c r="J60" s="166" t="s">
        <v>2864</v>
      </c>
      <c r="K60" s="741" t="s">
        <v>40</v>
      </c>
      <c r="L60" s="742" t="s">
        <v>41</v>
      </c>
      <c r="M60" s="742" t="s">
        <v>42</v>
      </c>
      <c r="N60" s="124" t="s">
        <v>43</v>
      </c>
      <c r="O60" s="756">
        <f t="shared" si="7"/>
        <v>1</v>
      </c>
      <c r="P60" s="750"/>
      <c r="Q60" s="769"/>
      <c r="R60" s="754">
        <v>0.2</v>
      </c>
      <c r="S60" s="754">
        <v>0.2</v>
      </c>
      <c r="T60" s="754">
        <v>0.6</v>
      </c>
      <c r="U60" s="754"/>
      <c r="V60" s="750"/>
      <c r="W60" s="750"/>
      <c r="X60" s="750"/>
      <c r="Y60" s="750"/>
      <c r="Z60" s="750"/>
      <c r="AA60" s="750"/>
      <c r="AB60" s="113" t="s">
        <v>2847</v>
      </c>
      <c r="AC60" s="113" t="s">
        <v>2775</v>
      </c>
      <c r="AD60" s="113" t="s">
        <v>2776</v>
      </c>
      <c r="AE60" s="113"/>
      <c r="AF60" s="312"/>
      <c r="AG60" s="739"/>
      <c r="AH60" s="504"/>
      <c r="AI60" s="504"/>
      <c r="AJ60" s="504"/>
      <c r="AK60" s="504"/>
      <c r="AL60" s="504"/>
      <c r="AM60" s="2"/>
      <c r="AN60" s="1"/>
    </row>
    <row r="61" spans="1:40" ht="61.5" customHeight="1" x14ac:dyDescent="0.3">
      <c r="A61" s="1"/>
      <c r="B61" s="735"/>
      <c r="C61" s="736"/>
      <c r="D61" s="166"/>
      <c r="E61" s="166" t="s">
        <v>2860</v>
      </c>
      <c r="F61" s="166" t="s">
        <v>2865</v>
      </c>
      <c r="G61" s="757"/>
      <c r="H61" s="740">
        <v>2</v>
      </c>
      <c r="I61" s="166" t="s">
        <v>249</v>
      </c>
      <c r="J61" s="166" t="s">
        <v>2866</v>
      </c>
      <c r="K61" s="741" t="s">
        <v>40</v>
      </c>
      <c r="L61" s="742" t="s">
        <v>41</v>
      </c>
      <c r="M61" s="742" t="s">
        <v>42</v>
      </c>
      <c r="N61" s="124" t="s">
        <v>43</v>
      </c>
      <c r="O61" s="756">
        <f t="shared" si="7"/>
        <v>1</v>
      </c>
      <c r="P61" s="750"/>
      <c r="Q61" s="750"/>
      <c r="R61" s="754"/>
      <c r="S61" s="754"/>
      <c r="T61" s="754">
        <v>0.4</v>
      </c>
      <c r="U61" s="754">
        <v>0.6</v>
      </c>
      <c r="V61" s="750"/>
      <c r="W61" s="750"/>
      <c r="X61" s="750"/>
      <c r="Y61" s="750"/>
      <c r="Z61" s="750"/>
      <c r="AA61" s="750"/>
      <c r="AB61" s="113" t="s">
        <v>2847</v>
      </c>
      <c r="AC61" s="113" t="s">
        <v>2775</v>
      </c>
      <c r="AD61" s="113" t="s">
        <v>2776</v>
      </c>
      <c r="AE61" s="113"/>
      <c r="AF61" s="312"/>
      <c r="AG61" s="739"/>
      <c r="AH61" s="504"/>
      <c r="AI61" s="504"/>
      <c r="AJ61" s="504"/>
      <c r="AK61" s="504"/>
      <c r="AL61" s="504"/>
      <c r="AM61" s="2"/>
      <c r="AN61" s="1"/>
    </row>
    <row r="62" spans="1:40" ht="78.75" x14ac:dyDescent="0.3">
      <c r="A62" s="1"/>
      <c r="B62" s="735"/>
      <c r="C62" s="736"/>
      <c r="D62" s="763" t="s">
        <v>2867</v>
      </c>
      <c r="E62" s="763" t="s">
        <v>2867</v>
      </c>
      <c r="F62" s="763" t="s">
        <v>2867</v>
      </c>
      <c r="G62" s="763" t="s">
        <v>2868</v>
      </c>
      <c r="H62" s="765">
        <v>3</v>
      </c>
      <c r="I62" s="763" t="s">
        <v>249</v>
      </c>
      <c r="J62" s="166" t="s">
        <v>2869</v>
      </c>
      <c r="K62" s="741" t="s">
        <v>251</v>
      </c>
      <c r="L62" s="742" t="s">
        <v>41</v>
      </c>
      <c r="M62" s="742" t="s">
        <v>42</v>
      </c>
      <c r="N62" s="124" t="s">
        <v>171</v>
      </c>
      <c r="O62" s="743">
        <f t="shared" ref="O62:O63" si="8">SUM(P62:AA62)</f>
        <v>510000</v>
      </c>
      <c r="P62" s="744">
        <v>40500</v>
      </c>
      <c r="Q62" s="744">
        <v>38100</v>
      </c>
      <c r="R62" s="744">
        <v>42900</v>
      </c>
      <c r="S62" s="744">
        <v>42900</v>
      </c>
      <c r="T62" s="744">
        <v>45300</v>
      </c>
      <c r="U62" s="744">
        <v>38100</v>
      </c>
      <c r="V62" s="744">
        <v>47700</v>
      </c>
      <c r="W62" s="744">
        <v>42900</v>
      </c>
      <c r="X62" s="744">
        <v>40500</v>
      </c>
      <c r="Y62" s="744">
        <v>47700</v>
      </c>
      <c r="Z62" s="744">
        <v>40500</v>
      </c>
      <c r="AA62" s="744">
        <v>42900</v>
      </c>
      <c r="AB62" s="171" t="s">
        <v>2870</v>
      </c>
      <c r="AC62" s="171" t="s">
        <v>2804</v>
      </c>
      <c r="AD62" s="171" t="s">
        <v>2805</v>
      </c>
      <c r="AE62" s="113"/>
      <c r="AF62" s="171"/>
      <c r="AG62" s="739"/>
      <c r="AH62" s="504"/>
      <c r="AI62" s="504"/>
      <c r="AJ62" s="504"/>
      <c r="AK62" s="504"/>
      <c r="AL62" s="504"/>
      <c r="AM62" s="2"/>
      <c r="AN62" s="1"/>
    </row>
    <row r="63" spans="1:40" ht="49.5" customHeight="1" x14ac:dyDescent="0.25">
      <c r="A63" s="110"/>
      <c r="B63" s="735"/>
      <c r="C63" s="736"/>
      <c r="D63" s="166" t="s">
        <v>2871</v>
      </c>
      <c r="E63" s="166" t="s">
        <v>2872</v>
      </c>
      <c r="F63" s="166" t="s">
        <v>2873</v>
      </c>
      <c r="G63" s="757" t="s">
        <v>2874</v>
      </c>
      <c r="H63" s="740">
        <v>3</v>
      </c>
      <c r="I63" s="166" t="s">
        <v>249</v>
      </c>
      <c r="J63" s="166" t="s">
        <v>2875</v>
      </c>
      <c r="K63" s="741" t="s">
        <v>251</v>
      </c>
      <c r="L63" s="742" t="s">
        <v>41</v>
      </c>
      <c r="M63" s="742" t="s">
        <v>42</v>
      </c>
      <c r="N63" s="124" t="s">
        <v>43</v>
      </c>
      <c r="O63" s="743">
        <f t="shared" si="8"/>
        <v>24</v>
      </c>
      <c r="P63" s="744">
        <v>2</v>
      </c>
      <c r="Q63" s="744">
        <v>2</v>
      </c>
      <c r="R63" s="744">
        <v>2</v>
      </c>
      <c r="S63" s="744">
        <v>2</v>
      </c>
      <c r="T63" s="744">
        <v>2</v>
      </c>
      <c r="U63" s="744">
        <v>2</v>
      </c>
      <c r="V63" s="744">
        <v>2</v>
      </c>
      <c r="W63" s="744">
        <v>2</v>
      </c>
      <c r="X63" s="744">
        <v>2</v>
      </c>
      <c r="Y63" s="744">
        <v>2</v>
      </c>
      <c r="Z63" s="744">
        <v>2</v>
      </c>
      <c r="AA63" s="744">
        <v>2</v>
      </c>
      <c r="AB63" s="113" t="s">
        <v>2876</v>
      </c>
      <c r="AC63" s="113" t="s">
        <v>2877</v>
      </c>
      <c r="AD63" s="113" t="s">
        <v>2878</v>
      </c>
      <c r="AE63" s="113"/>
      <c r="AF63" s="113"/>
      <c r="AG63" s="770"/>
      <c r="AH63" s="1"/>
      <c r="AI63" s="1"/>
      <c r="AJ63" s="1"/>
      <c r="AK63" s="1"/>
      <c r="AL63" s="1"/>
      <c r="AM63" s="1"/>
      <c r="AN63" s="1"/>
    </row>
    <row r="64" spans="1:40" ht="82.5" x14ac:dyDescent="0.25">
      <c r="A64" s="110"/>
      <c r="B64" s="735"/>
      <c r="C64" s="736"/>
      <c r="D64" s="166" t="s">
        <v>2871</v>
      </c>
      <c r="E64" s="166" t="s">
        <v>2879</v>
      </c>
      <c r="F64" s="166" t="s">
        <v>2880</v>
      </c>
      <c r="G64" s="757"/>
      <c r="H64" s="740">
        <v>3</v>
      </c>
      <c r="I64" s="166" t="s">
        <v>249</v>
      </c>
      <c r="J64" s="166" t="s">
        <v>2875</v>
      </c>
      <c r="K64" s="741" t="s">
        <v>251</v>
      </c>
      <c r="L64" s="742" t="s">
        <v>41</v>
      </c>
      <c r="M64" s="742" t="s">
        <v>42</v>
      </c>
      <c r="N64" s="124" t="s">
        <v>43</v>
      </c>
      <c r="O64" s="743">
        <f>SUM(P64:AA64)</f>
        <v>12</v>
      </c>
      <c r="P64" s="744">
        <v>1</v>
      </c>
      <c r="Q64" s="744">
        <v>1</v>
      </c>
      <c r="R64" s="744">
        <v>1</v>
      </c>
      <c r="S64" s="744">
        <v>1</v>
      </c>
      <c r="T64" s="744">
        <v>1</v>
      </c>
      <c r="U64" s="744">
        <v>1</v>
      </c>
      <c r="V64" s="744">
        <v>1</v>
      </c>
      <c r="W64" s="744">
        <v>1</v>
      </c>
      <c r="X64" s="744">
        <v>1</v>
      </c>
      <c r="Y64" s="744">
        <v>1</v>
      </c>
      <c r="Z64" s="744">
        <v>1</v>
      </c>
      <c r="AA64" s="744">
        <v>1</v>
      </c>
      <c r="AB64" s="113" t="s">
        <v>2876</v>
      </c>
      <c r="AC64" s="113" t="s">
        <v>2877</v>
      </c>
      <c r="AD64" s="113" t="s">
        <v>2878</v>
      </c>
      <c r="AE64" s="113"/>
      <c r="AF64" s="113"/>
      <c r="AG64" s="770"/>
      <c r="AH64" s="1"/>
      <c r="AI64" s="1"/>
      <c r="AJ64" s="1"/>
      <c r="AK64" s="1"/>
      <c r="AL64" s="1"/>
      <c r="AM64" s="1"/>
      <c r="AN64" s="1"/>
    </row>
    <row r="65" spans="1:39" ht="66" customHeight="1" x14ac:dyDescent="0.25">
      <c r="A65" s="110"/>
      <c r="B65" s="735"/>
      <c r="C65" s="736"/>
      <c r="D65" s="114"/>
      <c r="E65" s="114" t="s">
        <v>2881</v>
      </c>
      <c r="F65" s="117"/>
      <c r="G65" s="117" t="s">
        <v>2882</v>
      </c>
      <c r="H65" s="116">
        <v>1</v>
      </c>
      <c r="I65" s="117" t="s">
        <v>249</v>
      </c>
      <c r="J65" s="117" t="s">
        <v>2883</v>
      </c>
      <c r="K65" s="747" t="s">
        <v>40</v>
      </c>
      <c r="L65" s="747" t="s">
        <v>41</v>
      </c>
      <c r="M65" s="747" t="s">
        <v>42</v>
      </c>
      <c r="N65" s="116" t="s">
        <v>43</v>
      </c>
      <c r="O65" s="756">
        <f t="shared" ref="O65:O76" si="9">SUM(P65:AA65)</f>
        <v>1</v>
      </c>
      <c r="P65" s="122"/>
      <c r="Q65" s="122"/>
      <c r="R65" s="122"/>
      <c r="S65" s="122"/>
      <c r="T65" s="122"/>
      <c r="U65" s="121">
        <v>0.5</v>
      </c>
      <c r="V65" s="121">
        <v>0.5</v>
      </c>
      <c r="W65" s="122"/>
      <c r="X65" s="122"/>
      <c r="Y65" s="122"/>
      <c r="Z65" s="122"/>
      <c r="AA65" s="122"/>
      <c r="AB65" s="114" t="s">
        <v>2884</v>
      </c>
      <c r="AC65" s="114" t="s">
        <v>2804</v>
      </c>
      <c r="AD65" s="114" t="s">
        <v>2805</v>
      </c>
      <c r="AE65" s="114" t="s">
        <v>2667</v>
      </c>
      <c r="AF65" s="114"/>
      <c r="AG65" s="770"/>
      <c r="AH65" s="1"/>
      <c r="AI65" s="1"/>
      <c r="AJ65" s="1"/>
      <c r="AK65" s="1"/>
      <c r="AL65" s="1"/>
      <c r="AM65" s="1"/>
    </row>
    <row r="66" spans="1:39" ht="66" customHeight="1" x14ac:dyDescent="0.25">
      <c r="A66" s="110"/>
      <c r="B66" s="735"/>
      <c r="C66" s="736"/>
      <c r="D66" s="114"/>
      <c r="E66" s="114" t="s">
        <v>2885</v>
      </c>
      <c r="F66" s="117"/>
      <c r="G66" s="117" t="s">
        <v>2886</v>
      </c>
      <c r="H66" s="116">
        <v>1</v>
      </c>
      <c r="I66" s="117" t="s">
        <v>249</v>
      </c>
      <c r="J66" s="117" t="s">
        <v>2883</v>
      </c>
      <c r="K66" s="747" t="s">
        <v>40</v>
      </c>
      <c r="L66" s="747" t="s">
        <v>41</v>
      </c>
      <c r="M66" s="747" t="s">
        <v>42</v>
      </c>
      <c r="N66" s="116" t="s">
        <v>43</v>
      </c>
      <c r="O66" s="756">
        <f t="shared" si="9"/>
        <v>1</v>
      </c>
      <c r="P66" s="122"/>
      <c r="Q66" s="122"/>
      <c r="R66" s="122"/>
      <c r="S66" s="121">
        <v>0.5</v>
      </c>
      <c r="T66" s="121">
        <v>0.5</v>
      </c>
      <c r="U66" s="121"/>
      <c r="V66" s="121"/>
      <c r="W66" s="122"/>
      <c r="X66" s="122"/>
      <c r="Y66" s="122"/>
      <c r="Z66" s="122"/>
      <c r="AA66" s="122"/>
      <c r="AB66" s="114" t="s">
        <v>2884</v>
      </c>
      <c r="AC66" s="114" t="s">
        <v>2804</v>
      </c>
      <c r="AD66" s="114" t="s">
        <v>2805</v>
      </c>
      <c r="AE66" s="114" t="s">
        <v>2667</v>
      </c>
      <c r="AF66" s="114"/>
      <c r="AG66" s="770"/>
      <c r="AH66" s="1"/>
      <c r="AI66" s="1"/>
      <c r="AJ66" s="1"/>
      <c r="AK66" s="1"/>
      <c r="AL66" s="1"/>
      <c r="AM66" s="1"/>
    </row>
    <row r="67" spans="1:39" s="110" customFormat="1" ht="66" customHeight="1" x14ac:dyDescent="0.25">
      <c r="B67" s="771"/>
      <c r="C67" s="772"/>
      <c r="D67" s="114"/>
      <c r="E67" s="279" t="s">
        <v>2887</v>
      </c>
      <c r="F67" s="117"/>
      <c r="G67" s="117"/>
      <c r="H67" s="116">
        <v>1</v>
      </c>
      <c r="I67" s="117" t="s">
        <v>249</v>
      </c>
      <c r="J67" s="117" t="s">
        <v>2883</v>
      </c>
      <c r="K67" s="773" t="s">
        <v>40</v>
      </c>
      <c r="L67" s="773" t="s">
        <v>41</v>
      </c>
      <c r="M67" s="773" t="s">
        <v>42</v>
      </c>
      <c r="N67" s="773" t="s">
        <v>43</v>
      </c>
      <c r="O67" s="756">
        <f t="shared" si="9"/>
        <v>1</v>
      </c>
      <c r="P67" s="122"/>
      <c r="Q67" s="122"/>
      <c r="R67" s="122"/>
      <c r="S67" s="121">
        <v>1</v>
      </c>
      <c r="T67" s="121"/>
      <c r="U67" s="121"/>
      <c r="V67" s="121"/>
      <c r="W67" s="122"/>
      <c r="X67" s="122"/>
      <c r="Y67" s="122"/>
      <c r="Z67" s="122"/>
      <c r="AA67" s="122"/>
      <c r="AB67" s="114" t="s">
        <v>2884</v>
      </c>
      <c r="AC67" s="114" t="s">
        <v>2804</v>
      </c>
      <c r="AD67" s="114" t="s">
        <v>2805</v>
      </c>
      <c r="AE67" s="114" t="s">
        <v>2667</v>
      </c>
      <c r="AF67" s="114"/>
      <c r="AG67" s="774"/>
    </row>
    <row r="68" spans="1:39" s="110" customFormat="1" ht="66" customHeight="1" x14ac:dyDescent="0.25">
      <c r="B68" s="771"/>
      <c r="C68" s="772"/>
      <c r="D68" s="114"/>
      <c r="E68" s="279" t="s">
        <v>2888</v>
      </c>
      <c r="F68" s="117"/>
      <c r="G68" s="117"/>
      <c r="H68" s="116">
        <v>1</v>
      </c>
      <c r="I68" s="117" t="s">
        <v>249</v>
      </c>
      <c r="J68" s="117" t="s">
        <v>2883</v>
      </c>
      <c r="K68" s="773" t="s">
        <v>40</v>
      </c>
      <c r="L68" s="773" t="s">
        <v>41</v>
      </c>
      <c r="M68" s="773" t="s">
        <v>42</v>
      </c>
      <c r="N68" s="773" t="s">
        <v>43</v>
      </c>
      <c r="O68" s="756">
        <f t="shared" si="9"/>
        <v>1</v>
      </c>
      <c r="P68" s="122"/>
      <c r="Q68" s="122"/>
      <c r="R68" s="122"/>
      <c r="S68" s="121"/>
      <c r="T68" s="121"/>
      <c r="U68" s="121"/>
      <c r="V68" s="121">
        <v>1</v>
      </c>
      <c r="W68" s="122"/>
      <c r="X68" s="122"/>
      <c r="Y68" s="122"/>
      <c r="Z68" s="122"/>
      <c r="AA68" s="122"/>
      <c r="AB68" s="114" t="s">
        <v>2884</v>
      </c>
      <c r="AC68" s="114" t="s">
        <v>2804</v>
      </c>
      <c r="AD68" s="114" t="s">
        <v>2805</v>
      </c>
      <c r="AE68" s="114" t="s">
        <v>2667</v>
      </c>
      <c r="AF68" s="114"/>
      <c r="AG68" s="774"/>
    </row>
    <row r="69" spans="1:39" s="110" customFormat="1" ht="66" customHeight="1" x14ac:dyDescent="0.25">
      <c r="B69" s="771"/>
      <c r="C69" s="772"/>
      <c r="D69" s="114"/>
      <c r="E69" s="279" t="s">
        <v>2889</v>
      </c>
      <c r="F69" s="117"/>
      <c r="G69" s="117"/>
      <c r="H69" s="116">
        <v>1</v>
      </c>
      <c r="I69" s="117" t="s">
        <v>249</v>
      </c>
      <c r="J69" s="117" t="s">
        <v>2883</v>
      </c>
      <c r="K69" s="773" t="s">
        <v>40</v>
      </c>
      <c r="L69" s="773" t="s">
        <v>41</v>
      </c>
      <c r="M69" s="773" t="s">
        <v>42</v>
      </c>
      <c r="N69" s="773" t="s">
        <v>43</v>
      </c>
      <c r="O69" s="756">
        <f t="shared" si="9"/>
        <v>1</v>
      </c>
      <c r="P69" s="122"/>
      <c r="Q69" s="122"/>
      <c r="R69" s="122"/>
      <c r="S69" s="121"/>
      <c r="T69" s="121"/>
      <c r="U69" s="121"/>
      <c r="V69" s="121"/>
      <c r="W69" s="122"/>
      <c r="X69" s="122"/>
      <c r="Y69" s="121">
        <v>1</v>
      </c>
      <c r="Z69" s="122"/>
      <c r="AA69" s="122"/>
      <c r="AB69" s="114" t="s">
        <v>2884</v>
      </c>
      <c r="AC69" s="114" t="s">
        <v>2804</v>
      </c>
      <c r="AD69" s="114" t="s">
        <v>2805</v>
      </c>
      <c r="AE69" s="114" t="s">
        <v>2667</v>
      </c>
      <c r="AF69" s="114"/>
      <c r="AG69" s="774"/>
    </row>
    <row r="70" spans="1:39" s="110" customFormat="1" ht="66" customHeight="1" x14ac:dyDescent="0.25">
      <c r="B70" s="771"/>
      <c r="C70" s="772"/>
      <c r="D70" s="114"/>
      <c r="E70" s="279" t="s">
        <v>2890</v>
      </c>
      <c r="F70" s="117"/>
      <c r="G70" s="117"/>
      <c r="H70" s="116">
        <v>1</v>
      </c>
      <c r="I70" s="117" t="s">
        <v>249</v>
      </c>
      <c r="J70" s="117" t="s">
        <v>2883</v>
      </c>
      <c r="K70" s="773" t="s">
        <v>40</v>
      </c>
      <c r="L70" s="773" t="s">
        <v>41</v>
      </c>
      <c r="M70" s="773" t="s">
        <v>42</v>
      </c>
      <c r="N70" s="773" t="s">
        <v>43</v>
      </c>
      <c r="O70" s="756">
        <f t="shared" si="9"/>
        <v>1</v>
      </c>
      <c r="P70" s="122"/>
      <c r="Q70" s="122"/>
      <c r="R70" s="122"/>
      <c r="S70" s="121"/>
      <c r="T70" s="121"/>
      <c r="U70" s="121"/>
      <c r="V70" s="121"/>
      <c r="W70" s="122"/>
      <c r="X70" s="122"/>
      <c r="Y70" s="121"/>
      <c r="Z70" s="122"/>
      <c r="AA70" s="121">
        <v>1</v>
      </c>
      <c r="AB70" s="114" t="s">
        <v>2884</v>
      </c>
      <c r="AC70" s="114" t="s">
        <v>2804</v>
      </c>
      <c r="AD70" s="114" t="s">
        <v>2805</v>
      </c>
      <c r="AE70" s="114" t="s">
        <v>2667</v>
      </c>
      <c r="AF70" s="114"/>
      <c r="AG70" s="774"/>
    </row>
    <row r="71" spans="1:39" s="110" customFormat="1" ht="66" customHeight="1" x14ac:dyDescent="0.25">
      <c r="B71" s="771"/>
      <c r="C71" s="772"/>
      <c r="D71" s="114"/>
      <c r="E71" s="279" t="s">
        <v>2891</v>
      </c>
      <c r="F71" s="117"/>
      <c r="G71" s="279" t="s">
        <v>2892</v>
      </c>
      <c r="H71" s="116">
        <v>2</v>
      </c>
      <c r="I71" s="117" t="s">
        <v>249</v>
      </c>
      <c r="J71" s="117" t="s">
        <v>2883</v>
      </c>
      <c r="K71" s="773" t="s">
        <v>40</v>
      </c>
      <c r="L71" s="773" t="s">
        <v>41</v>
      </c>
      <c r="M71" s="773" t="s">
        <v>42</v>
      </c>
      <c r="N71" s="773" t="s">
        <v>43</v>
      </c>
      <c r="O71" s="756">
        <f t="shared" si="9"/>
        <v>1</v>
      </c>
      <c r="P71" s="122"/>
      <c r="Q71" s="122"/>
      <c r="R71" s="122"/>
      <c r="S71" s="121"/>
      <c r="T71" s="121"/>
      <c r="U71" s="121"/>
      <c r="V71" s="121"/>
      <c r="W71" s="122"/>
      <c r="X71" s="122"/>
      <c r="Y71" s="121"/>
      <c r="Z71" s="121">
        <v>1</v>
      </c>
      <c r="AA71" s="122"/>
      <c r="AB71" s="114" t="s">
        <v>2884</v>
      </c>
      <c r="AC71" s="114" t="s">
        <v>2804</v>
      </c>
      <c r="AD71" s="114" t="s">
        <v>2805</v>
      </c>
      <c r="AE71" s="114" t="s">
        <v>2667</v>
      </c>
      <c r="AF71" s="114"/>
      <c r="AG71" s="774"/>
    </row>
    <row r="72" spans="1:39" ht="66" customHeight="1" x14ac:dyDescent="0.25">
      <c r="A72" s="110"/>
      <c r="B72" s="735"/>
      <c r="C72" s="736"/>
      <c r="D72" s="114"/>
      <c r="E72" s="114" t="s">
        <v>2893</v>
      </c>
      <c r="F72" s="117"/>
      <c r="G72" s="117" t="s">
        <v>2892</v>
      </c>
      <c r="H72" s="116">
        <v>1</v>
      </c>
      <c r="I72" s="117" t="s">
        <v>249</v>
      </c>
      <c r="J72" s="117" t="s">
        <v>2883</v>
      </c>
      <c r="K72" s="775" t="s">
        <v>40</v>
      </c>
      <c r="L72" s="775" t="s">
        <v>41</v>
      </c>
      <c r="M72" s="775" t="s">
        <v>42</v>
      </c>
      <c r="N72" s="102" t="s">
        <v>43</v>
      </c>
      <c r="O72" s="756">
        <f t="shared" si="9"/>
        <v>1</v>
      </c>
      <c r="P72" s="122"/>
      <c r="Q72" s="122"/>
      <c r="R72" s="122"/>
      <c r="S72" s="121">
        <v>0.5</v>
      </c>
      <c r="T72" s="121">
        <v>0.5</v>
      </c>
      <c r="U72" s="121"/>
      <c r="V72" s="121"/>
      <c r="W72" s="122"/>
      <c r="X72" s="122"/>
      <c r="Y72" s="122"/>
      <c r="Z72" s="122"/>
      <c r="AA72" s="122"/>
      <c r="AB72" s="114" t="s">
        <v>2884</v>
      </c>
      <c r="AC72" s="114" t="s">
        <v>2804</v>
      </c>
      <c r="AD72" s="114" t="s">
        <v>2805</v>
      </c>
      <c r="AE72" s="114" t="s">
        <v>2667</v>
      </c>
      <c r="AF72" s="114"/>
      <c r="AG72" s="770"/>
      <c r="AH72" s="1"/>
      <c r="AI72" s="1"/>
      <c r="AJ72" s="1"/>
      <c r="AK72" s="1"/>
      <c r="AL72" s="1"/>
      <c r="AM72" s="1"/>
    </row>
    <row r="73" spans="1:39" ht="66" customHeight="1" x14ac:dyDescent="0.25">
      <c r="A73" s="110"/>
      <c r="B73" s="735"/>
      <c r="C73" s="759"/>
      <c r="D73" s="114"/>
      <c r="E73" s="114" t="s">
        <v>2894</v>
      </c>
      <c r="F73" s="117"/>
      <c r="G73" s="117" t="s">
        <v>2892</v>
      </c>
      <c r="H73" s="116">
        <v>1</v>
      </c>
      <c r="I73" s="117" t="s">
        <v>249</v>
      </c>
      <c r="J73" s="117" t="s">
        <v>2883</v>
      </c>
      <c r="K73" s="747" t="s">
        <v>40</v>
      </c>
      <c r="L73" s="747" t="s">
        <v>41</v>
      </c>
      <c r="M73" s="747" t="s">
        <v>42</v>
      </c>
      <c r="N73" s="116" t="s">
        <v>43</v>
      </c>
      <c r="O73" s="756">
        <f t="shared" si="9"/>
        <v>1</v>
      </c>
      <c r="P73" s="122"/>
      <c r="Q73" s="122"/>
      <c r="R73" s="122"/>
      <c r="S73" s="121"/>
      <c r="T73" s="121"/>
      <c r="U73" s="121"/>
      <c r="V73" s="121"/>
      <c r="W73" s="122"/>
      <c r="X73" s="122"/>
      <c r="Y73" s="121">
        <v>0.5</v>
      </c>
      <c r="Z73" s="121">
        <v>0.5</v>
      </c>
      <c r="AA73" s="122"/>
      <c r="AB73" s="114" t="s">
        <v>2884</v>
      </c>
      <c r="AC73" s="114" t="s">
        <v>2804</v>
      </c>
      <c r="AD73" s="114" t="s">
        <v>2805</v>
      </c>
      <c r="AE73" s="114" t="s">
        <v>2667</v>
      </c>
      <c r="AF73" s="114"/>
      <c r="AG73" s="770"/>
      <c r="AH73" s="1"/>
      <c r="AI73" s="1"/>
      <c r="AJ73" s="1"/>
      <c r="AK73" s="1"/>
      <c r="AL73" s="1"/>
      <c r="AM73" s="1"/>
    </row>
    <row r="74" spans="1:39" ht="68.25" customHeight="1" x14ac:dyDescent="0.25">
      <c r="A74" s="110"/>
      <c r="B74" s="735"/>
      <c r="C74" s="776" t="s">
        <v>114</v>
      </c>
      <c r="D74" s="166" t="s">
        <v>2895</v>
      </c>
      <c r="E74" s="166" t="s">
        <v>2896</v>
      </c>
      <c r="F74" s="166" t="s">
        <v>2897</v>
      </c>
      <c r="G74" s="166" t="s">
        <v>2898</v>
      </c>
      <c r="H74" s="740">
        <v>3</v>
      </c>
      <c r="I74" s="166" t="s">
        <v>249</v>
      </c>
      <c r="J74" s="166" t="s">
        <v>2899</v>
      </c>
      <c r="K74" s="741" t="s">
        <v>40</v>
      </c>
      <c r="L74" s="742" t="s">
        <v>41</v>
      </c>
      <c r="M74" s="742" t="s">
        <v>42</v>
      </c>
      <c r="N74" s="124" t="s">
        <v>43</v>
      </c>
      <c r="O74" s="756">
        <f t="shared" si="9"/>
        <v>1</v>
      </c>
      <c r="P74" s="758"/>
      <c r="Q74" s="758"/>
      <c r="R74" s="754">
        <v>0.05</v>
      </c>
      <c r="S74" s="754">
        <v>0.1</v>
      </c>
      <c r="T74" s="754">
        <v>0.15</v>
      </c>
      <c r="U74" s="754">
        <v>0.15</v>
      </c>
      <c r="V74" s="754">
        <v>0.15</v>
      </c>
      <c r="W74" s="754">
        <v>0.2</v>
      </c>
      <c r="X74" s="754">
        <v>0.2</v>
      </c>
      <c r="Y74" s="754"/>
      <c r="Z74" s="754"/>
      <c r="AA74" s="754"/>
      <c r="AB74" s="113" t="s">
        <v>2900</v>
      </c>
      <c r="AC74" s="113" t="s">
        <v>2877</v>
      </c>
      <c r="AD74" s="113" t="s">
        <v>2878</v>
      </c>
      <c r="AE74" s="113"/>
      <c r="AF74" s="113"/>
      <c r="AG74" s="770"/>
      <c r="AH74" s="1"/>
      <c r="AI74" s="1"/>
      <c r="AJ74" s="1"/>
      <c r="AK74" s="1"/>
      <c r="AL74" s="1"/>
      <c r="AM74" s="1"/>
    </row>
    <row r="75" spans="1:39" ht="68.25" customHeight="1" x14ac:dyDescent="0.25">
      <c r="A75" s="110"/>
      <c r="B75" s="735"/>
      <c r="C75" s="772"/>
      <c r="D75" s="166" t="s">
        <v>2895</v>
      </c>
      <c r="E75" s="166" t="s">
        <v>2901</v>
      </c>
      <c r="F75" s="166" t="s">
        <v>2901</v>
      </c>
      <c r="G75" s="166" t="s">
        <v>2902</v>
      </c>
      <c r="H75" s="740">
        <v>3</v>
      </c>
      <c r="I75" s="166" t="s">
        <v>249</v>
      </c>
      <c r="J75" s="166" t="s">
        <v>2903</v>
      </c>
      <c r="K75" s="741" t="s">
        <v>40</v>
      </c>
      <c r="L75" s="741" t="s">
        <v>41</v>
      </c>
      <c r="M75" s="741" t="s">
        <v>42</v>
      </c>
      <c r="N75" s="740" t="s">
        <v>43</v>
      </c>
      <c r="O75" s="756">
        <f t="shared" si="9"/>
        <v>1</v>
      </c>
      <c r="P75" s="758"/>
      <c r="Q75" s="758"/>
      <c r="R75" s="754"/>
      <c r="S75" s="754">
        <v>0.05</v>
      </c>
      <c r="T75" s="754">
        <v>0.1</v>
      </c>
      <c r="U75" s="754">
        <v>0.15</v>
      </c>
      <c r="V75" s="754">
        <v>0.15</v>
      </c>
      <c r="W75" s="754">
        <v>0.15</v>
      </c>
      <c r="X75" s="754">
        <v>0.2</v>
      </c>
      <c r="Y75" s="754">
        <v>0.2</v>
      </c>
      <c r="Z75" s="754"/>
      <c r="AA75" s="754"/>
      <c r="AB75" s="113" t="s">
        <v>2904</v>
      </c>
      <c r="AC75" s="113" t="s">
        <v>2877</v>
      </c>
      <c r="AD75" s="113" t="s">
        <v>2878</v>
      </c>
      <c r="AE75" s="113" t="s">
        <v>1255</v>
      </c>
      <c r="AF75" s="113"/>
      <c r="AG75" s="770"/>
      <c r="AH75" s="1"/>
      <c r="AI75" s="1"/>
      <c r="AJ75" s="1"/>
      <c r="AK75" s="1"/>
      <c r="AL75" s="1"/>
      <c r="AM75" s="1"/>
    </row>
    <row r="76" spans="1:39" ht="54" customHeight="1" x14ac:dyDescent="0.25">
      <c r="A76" s="110"/>
      <c r="B76" s="735"/>
      <c r="C76" s="772"/>
      <c r="D76" s="166" t="s">
        <v>2895</v>
      </c>
      <c r="E76" s="166" t="s">
        <v>2905</v>
      </c>
      <c r="F76" s="166" t="s">
        <v>2906</v>
      </c>
      <c r="G76" s="166" t="s">
        <v>2907</v>
      </c>
      <c r="H76" s="740">
        <v>2</v>
      </c>
      <c r="I76" s="166" t="s">
        <v>249</v>
      </c>
      <c r="J76" s="166" t="s">
        <v>2908</v>
      </c>
      <c r="K76" s="741" t="s">
        <v>40</v>
      </c>
      <c r="L76" s="742" t="s">
        <v>41</v>
      </c>
      <c r="M76" s="742" t="s">
        <v>42</v>
      </c>
      <c r="N76" s="124" t="s">
        <v>43</v>
      </c>
      <c r="O76" s="756">
        <f t="shared" si="9"/>
        <v>1</v>
      </c>
      <c r="P76" s="758"/>
      <c r="Q76" s="758"/>
      <c r="R76" s="754"/>
      <c r="S76" s="754"/>
      <c r="T76" s="754"/>
      <c r="U76" s="754"/>
      <c r="V76" s="754"/>
      <c r="W76" s="754"/>
      <c r="X76" s="754">
        <v>1</v>
      </c>
      <c r="Y76" s="754"/>
      <c r="Z76" s="754"/>
      <c r="AA76" s="754"/>
      <c r="AB76" s="113" t="s">
        <v>2909</v>
      </c>
      <c r="AC76" s="113" t="s">
        <v>2877</v>
      </c>
      <c r="AD76" s="113" t="s">
        <v>2878</v>
      </c>
      <c r="AE76" s="113"/>
      <c r="AF76" s="113"/>
      <c r="AG76" s="777"/>
      <c r="AH76" s="1"/>
      <c r="AI76" s="1"/>
      <c r="AJ76" s="1"/>
      <c r="AK76" s="1"/>
      <c r="AL76" s="1"/>
      <c r="AM76" s="1"/>
    </row>
    <row r="77" spans="1:39" ht="66" x14ac:dyDescent="0.25">
      <c r="A77" s="110"/>
      <c r="B77" s="735"/>
      <c r="C77" s="778"/>
      <c r="D77" s="166" t="s">
        <v>2895</v>
      </c>
      <c r="E77" s="166" t="s">
        <v>2910</v>
      </c>
      <c r="F77" s="166" t="s">
        <v>2911</v>
      </c>
      <c r="G77" s="166" t="s">
        <v>2912</v>
      </c>
      <c r="H77" s="740">
        <v>3</v>
      </c>
      <c r="I77" s="166" t="s">
        <v>249</v>
      </c>
      <c r="J77" s="166" t="s">
        <v>2913</v>
      </c>
      <c r="K77" s="741" t="s">
        <v>40</v>
      </c>
      <c r="L77" s="742" t="s">
        <v>41</v>
      </c>
      <c r="M77" s="742" t="s">
        <v>178</v>
      </c>
      <c r="N77" s="124" t="s">
        <v>43</v>
      </c>
      <c r="O77" s="779">
        <f>+AVERAGE(P77:AA77)</f>
        <v>1</v>
      </c>
      <c r="P77" s="754">
        <v>1</v>
      </c>
      <c r="Q77" s="754">
        <v>1</v>
      </c>
      <c r="R77" s="754">
        <v>1</v>
      </c>
      <c r="S77" s="754">
        <v>1</v>
      </c>
      <c r="T77" s="754">
        <v>1</v>
      </c>
      <c r="U77" s="754">
        <v>1</v>
      </c>
      <c r="V77" s="754">
        <v>1</v>
      </c>
      <c r="W77" s="754">
        <v>1</v>
      </c>
      <c r="X77" s="754">
        <v>1</v>
      </c>
      <c r="Y77" s="754">
        <v>1</v>
      </c>
      <c r="Z77" s="754">
        <v>1</v>
      </c>
      <c r="AA77" s="754">
        <v>1</v>
      </c>
      <c r="AB77" s="113" t="s">
        <v>2914</v>
      </c>
      <c r="AC77" s="113" t="s">
        <v>2804</v>
      </c>
      <c r="AD77" s="113" t="s">
        <v>2805</v>
      </c>
      <c r="AE77" s="113" t="s">
        <v>86</v>
      </c>
      <c r="AF77" s="113"/>
      <c r="AG77" s="1"/>
      <c r="AH77" s="1"/>
      <c r="AI77" s="1"/>
      <c r="AJ77" s="1"/>
      <c r="AK77" s="1"/>
      <c r="AL77" s="1"/>
      <c r="AM77" s="1"/>
    </row>
    <row r="78" spans="1:39" ht="82.5" x14ac:dyDescent="0.3">
      <c r="A78" s="1"/>
      <c r="B78" s="358" t="s">
        <v>227</v>
      </c>
      <c r="C78" s="113" t="s">
        <v>234</v>
      </c>
      <c r="D78" s="181"/>
      <c r="E78" s="100" t="s">
        <v>2915</v>
      </c>
      <c r="F78" s="100"/>
      <c r="G78" s="100" t="s">
        <v>731</v>
      </c>
      <c r="H78" s="102">
        <v>2</v>
      </c>
      <c r="I78" s="100" t="s">
        <v>331</v>
      </c>
      <c r="J78" s="100" t="s">
        <v>732</v>
      </c>
      <c r="K78" s="742" t="s">
        <v>251</v>
      </c>
      <c r="L78" s="102" t="s">
        <v>41</v>
      </c>
      <c r="M78" s="102" t="s">
        <v>42</v>
      </c>
      <c r="N78" s="102" t="s">
        <v>43</v>
      </c>
      <c r="O78" s="743">
        <f>SUM(P78:AA78)</f>
        <v>11</v>
      </c>
      <c r="P78" s="974"/>
      <c r="Q78" s="974"/>
      <c r="R78" s="974">
        <v>2</v>
      </c>
      <c r="S78" s="974"/>
      <c r="T78" s="974"/>
      <c r="U78" s="974">
        <v>2</v>
      </c>
      <c r="V78" s="974"/>
      <c r="W78" s="974">
        <v>1</v>
      </c>
      <c r="X78" s="974"/>
      <c r="Y78" s="975">
        <v>2</v>
      </c>
      <c r="Z78" s="975">
        <v>3</v>
      </c>
      <c r="AA78" s="974">
        <v>1</v>
      </c>
      <c r="AB78" s="117" t="s">
        <v>733</v>
      </c>
      <c r="AC78" s="117" t="s">
        <v>2877</v>
      </c>
      <c r="AD78" s="117" t="s">
        <v>2878</v>
      </c>
      <c r="AE78" s="181" t="s">
        <v>734</v>
      </c>
      <c r="AF78" s="181"/>
      <c r="AG78" s="504"/>
      <c r="AH78" s="504"/>
      <c r="AI78" s="504"/>
      <c r="AJ78" s="504"/>
      <c r="AK78" s="504"/>
      <c r="AL78" s="504"/>
      <c r="AM78" s="2"/>
    </row>
    <row r="79" spans="1:39" ht="18" x14ac:dyDescent="0.25">
      <c r="A79" s="1"/>
      <c r="B79" s="135"/>
      <c r="C79" s="1"/>
      <c r="D79" s="1"/>
      <c r="E79" s="466"/>
      <c r="F79" s="591"/>
      <c r="G79" s="1"/>
      <c r="H79" s="70"/>
      <c r="I79" s="591"/>
      <c r="J79" s="590"/>
      <c r="K79" s="590"/>
      <c r="L79" s="590"/>
      <c r="M79" s="590"/>
      <c r="N79" s="70"/>
      <c r="O79" s="780"/>
      <c r="P79" s="70"/>
      <c r="Q79" s="70"/>
      <c r="R79" s="70"/>
      <c r="S79" s="70"/>
      <c r="T79" s="781"/>
      <c r="U79" s="782"/>
      <c r="V79" s="782"/>
      <c r="W79" s="70"/>
      <c r="X79" s="70"/>
      <c r="Y79" s="70"/>
      <c r="Z79" s="70"/>
      <c r="AA79" s="70"/>
      <c r="AB79" s="466"/>
      <c r="AC79" s="466"/>
      <c r="AD79" s="466"/>
      <c r="AE79" s="466"/>
      <c r="AF79" s="466"/>
      <c r="AG79" s="1"/>
      <c r="AH79" s="1"/>
      <c r="AI79" s="1"/>
      <c r="AJ79" s="1"/>
      <c r="AK79" s="1"/>
      <c r="AL79" s="1"/>
      <c r="AM79" s="1"/>
    </row>
  </sheetData>
  <sheetProtection formatColumns="0" autoFilter="0"/>
  <mergeCells count="31">
    <mergeCell ref="G48:G50"/>
    <mergeCell ref="G53:G56"/>
    <mergeCell ref="G57:G58"/>
    <mergeCell ref="G59:G61"/>
    <mergeCell ref="G63:G64"/>
    <mergeCell ref="C74:C77"/>
    <mergeCell ref="AC5:AC6"/>
    <mergeCell ref="AD5:AD6"/>
    <mergeCell ref="AE5:AE6"/>
    <mergeCell ref="AF5:AF6"/>
    <mergeCell ref="B7:B77"/>
    <mergeCell ref="C7:C8"/>
    <mergeCell ref="C9:C29"/>
    <mergeCell ref="G27:G29"/>
    <mergeCell ref="C30:C73"/>
    <mergeCell ref="G46:G47"/>
    <mergeCell ref="O5:O6"/>
    <mergeCell ref="P5:AA5"/>
    <mergeCell ref="AB5:AB6"/>
    <mergeCell ref="I5:I6"/>
    <mergeCell ref="J5:J6"/>
    <mergeCell ref="K5:K6"/>
    <mergeCell ref="L5:L6"/>
    <mergeCell ref="M5:M6"/>
    <mergeCell ref="N5:N6"/>
    <mergeCell ref="B5:C5"/>
    <mergeCell ref="D5:D6"/>
    <mergeCell ref="E5:E6"/>
    <mergeCell ref="F5:F6"/>
    <mergeCell ref="G5:G6"/>
    <mergeCell ref="H5:H6"/>
  </mergeCells>
  <dataValidations count="1">
    <dataValidation type="list" allowBlank="1" showInputMessage="1" showErrorMessage="1" sqref="K7:K66 M7:M66 I7:I77 K72:K77 M72:M77">
      <formula1>#REF!</formula1>
    </dataValidation>
  </dataValidations>
  <pageMargins left="0.19685039370078741" right="0.19685039370078741" top="0.19685039370078741" bottom="0.19685039370078741" header="0.31496062992125984" footer="0.31496062992125984"/>
  <pageSetup scale="2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[4]Hoja1!#REF!</xm:f>
          </x14:formula1>
          <xm:sqref>L78:N78</xm:sqref>
        </x14:dataValidation>
        <x14:dataValidation type="list" allowBlank="1" showInputMessage="1" showErrorMessage="1">
          <x14:formula1>
            <xm:f>[3]Hoja1!#REF!</xm:f>
          </x14:formula1>
          <xm:sqref>I78</xm:sqref>
        </x14:dataValidation>
        <x14:dataValidation type="list" allowBlank="1" showInputMessage="1" showErrorMessage="1">
          <x14:formula1>
            <xm:f>[35]Hoja1!#REF!</xm:f>
          </x14:formula1>
          <xm:sqref>AE11 N8:N9 L8:L9 AE8:AE9 N11 L11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5"/>
  <sheetViews>
    <sheetView showGridLines="0" topLeftCell="J1" zoomScale="40" zoomScaleNormal="40" workbookViewId="0">
      <selection activeCell="O6" sqref="O6:AB15"/>
    </sheetView>
  </sheetViews>
  <sheetFormatPr baseColWidth="10" defaultColWidth="9.140625" defaultRowHeight="15" x14ac:dyDescent="0.25"/>
  <cols>
    <col min="1" max="1" width="9.140625" style="256" hidden="1" customWidth="1"/>
    <col min="2" max="2" width="35.28515625" style="256" customWidth="1"/>
    <col min="3" max="3" width="40.42578125" style="256" customWidth="1"/>
    <col min="4" max="4" width="20.42578125" style="256" customWidth="1"/>
    <col min="5" max="5" width="57.42578125" style="256" customWidth="1"/>
    <col min="6" max="6" width="45.85546875" style="256" customWidth="1"/>
    <col min="7" max="7" width="38.85546875" style="256" customWidth="1"/>
    <col min="8" max="8" width="26.28515625" style="256" customWidth="1"/>
    <col min="9" max="9" width="41.5703125" style="256" customWidth="1"/>
    <col min="10" max="10" width="26.140625" style="256" customWidth="1"/>
    <col min="11" max="11" width="19.5703125" style="256" customWidth="1"/>
    <col min="12" max="12" width="22.42578125" style="256" customWidth="1"/>
    <col min="13" max="13" width="20.28515625" style="256" customWidth="1"/>
    <col min="14" max="14" width="26" style="256" customWidth="1"/>
    <col min="15" max="15" width="22" style="256" customWidth="1"/>
    <col min="16" max="27" width="15.140625" style="256" customWidth="1"/>
    <col min="28" max="28" width="37.85546875" style="256" customWidth="1"/>
    <col min="29" max="29" width="28.85546875" style="256" customWidth="1"/>
    <col min="30" max="30" width="35.5703125" style="256" customWidth="1"/>
    <col min="31" max="31" width="20.28515625" style="256" customWidth="1"/>
    <col min="32" max="32" width="23.5703125" style="256" customWidth="1"/>
    <col min="33" max="33" width="16.28515625" style="256" customWidth="1"/>
    <col min="34" max="16384" width="9.140625" style="256"/>
  </cols>
  <sheetData>
    <row r="2" spans="2:32" ht="27" x14ac:dyDescent="0.25">
      <c r="C2" s="184" t="s">
        <v>0</v>
      </c>
    </row>
    <row r="3" spans="2:32" ht="27" x14ac:dyDescent="0.25">
      <c r="C3" s="187" t="s">
        <v>2916</v>
      </c>
    </row>
    <row r="6" spans="2:32" ht="40.5" customHeight="1" x14ac:dyDescent="0.25">
      <c r="B6" s="8" t="s">
        <v>2</v>
      </c>
      <c r="C6" s="9"/>
      <c r="D6" s="11" t="s">
        <v>3</v>
      </c>
      <c r="E6" s="11" t="s">
        <v>4</v>
      </c>
      <c r="F6" s="11" t="s">
        <v>5</v>
      </c>
      <c r="G6" s="11" t="s">
        <v>6</v>
      </c>
      <c r="H6" s="11" t="s">
        <v>7</v>
      </c>
      <c r="I6" s="11" t="s">
        <v>8</v>
      </c>
      <c r="J6" s="11" t="s">
        <v>9</v>
      </c>
      <c r="K6" s="11" t="s">
        <v>10</v>
      </c>
      <c r="L6" s="11" t="s">
        <v>11</v>
      </c>
      <c r="M6" s="11" t="s">
        <v>12</v>
      </c>
      <c r="N6" s="11" t="s">
        <v>13</v>
      </c>
      <c r="O6" s="10" t="s">
        <v>14</v>
      </c>
      <c r="P6" s="10" t="s">
        <v>15</v>
      </c>
      <c r="Q6" s="10"/>
      <c r="R6" s="10"/>
      <c r="S6" s="10"/>
      <c r="T6" s="10"/>
      <c r="U6" s="10"/>
      <c r="V6" s="10"/>
      <c r="W6" s="10"/>
      <c r="X6" s="10"/>
      <c r="Y6" s="10"/>
      <c r="Z6" s="10"/>
      <c r="AA6" s="10"/>
      <c r="AB6" s="10" t="s">
        <v>16</v>
      </c>
      <c r="AC6" s="11" t="s">
        <v>17</v>
      </c>
      <c r="AD6" s="11" t="s">
        <v>18</v>
      </c>
      <c r="AE6" s="11" t="s">
        <v>19</v>
      </c>
      <c r="AF6" s="11" t="s">
        <v>20</v>
      </c>
    </row>
    <row r="7" spans="2:32" ht="60.75" customHeight="1" thickBot="1" x14ac:dyDescent="0.3">
      <c r="B7" s="76" t="s">
        <v>21</v>
      </c>
      <c r="C7" s="76" t="s">
        <v>22</v>
      </c>
      <c r="D7" s="77"/>
      <c r="E7" s="77"/>
      <c r="F7" s="77"/>
      <c r="G7" s="77"/>
      <c r="H7" s="77"/>
      <c r="I7" s="77"/>
      <c r="J7" s="77"/>
      <c r="K7" s="77"/>
      <c r="L7" s="77"/>
      <c r="M7" s="77"/>
      <c r="N7" s="77"/>
      <c r="O7" s="10"/>
      <c r="P7" s="606" t="s">
        <v>23</v>
      </c>
      <c r="Q7" s="606" t="s">
        <v>24</v>
      </c>
      <c r="R7" s="606" t="s">
        <v>25</v>
      </c>
      <c r="S7" s="606" t="s">
        <v>26</v>
      </c>
      <c r="T7" s="606" t="s">
        <v>27</v>
      </c>
      <c r="U7" s="606" t="s">
        <v>28</v>
      </c>
      <c r="V7" s="606" t="s">
        <v>29</v>
      </c>
      <c r="W7" s="606" t="s">
        <v>30</v>
      </c>
      <c r="X7" s="606" t="s">
        <v>31</v>
      </c>
      <c r="Y7" s="606" t="s">
        <v>32</v>
      </c>
      <c r="Z7" s="606" t="s">
        <v>33</v>
      </c>
      <c r="AA7" s="606" t="s">
        <v>34</v>
      </c>
      <c r="AB7" s="10"/>
      <c r="AC7" s="77"/>
      <c r="AD7" s="77"/>
      <c r="AE7" s="77"/>
      <c r="AF7" s="77"/>
    </row>
    <row r="8" spans="2:32" ht="204" customHeight="1" thickTop="1" x14ac:dyDescent="0.25">
      <c r="B8" s="783" t="s">
        <v>35</v>
      </c>
      <c r="C8" s="784" t="s">
        <v>36</v>
      </c>
      <c r="D8" s="784"/>
      <c r="E8" s="785" t="s">
        <v>2917</v>
      </c>
      <c r="F8" s="785" t="s">
        <v>2918</v>
      </c>
      <c r="G8" s="785" t="s">
        <v>2919</v>
      </c>
      <c r="H8" s="786">
        <v>3</v>
      </c>
      <c r="I8" s="786" t="s">
        <v>249</v>
      </c>
      <c r="J8" s="785" t="s">
        <v>2920</v>
      </c>
      <c r="K8" s="785" t="s">
        <v>251</v>
      </c>
      <c r="L8" s="785" t="s">
        <v>41</v>
      </c>
      <c r="M8" s="785" t="s">
        <v>42</v>
      </c>
      <c r="N8" s="785" t="s">
        <v>43</v>
      </c>
      <c r="O8" s="972">
        <f>+SUM(P8:AA8)</f>
        <v>180</v>
      </c>
      <c r="P8" s="799">
        <v>15</v>
      </c>
      <c r="Q8" s="799">
        <v>15</v>
      </c>
      <c r="R8" s="799">
        <v>15</v>
      </c>
      <c r="S8" s="799">
        <v>15</v>
      </c>
      <c r="T8" s="799">
        <v>15</v>
      </c>
      <c r="U8" s="799">
        <v>15</v>
      </c>
      <c r="V8" s="799">
        <v>15</v>
      </c>
      <c r="W8" s="799">
        <v>15</v>
      </c>
      <c r="X8" s="799">
        <v>15</v>
      </c>
      <c r="Y8" s="799">
        <v>15</v>
      </c>
      <c r="Z8" s="799">
        <v>15</v>
      </c>
      <c r="AA8" s="799">
        <v>15</v>
      </c>
      <c r="AB8" s="787" t="s">
        <v>303</v>
      </c>
      <c r="AC8" s="785" t="s">
        <v>2921</v>
      </c>
      <c r="AD8" s="785" t="s">
        <v>2922</v>
      </c>
      <c r="AE8" s="785"/>
      <c r="AF8" s="785"/>
    </row>
    <row r="9" spans="2:32" ht="154.5" customHeight="1" x14ac:dyDescent="0.25">
      <c r="B9" s="788"/>
      <c r="C9" s="789" t="s">
        <v>48</v>
      </c>
      <c r="D9" s="784"/>
      <c r="E9" s="785" t="s">
        <v>2923</v>
      </c>
      <c r="F9" s="785" t="s">
        <v>2924</v>
      </c>
      <c r="G9" s="785" t="s">
        <v>2925</v>
      </c>
      <c r="H9" s="786">
        <v>3</v>
      </c>
      <c r="I9" s="786" t="s">
        <v>249</v>
      </c>
      <c r="J9" s="785" t="s">
        <v>2926</v>
      </c>
      <c r="K9" s="785" t="s">
        <v>40</v>
      </c>
      <c r="L9" s="785" t="s">
        <v>41</v>
      </c>
      <c r="M9" s="785" t="s">
        <v>42</v>
      </c>
      <c r="N9" s="785" t="s">
        <v>43</v>
      </c>
      <c r="O9" s="973">
        <f>+AVERAGE(P9:AA9)</f>
        <v>1</v>
      </c>
      <c r="P9" s="800">
        <v>1</v>
      </c>
      <c r="Q9" s="800">
        <v>1</v>
      </c>
      <c r="R9" s="800">
        <v>1</v>
      </c>
      <c r="S9" s="800">
        <v>1</v>
      </c>
      <c r="T9" s="800">
        <v>1</v>
      </c>
      <c r="U9" s="800">
        <v>1</v>
      </c>
      <c r="V9" s="800">
        <v>1</v>
      </c>
      <c r="W9" s="800">
        <v>1</v>
      </c>
      <c r="X9" s="800">
        <v>1</v>
      </c>
      <c r="Y9" s="800">
        <v>1</v>
      </c>
      <c r="Z9" s="800">
        <v>1</v>
      </c>
      <c r="AA9" s="800">
        <v>1</v>
      </c>
      <c r="AB9" s="787" t="s">
        <v>303</v>
      </c>
      <c r="AC9" s="785" t="s">
        <v>2927</v>
      </c>
      <c r="AD9" s="785" t="s">
        <v>2928</v>
      </c>
      <c r="AE9" s="785"/>
      <c r="AF9" s="787"/>
    </row>
    <row r="10" spans="2:32" ht="133.5" customHeight="1" x14ac:dyDescent="0.25">
      <c r="B10" s="790" t="s">
        <v>211</v>
      </c>
      <c r="C10" s="791" t="s">
        <v>217</v>
      </c>
      <c r="D10" s="789"/>
      <c r="E10" s="787" t="s">
        <v>2929</v>
      </c>
      <c r="F10" s="787" t="s">
        <v>2930</v>
      </c>
      <c r="G10" s="785" t="s">
        <v>2931</v>
      </c>
      <c r="H10" s="786">
        <v>2</v>
      </c>
      <c r="I10" s="786" t="s">
        <v>325</v>
      </c>
      <c r="J10" s="787" t="s">
        <v>2932</v>
      </c>
      <c r="K10" s="785" t="s">
        <v>251</v>
      </c>
      <c r="L10" s="785" t="s">
        <v>41</v>
      </c>
      <c r="M10" s="785" t="s">
        <v>42</v>
      </c>
      <c r="N10" s="785" t="s">
        <v>43</v>
      </c>
      <c r="O10" s="972">
        <f>+SUM(P10:AA10)</f>
        <v>180</v>
      </c>
      <c r="P10" s="799">
        <v>15</v>
      </c>
      <c r="Q10" s="799">
        <v>15</v>
      </c>
      <c r="R10" s="799">
        <v>15</v>
      </c>
      <c r="S10" s="799">
        <v>15</v>
      </c>
      <c r="T10" s="799">
        <v>15</v>
      </c>
      <c r="U10" s="799">
        <v>15</v>
      </c>
      <c r="V10" s="799">
        <v>15</v>
      </c>
      <c r="W10" s="799">
        <v>15</v>
      </c>
      <c r="X10" s="799">
        <v>15</v>
      </c>
      <c r="Y10" s="799">
        <v>15</v>
      </c>
      <c r="Z10" s="799">
        <v>15</v>
      </c>
      <c r="AA10" s="799">
        <v>15</v>
      </c>
      <c r="AB10" s="787" t="s">
        <v>2933</v>
      </c>
      <c r="AC10" s="787" t="s">
        <v>2934</v>
      </c>
      <c r="AD10" s="785" t="s">
        <v>2935</v>
      </c>
      <c r="AE10" s="785"/>
      <c r="AF10" s="787"/>
    </row>
    <row r="11" spans="2:32" ht="133.5" customHeight="1" x14ac:dyDescent="0.25">
      <c r="B11" s="792"/>
      <c r="C11" s="793"/>
      <c r="D11" s="789"/>
      <c r="E11" s="787" t="s">
        <v>2936</v>
      </c>
      <c r="F11" s="787" t="s">
        <v>2937</v>
      </c>
      <c r="G11" s="787" t="s">
        <v>2938</v>
      </c>
      <c r="H11" s="786">
        <v>3</v>
      </c>
      <c r="I11" s="786" t="s">
        <v>267</v>
      </c>
      <c r="J11" s="785" t="s">
        <v>2926</v>
      </c>
      <c r="K11" s="785" t="s">
        <v>40</v>
      </c>
      <c r="L11" s="785" t="s">
        <v>41</v>
      </c>
      <c r="M11" s="785" t="s">
        <v>42</v>
      </c>
      <c r="N11" s="785" t="s">
        <v>43</v>
      </c>
      <c r="O11" s="973">
        <f>+AVERAGE(P11:AA11)</f>
        <v>1</v>
      </c>
      <c r="P11" s="800">
        <v>1</v>
      </c>
      <c r="Q11" s="800">
        <v>1</v>
      </c>
      <c r="R11" s="800">
        <v>1</v>
      </c>
      <c r="S11" s="800">
        <v>1</v>
      </c>
      <c r="T11" s="800">
        <v>1</v>
      </c>
      <c r="U11" s="800">
        <v>1</v>
      </c>
      <c r="V11" s="800">
        <v>1</v>
      </c>
      <c r="W11" s="800">
        <v>1</v>
      </c>
      <c r="X11" s="800">
        <v>1</v>
      </c>
      <c r="Y11" s="800">
        <v>1</v>
      </c>
      <c r="Z11" s="800">
        <v>1</v>
      </c>
      <c r="AA11" s="800">
        <v>1</v>
      </c>
      <c r="AB11" s="787" t="s">
        <v>303</v>
      </c>
      <c r="AC11" s="785" t="s">
        <v>2927</v>
      </c>
      <c r="AD11" s="785" t="s">
        <v>2928</v>
      </c>
      <c r="AE11" s="785"/>
      <c r="AF11" s="787"/>
    </row>
    <row r="12" spans="2:32" ht="133.5" customHeight="1" x14ac:dyDescent="0.25">
      <c r="B12" s="790" t="s">
        <v>227</v>
      </c>
      <c r="C12" s="791" t="s">
        <v>234</v>
      </c>
      <c r="D12" s="789"/>
      <c r="E12" s="787" t="s">
        <v>2939</v>
      </c>
      <c r="F12" s="787" t="s">
        <v>2940</v>
      </c>
      <c r="G12" s="787" t="s">
        <v>2941</v>
      </c>
      <c r="H12" s="786">
        <v>3</v>
      </c>
      <c r="I12" s="786"/>
      <c r="J12" s="787" t="s">
        <v>2932</v>
      </c>
      <c r="K12" s="785" t="s">
        <v>251</v>
      </c>
      <c r="L12" s="785" t="s">
        <v>41</v>
      </c>
      <c r="M12" s="785" t="s">
        <v>42</v>
      </c>
      <c r="N12" s="785" t="s">
        <v>43</v>
      </c>
      <c r="O12" s="972">
        <f>+SUM(P12:AA12)</f>
        <v>180</v>
      </c>
      <c r="P12" s="799">
        <v>15</v>
      </c>
      <c r="Q12" s="799">
        <v>15</v>
      </c>
      <c r="R12" s="799">
        <v>15</v>
      </c>
      <c r="S12" s="799">
        <v>15</v>
      </c>
      <c r="T12" s="799">
        <v>15</v>
      </c>
      <c r="U12" s="799">
        <v>15</v>
      </c>
      <c r="V12" s="799">
        <v>15</v>
      </c>
      <c r="W12" s="799">
        <v>15</v>
      </c>
      <c r="X12" s="799">
        <v>15</v>
      </c>
      <c r="Y12" s="799">
        <v>15</v>
      </c>
      <c r="Z12" s="799">
        <v>15</v>
      </c>
      <c r="AA12" s="799">
        <v>15</v>
      </c>
      <c r="AB12" s="787" t="s">
        <v>303</v>
      </c>
      <c r="AC12" s="785" t="s">
        <v>2921</v>
      </c>
      <c r="AD12" s="785" t="s">
        <v>2922</v>
      </c>
      <c r="AE12" s="785"/>
      <c r="AF12" s="787"/>
    </row>
    <row r="13" spans="2:32" ht="133.5" customHeight="1" x14ac:dyDescent="0.25">
      <c r="B13" s="794"/>
      <c r="C13" s="795"/>
      <c r="D13" s="789"/>
      <c r="E13" s="787" t="s">
        <v>2942</v>
      </c>
      <c r="F13" s="787" t="s">
        <v>2943</v>
      </c>
      <c r="G13" s="787" t="s">
        <v>2944</v>
      </c>
      <c r="H13" s="786">
        <v>2</v>
      </c>
      <c r="I13" s="786" t="s">
        <v>267</v>
      </c>
      <c r="J13" s="787" t="s">
        <v>2945</v>
      </c>
      <c r="K13" s="785" t="s">
        <v>251</v>
      </c>
      <c r="L13" s="785" t="s">
        <v>41</v>
      </c>
      <c r="M13" s="785" t="s">
        <v>42</v>
      </c>
      <c r="N13" s="785" t="s">
        <v>43</v>
      </c>
      <c r="O13" s="972">
        <f>+SUM(P13:AA13)</f>
        <v>180</v>
      </c>
      <c r="P13" s="799">
        <v>15</v>
      </c>
      <c r="Q13" s="799">
        <v>15</v>
      </c>
      <c r="R13" s="799">
        <v>15</v>
      </c>
      <c r="S13" s="799">
        <v>15</v>
      </c>
      <c r="T13" s="799">
        <v>15</v>
      </c>
      <c r="U13" s="799">
        <v>15</v>
      </c>
      <c r="V13" s="799">
        <v>15</v>
      </c>
      <c r="W13" s="799">
        <v>15</v>
      </c>
      <c r="X13" s="799">
        <v>15</v>
      </c>
      <c r="Y13" s="799">
        <v>15</v>
      </c>
      <c r="Z13" s="799">
        <v>15</v>
      </c>
      <c r="AA13" s="799">
        <v>15</v>
      </c>
      <c r="AB13" s="787" t="s">
        <v>2946</v>
      </c>
      <c r="AC13" s="785" t="s">
        <v>2947</v>
      </c>
      <c r="AD13" s="785" t="s">
        <v>2948</v>
      </c>
      <c r="AE13" s="785"/>
      <c r="AF13" s="787"/>
    </row>
    <row r="14" spans="2:32" s="337" customFormat="1" ht="133.5" customHeight="1" x14ac:dyDescent="0.25">
      <c r="B14" s="792"/>
      <c r="C14" s="793"/>
      <c r="D14" s="796"/>
      <c r="E14" s="797" t="s">
        <v>989</v>
      </c>
      <c r="F14" s="797"/>
      <c r="G14" s="798" t="s">
        <v>990</v>
      </c>
      <c r="H14" s="797">
        <v>2</v>
      </c>
      <c r="I14" s="797" t="s">
        <v>92</v>
      </c>
      <c r="J14" s="797" t="s">
        <v>991</v>
      </c>
      <c r="K14" s="797" t="s">
        <v>40</v>
      </c>
      <c r="L14" s="797" t="s">
        <v>41</v>
      </c>
      <c r="M14" s="797" t="s">
        <v>42</v>
      </c>
      <c r="N14" s="797" t="s">
        <v>43</v>
      </c>
      <c r="O14" s="973">
        <f>SUM(P14:AA14)</f>
        <v>1</v>
      </c>
      <c r="P14" s="799"/>
      <c r="Q14" s="799"/>
      <c r="R14" s="799"/>
      <c r="S14" s="800">
        <v>0.5</v>
      </c>
      <c r="T14" s="800">
        <v>0.5</v>
      </c>
      <c r="U14" s="799"/>
      <c r="V14" s="799"/>
      <c r="W14" s="799"/>
      <c r="X14" s="799"/>
      <c r="Y14" s="800"/>
      <c r="Z14" s="800"/>
      <c r="AA14" s="799"/>
      <c r="AB14" s="798" t="s">
        <v>618</v>
      </c>
      <c r="AC14" s="797" t="s">
        <v>2927</v>
      </c>
      <c r="AD14" s="797" t="s">
        <v>2928</v>
      </c>
      <c r="AE14" s="797" t="s">
        <v>734</v>
      </c>
      <c r="AF14" s="798"/>
    </row>
    <row r="15" spans="2:32" ht="133.5" customHeight="1" x14ac:dyDescent="0.25">
      <c r="B15" s="801" t="s">
        <v>240</v>
      </c>
      <c r="C15" s="787" t="s">
        <v>764</v>
      </c>
      <c r="D15" s="787"/>
      <c r="E15" s="787" t="s">
        <v>2949</v>
      </c>
      <c r="F15" s="787" t="s">
        <v>2950</v>
      </c>
      <c r="G15" s="787" t="s">
        <v>2951</v>
      </c>
      <c r="H15" s="786">
        <v>3</v>
      </c>
      <c r="I15" s="786" t="s">
        <v>267</v>
      </c>
      <c r="J15" s="787" t="s">
        <v>2952</v>
      </c>
      <c r="K15" s="785" t="s">
        <v>40</v>
      </c>
      <c r="L15" s="785" t="s">
        <v>41</v>
      </c>
      <c r="M15" s="785" t="s">
        <v>42</v>
      </c>
      <c r="N15" s="785" t="s">
        <v>43</v>
      </c>
      <c r="O15" s="973">
        <f>+AVERAGE(P15:AA15)</f>
        <v>1</v>
      </c>
      <c r="P15" s="800">
        <v>1</v>
      </c>
      <c r="Q15" s="800">
        <v>1</v>
      </c>
      <c r="R15" s="800">
        <v>1</v>
      </c>
      <c r="S15" s="800">
        <v>1</v>
      </c>
      <c r="T15" s="800">
        <v>1</v>
      </c>
      <c r="U15" s="800">
        <v>1</v>
      </c>
      <c r="V15" s="800">
        <v>1</v>
      </c>
      <c r="W15" s="800">
        <v>1</v>
      </c>
      <c r="X15" s="800">
        <v>1</v>
      </c>
      <c r="Y15" s="800">
        <v>1</v>
      </c>
      <c r="Z15" s="800">
        <v>1</v>
      </c>
      <c r="AA15" s="800">
        <v>1</v>
      </c>
      <c r="AB15" s="787" t="s">
        <v>763</v>
      </c>
      <c r="AC15" s="785" t="s">
        <v>2953</v>
      </c>
      <c r="AD15" s="785" t="s">
        <v>2954</v>
      </c>
      <c r="AE15" s="785"/>
      <c r="AF15" s="787"/>
    </row>
  </sheetData>
  <sheetProtection formatColumns="0" autoFilter="0"/>
  <mergeCells count="24">
    <mergeCell ref="AE6:AE7"/>
    <mergeCell ref="AF6:AF7"/>
    <mergeCell ref="B8:B9"/>
    <mergeCell ref="B10:B11"/>
    <mergeCell ref="C10:C11"/>
    <mergeCell ref="B12:B14"/>
    <mergeCell ref="C12:C14"/>
    <mergeCell ref="O6:O7"/>
    <mergeCell ref="P6:AA6"/>
    <mergeCell ref="AB6:AB7"/>
    <mergeCell ref="AC6:AC7"/>
    <mergeCell ref="AD6:AD7"/>
    <mergeCell ref="I6:I7"/>
    <mergeCell ref="J6:J7"/>
    <mergeCell ref="K6:K7"/>
    <mergeCell ref="L6:L7"/>
    <mergeCell ref="M6:M7"/>
    <mergeCell ref="N6:N7"/>
    <mergeCell ref="B6:C6"/>
    <mergeCell ref="D6:D7"/>
    <mergeCell ref="E6:E7"/>
    <mergeCell ref="F6:F7"/>
    <mergeCell ref="G6:G7"/>
    <mergeCell ref="H6:H7"/>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34"/>
  <sheetViews>
    <sheetView showGridLines="0" topLeftCell="K1" zoomScale="60" zoomScaleNormal="60" zoomScaleSheetLayoutView="50" workbookViewId="0">
      <selection activeCell="O6" sqref="O6:AB33"/>
    </sheetView>
  </sheetViews>
  <sheetFormatPr baseColWidth="10" defaultRowHeight="16.5" x14ac:dyDescent="0.3"/>
  <cols>
    <col min="1" max="1" width="3.5703125" style="1" hidden="1" customWidth="1"/>
    <col min="2" max="2" width="25.42578125" style="1" customWidth="1"/>
    <col min="3" max="3" width="25" style="1" customWidth="1"/>
    <col min="4" max="4" width="22.140625" style="1" customWidth="1"/>
    <col min="5" max="5" width="29.28515625" style="1" customWidth="1"/>
    <col min="6" max="6" width="32.85546875" style="1" customWidth="1"/>
    <col min="7" max="7" width="56.85546875" style="1" customWidth="1"/>
    <col min="8" max="8" width="18.7109375" style="70" customWidth="1"/>
    <col min="9" max="9" width="28.85546875" style="1" customWidth="1"/>
    <col min="10" max="10" width="19.85546875" style="70" customWidth="1"/>
    <col min="11" max="11" width="17.28515625" style="70" customWidth="1"/>
    <col min="12" max="12" width="17.85546875" style="70" customWidth="1"/>
    <col min="13" max="13" width="22.42578125" style="70" customWidth="1"/>
    <col min="14" max="14" width="15.28515625" style="1" customWidth="1"/>
    <col min="15" max="15" width="13.28515625" style="1" customWidth="1"/>
    <col min="16" max="27" width="9.28515625" style="1" customWidth="1"/>
    <col min="28" max="28" width="36.140625" style="1" customWidth="1"/>
    <col min="29" max="29" width="21.42578125" style="1" customWidth="1"/>
    <col min="30" max="30" width="30.42578125" style="1" customWidth="1"/>
    <col min="31" max="31" width="21.7109375" style="70" customWidth="1"/>
    <col min="32" max="32" width="22.42578125" style="2" customWidth="1"/>
    <col min="33" max="16384" width="11.42578125" style="1"/>
  </cols>
  <sheetData>
    <row r="2" spans="1:32" ht="45.75" x14ac:dyDescent="0.3">
      <c r="B2" s="802"/>
      <c r="C2" s="803" t="s">
        <v>0</v>
      </c>
      <c r="F2" s="4"/>
      <c r="G2" s="4"/>
      <c r="H2" s="72"/>
      <c r="I2" s="4"/>
      <c r="J2" s="72"/>
      <c r="K2" s="72"/>
      <c r="L2" s="72"/>
      <c r="M2" s="72"/>
      <c r="N2" s="4"/>
      <c r="O2" s="4"/>
      <c r="P2" s="4"/>
      <c r="Q2" s="4"/>
      <c r="R2" s="4"/>
      <c r="S2" s="4"/>
      <c r="T2" s="4"/>
      <c r="U2" s="4"/>
      <c r="V2" s="4"/>
      <c r="W2" s="4"/>
      <c r="X2" s="4"/>
      <c r="Y2" s="4"/>
      <c r="Z2" s="4"/>
      <c r="AA2" s="4"/>
      <c r="AB2" s="4"/>
      <c r="AC2" s="4"/>
    </row>
    <row r="3" spans="1:32" ht="20.25" x14ac:dyDescent="0.3">
      <c r="B3" s="802"/>
      <c r="C3" s="804" t="s">
        <v>2955</v>
      </c>
    </row>
    <row r="4" spans="1:32" x14ac:dyDescent="0.3">
      <c r="B4" s="182"/>
      <c r="C4" s="182"/>
    </row>
    <row r="6" spans="1:32" ht="44.25" customHeight="1" x14ac:dyDescent="0.25">
      <c r="B6" s="805" t="s">
        <v>2</v>
      </c>
      <c r="C6" s="805"/>
      <c r="D6" s="805" t="s">
        <v>3</v>
      </c>
      <c r="E6" s="805" t="s">
        <v>4</v>
      </c>
      <c r="F6" s="805" t="s">
        <v>5</v>
      </c>
      <c r="G6" s="805" t="s">
        <v>6</v>
      </c>
      <c r="H6" s="805" t="s">
        <v>7</v>
      </c>
      <c r="I6" s="805" t="s">
        <v>8</v>
      </c>
      <c r="J6" s="805" t="s">
        <v>9</v>
      </c>
      <c r="K6" s="805" t="s">
        <v>10</v>
      </c>
      <c r="L6" s="805" t="s">
        <v>11</v>
      </c>
      <c r="M6" s="805" t="s">
        <v>12</v>
      </c>
      <c r="N6" s="805" t="s">
        <v>13</v>
      </c>
      <c r="O6" s="805" t="s">
        <v>14</v>
      </c>
      <c r="P6" s="805" t="s">
        <v>15</v>
      </c>
      <c r="Q6" s="805"/>
      <c r="R6" s="805"/>
      <c r="S6" s="805"/>
      <c r="T6" s="805"/>
      <c r="U6" s="805"/>
      <c r="V6" s="805"/>
      <c r="W6" s="805"/>
      <c r="X6" s="805"/>
      <c r="Y6" s="805"/>
      <c r="Z6" s="805"/>
      <c r="AA6" s="805"/>
      <c r="AB6" s="805" t="s">
        <v>16</v>
      </c>
      <c r="AC6" s="805" t="s">
        <v>17</v>
      </c>
      <c r="AD6" s="805" t="s">
        <v>18</v>
      </c>
      <c r="AE6" s="805" t="s">
        <v>19</v>
      </c>
      <c r="AF6" s="805" t="s">
        <v>20</v>
      </c>
    </row>
    <row r="7" spans="1:32" ht="33" x14ac:dyDescent="0.25">
      <c r="A7" s="509"/>
      <c r="B7" s="806" t="s">
        <v>21</v>
      </c>
      <c r="C7" s="806" t="s">
        <v>22</v>
      </c>
      <c r="D7" s="805"/>
      <c r="E7" s="805"/>
      <c r="F7" s="805"/>
      <c r="G7" s="805"/>
      <c r="H7" s="805"/>
      <c r="I7" s="805"/>
      <c r="J7" s="805"/>
      <c r="K7" s="805"/>
      <c r="L7" s="805"/>
      <c r="M7" s="805"/>
      <c r="N7" s="805"/>
      <c r="O7" s="805"/>
      <c r="P7" s="806" t="s">
        <v>23</v>
      </c>
      <c r="Q7" s="806" t="s">
        <v>24</v>
      </c>
      <c r="R7" s="806" t="s">
        <v>25</v>
      </c>
      <c r="S7" s="806" t="s">
        <v>26</v>
      </c>
      <c r="T7" s="806" t="s">
        <v>27</v>
      </c>
      <c r="U7" s="806" t="s">
        <v>28</v>
      </c>
      <c r="V7" s="806" t="s">
        <v>29</v>
      </c>
      <c r="W7" s="806" t="s">
        <v>30</v>
      </c>
      <c r="X7" s="806" t="s">
        <v>31</v>
      </c>
      <c r="Y7" s="806" t="s">
        <v>32</v>
      </c>
      <c r="Z7" s="806" t="s">
        <v>33</v>
      </c>
      <c r="AA7" s="806" t="s">
        <v>34</v>
      </c>
      <c r="AB7" s="805"/>
      <c r="AC7" s="805"/>
      <c r="AD7" s="805"/>
      <c r="AE7" s="805"/>
      <c r="AF7" s="805"/>
    </row>
    <row r="8" spans="1:32" s="183" customFormat="1" ht="153.75" customHeight="1" x14ac:dyDescent="0.25">
      <c r="B8" s="216" t="s">
        <v>35</v>
      </c>
      <c r="C8" s="807" t="s">
        <v>36</v>
      </c>
      <c r="D8" s="261"/>
      <c r="E8" s="808" t="s">
        <v>2956</v>
      </c>
      <c r="F8" s="262" t="s">
        <v>2957</v>
      </c>
      <c r="G8" s="262" t="s">
        <v>2958</v>
      </c>
      <c r="H8" s="274">
        <v>3</v>
      </c>
      <c r="I8" s="264" t="s">
        <v>249</v>
      </c>
      <c r="J8" s="809" t="s">
        <v>2959</v>
      </c>
      <c r="K8" s="265" t="s">
        <v>2960</v>
      </c>
      <c r="L8" s="810" t="s">
        <v>2961</v>
      </c>
      <c r="M8" s="274" t="s">
        <v>42</v>
      </c>
      <c r="N8" s="274" t="s">
        <v>43</v>
      </c>
      <c r="O8" s="969">
        <f>+AVERAGE(P8:AA8)</f>
        <v>2</v>
      </c>
      <c r="P8" s="827">
        <v>2</v>
      </c>
      <c r="Q8" s="827">
        <v>2</v>
      </c>
      <c r="R8" s="827">
        <v>2</v>
      </c>
      <c r="S8" s="827">
        <v>2</v>
      </c>
      <c r="T8" s="827">
        <v>2</v>
      </c>
      <c r="U8" s="827">
        <v>2</v>
      </c>
      <c r="V8" s="827">
        <v>2</v>
      </c>
      <c r="W8" s="827">
        <v>2</v>
      </c>
      <c r="X8" s="827">
        <v>2</v>
      </c>
      <c r="Y8" s="827">
        <v>2</v>
      </c>
      <c r="Z8" s="827">
        <v>2</v>
      </c>
      <c r="AA8" s="827">
        <v>2</v>
      </c>
      <c r="AB8" s="816" t="s">
        <v>2962</v>
      </c>
      <c r="AC8" s="811" t="s">
        <v>2963</v>
      </c>
      <c r="AD8" s="811" t="s">
        <v>2964</v>
      </c>
      <c r="AE8" s="274"/>
      <c r="AF8" s="812"/>
    </row>
    <row r="9" spans="1:32" s="183" customFormat="1" ht="63" x14ac:dyDescent="0.25">
      <c r="B9" s="216"/>
      <c r="C9" s="807"/>
      <c r="D9" s="261"/>
      <c r="E9" s="813"/>
      <c r="F9" s="262" t="s">
        <v>2965</v>
      </c>
      <c r="G9" s="809" t="s">
        <v>2966</v>
      </c>
      <c r="H9" s="274">
        <v>3</v>
      </c>
      <c r="I9" s="264" t="s">
        <v>249</v>
      </c>
      <c r="J9" s="809" t="s">
        <v>2967</v>
      </c>
      <c r="K9" s="274" t="s">
        <v>40</v>
      </c>
      <c r="L9" s="810" t="s">
        <v>2961</v>
      </c>
      <c r="M9" s="274" t="s">
        <v>42</v>
      </c>
      <c r="N9" s="274" t="s">
        <v>43</v>
      </c>
      <c r="O9" s="970">
        <f>+AVERAGE(P9:AA9)</f>
        <v>1</v>
      </c>
      <c r="P9" s="829">
        <v>1</v>
      </c>
      <c r="Q9" s="829">
        <v>1</v>
      </c>
      <c r="R9" s="829">
        <v>1</v>
      </c>
      <c r="S9" s="829">
        <v>1</v>
      </c>
      <c r="T9" s="829">
        <v>1</v>
      </c>
      <c r="U9" s="829">
        <v>1</v>
      </c>
      <c r="V9" s="829">
        <v>1</v>
      </c>
      <c r="W9" s="829">
        <v>1</v>
      </c>
      <c r="X9" s="829">
        <v>1</v>
      </c>
      <c r="Y9" s="829">
        <v>1</v>
      </c>
      <c r="Z9" s="829">
        <v>1</v>
      </c>
      <c r="AA9" s="829">
        <v>1</v>
      </c>
      <c r="AB9" s="816" t="s">
        <v>2968</v>
      </c>
      <c r="AC9" s="811" t="s">
        <v>2963</v>
      </c>
      <c r="AD9" s="811" t="s">
        <v>2964</v>
      </c>
      <c r="AE9" s="274"/>
      <c r="AF9" s="812"/>
    </row>
    <row r="10" spans="1:32" s="183" customFormat="1" ht="78.75" x14ac:dyDescent="0.25">
      <c r="B10" s="216"/>
      <c r="C10" s="807"/>
      <c r="D10" s="261"/>
      <c r="E10" s="814" t="s">
        <v>2969</v>
      </c>
      <c r="F10" s="262"/>
      <c r="G10" s="815" t="s">
        <v>2970</v>
      </c>
      <c r="H10" s="274">
        <v>3</v>
      </c>
      <c r="I10" s="264" t="s">
        <v>249</v>
      </c>
      <c r="J10" s="809" t="s">
        <v>2971</v>
      </c>
      <c r="K10" s="810" t="s">
        <v>2960</v>
      </c>
      <c r="L10" s="810" t="s">
        <v>2961</v>
      </c>
      <c r="M10" s="274" t="s">
        <v>42</v>
      </c>
      <c r="N10" s="274" t="s">
        <v>43</v>
      </c>
      <c r="O10" s="969">
        <f>+AVERAGE(P10:AA10)</f>
        <v>15</v>
      </c>
      <c r="P10" s="827">
        <v>15</v>
      </c>
      <c r="Q10" s="827">
        <v>15</v>
      </c>
      <c r="R10" s="827">
        <v>15</v>
      </c>
      <c r="S10" s="827">
        <v>15</v>
      </c>
      <c r="T10" s="827">
        <v>15</v>
      </c>
      <c r="U10" s="827">
        <v>15</v>
      </c>
      <c r="V10" s="827">
        <v>15</v>
      </c>
      <c r="W10" s="827">
        <v>15</v>
      </c>
      <c r="X10" s="827">
        <v>15</v>
      </c>
      <c r="Y10" s="827">
        <v>15</v>
      </c>
      <c r="Z10" s="827">
        <v>15</v>
      </c>
      <c r="AA10" s="827">
        <v>15</v>
      </c>
      <c r="AB10" s="816" t="s">
        <v>2972</v>
      </c>
      <c r="AC10" s="811" t="s">
        <v>2963</v>
      </c>
      <c r="AD10" s="260" t="s">
        <v>2964</v>
      </c>
      <c r="AE10" s="274"/>
      <c r="AF10" s="812"/>
    </row>
    <row r="11" spans="1:32" s="183" customFormat="1" ht="59.25" customHeight="1" x14ac:dyDescent="0.25">
      <c r="B11" s="216"/>
      <c r="C11" s="807"/>
      <c r="D11" s="261"/>
      <c r="E11" s="814" t="s">
        <v>2973</v>
      </c>
      <c r="F11" s="262"/>
      <c r="G11" s="815" t="s">
        <v>2974</v>
      </c>
      <c r="H11" s="274">
        <v>3</v>
      </c>
      <c r="I11" s="264" t="s">
        <v>249</v>
      </c>
      <c r="J11" s="817" t="s">
        <v>2975</v>
      </c>
      <c r="K11" s="274" t="s">
        <v>40</v>
      </c>
      <c r="L11" s="810" t="s">
        <v>2961</v>
      </c>
      <c r="M11" s="274" t="s">
        <v>42</v>
      </c>
      <c r="N11" s="274" t="s">
        <v>43</v>
      </c>
      <c r="O11" s="970">
        <f>+AVERAGE(P11:AA11)</f>
        <v>1</v>
      </c>
      <c r="P11" s="829">
        <v>1</v>
      </c>
      <c r="Q11" s="829">
        <v>1</v>
      </c>
      <c r="R11" s="829">
        <v>1</v>
      </c>
      <c r="S11" s="829">
        <v>1</v>
      </c>
      <c r="T11" s="829">
        <v>1</v>
      </c>
      <c r="U11" s="829">
        <v>1</v>
      </c>
      <c r="V11" s="829">
        <v>1</v>
      </c>
      <c r="W11" s="829">
        <v>1</v>
      </c>
      <c r="X11" s="829">
        <v>1</v>
      </c>
      <c r="Y11" s="829">
        <v>1</v>
      </c>
      <c r="Z11" s="829">
        <v>1</v>
      </c>
      <c r="AA11" s="829">
        <v>1</v>
      </c>
      <c r="AB11" s="816" t="s">
        <v>2962</v>
      </c>
      <c r="AC11" s="811" t="s">
        <v>2963</v>
      </c>
      <c r="AD11" s="260" t="s">
        <v>2964</v>
      </c>
      <c r="AE11" s="274"/>
      <c r="AF11" s="812"/>
    </row>
    <row r="12" spans="1:32" s="183" customFormat="1" ht="78.75" x14ac:dyDescent="0.25">
      <c r="B12" s="216"/>
      <c r="C12" s="287"/>
      <c r="D12" s="261"/>
      <c r="E12" s="814" t="s">
        <v>2976</v>
      </c>
      <c r="F12" s="262"/>
      <c r="G12" s="815" t="s">
        <v>2977</v>
      </c>
      <c r="H12" s="274">
        <v>3</v>
      </c>
      <c r="I12" s="264" t="s">
        <v>249</v>
      </c>
      <c r="J12" s="817" t="s">
        <v>2978</v>
      </c>
      <c r="K12" s="274" t="s">
        <v>40</v>
      </c>
      <c r="L12" s="810" t="s">
        <v>2961</v>
      </c>
      <c r="M12" s="274" t="s">
        <v>42</v>
      </c>
      <c r="N12" s="274" t="s">
        <v>43</v>
      </c>
      <c r="O12" s="970">
        <f t="shared" ref="O12:O15" si="0">+AVERAGE(P12:AA12)</f>
        <v>1</v>
      </c>
      <c r="P12" s="829">
        <v>1</v>
      </c>
      <c r="Q12" s="829">
        <v>1</v>
      </c>
      <c r="R12" s="829">
        <v>1</v>
      </c>
      <c r="S12" s="829">
        <v>1</v>
      </c>
      <c r="T12" s="829">
        <v>1</v>
      </c>
      <c r="U12" s="829">
        <v>1</v>
      </c>
      <c r="V12" s="829">
        <v>1</v>
      </c>
      <c r="W12" s="829">
        <v>1</v>
      </c>
      <c r="X12" s="829">
        <v>1</v>
      </c>
      <c r="Y12" s="829">
        <v>1</v>
      </c>
      <c r="Z12" s="829">
        <v>1</v>
      </c>
      <c r="AA12" s="829">
        <v>1</v>
      </c>
      <c r="AB12" s="816" t="s">
        <v>2962</v>
      </c>
      <c r="AC12" s="811" t="s">
        <v>2963</v>
      </c>
      <c r="AD12" s="260" t="s">
        <v>2964</v>
      </c>
      <c r="AE12" s="274"/>
      <c r="AF12" s="812"/>
    </row>
    <row r="13" spans="1:32" s="818" customFormat="1" ht="133.5" customHeight="1" x14ac:dyDescent="0.25">
      <c r="B13" s="236" t="s">
        <v>55</v>
      </c>
      <c r="C13" s="260" t="s">
        <v>56</v>
      </c>
      <c r="D13" s="819"/>
      <c r="E13" s="814" t="s">
        <v>2979</v>
      </c>
      <c r="F13" s="262" t="s">
        <v>2980</v>
      </c>
      <c r="G13" s="271" t="s">
        <v>2981</v>
      </c>
      <c r="H13" s="274">
        <v>3</v>
      </c>
      <c r="I13" s="264"/>
      <c r="J13" s="817" t="s">
        <v>2982</v>
      </c>
      <c r="K13" s="274" t="s">
        <v>40</v>
      </c>
      <c r="L13" s="810" t="s">
        <v>2961</v>
      </c>
      <c r="M13" s="274" t="s">
        <v>42</v>
      </c>
      <c r="N13" s="274" t="s">
        <v>43</v>
      </c>
      <c r="O13" s="970">
        <f t="shared" si="0"/>
        <v>1</v>
      </c>
      <c r="P13" s="829">
        <v>1</v>
      </c>
      <c r="Q13" s="829">
        <v>1</v>
      </c>
      <c r="R13" s="829">
        <v>1</v>
      </c>
      <c r="S13" s="829">
        <v>1</v>
      </c>
      <c r="T13" s="829">
        <v>1</v>
      </c>
      <c r="U13" s="829">
        <v>1</v>
      </c>
      <c r="V13" s="829">
        <v>1</v>
      </c>
      <c r="W13" s="829">
        <v>1</v>
      </c>
      <c r="X13" s="829">
        <v>1</v>
      </c>
      <c r="Y13" s="829">
        <v>1</v>
      </c>
      <c r="Z13" s="829">
        <v>1</v>
      </c>
      <c r="AA13" s="829">
        <v>1</v>
      </c>
      <c r="AB13" s="820" t="s">
        <v>303</v>
      </c>
      <c r="AC13" s="811" t="s">
        <v>2983</v>
      </c>
      <c r="AD13" s="260" t="s">
        <v>2984</v>
      </c>
      <c r="AE13" s="274" t="s">
        <v>61</v>
      </c>
      <c r="AF13" s="821"/>
    </row>
    <row r="14" spans="1:32" s="183" customFormat="1" ht="156" customHeight="1" x14ac:dyDescent="0.25">
      <c r="B14" s="235"/>
      <c r="C14" s="271" t="s">
        <v>62</v>
      </c>
      <c r="D14" s="271"/>
      <c r="E14" s="814" t="s">
        <v>2985</v>
      </c>
      <c r="F14" s="262" t="s">
        <v>2986</v>
      </c>
      <c r="G14" s="271" t="s">
        <v>2987</v>
      </c>
      <c r="H14" s="274">
        <v>3</v>
      </c>
      <c r="I14" s="264"/>
      <c r="J14" s="817" t="s">
        <v>2982</v>
      </c>
      <c r="K14" s="274" t="s">
        <v>40</v>
      </c>
      <c r="L14" s="810" t="s">
        <v>2961</v>
      </c>
      <c r="M14" s="274" t="s">
        <v>42</v>
      </c>
      <c r="N14" s="274" t="s">
        <v>43</v>
      </c>
      <c r="O14" s="970">
        <f t="shared" si="0"/>
        <v>1</v>
      </c>
      <c r="P14" s="829">
        <v>1</v>
      </c>
      <c r="Q14" s="829">
        <v>1</v>
      </c>
      <c r="R14" s="829">
        <v>1</v>
      </c>
      <c r="S14" s="829">
        <v>1</v>
      </c>
      <c r="T14" s="829">
        <v>1</v>
      </c>
      <c r="U14" s="829">
        <v>1</v>
      </c>
      <c r="V14" s="829">
        <v>1</v>
      </c>
      <c r="W14" s="829">
        <v>1</v>
      </c>
      <c r="X14" s="829">
        <v>1</v>
      </c>
      <c r="Y14" s="829">
        <v>1</v>
      </c>
      <c r="Z14" s="829">
        <v>1</v>
      </c>
      <c r="AA14" s="829">
        <v>1</v>
      </c>
      <c r="AB14" s="820" t="s">
        <v>303</v>
      </c>
      <c r="AC14" s="811" t="s">
        <v>2983</v>
      </c>
      <c r="AD14" s="260" t="s">
        <v>2988</v>
      </c>
      <c r="AE14" s="274" t="s">
        <v>61</v>
      </c>
      <c r="AF14" s="211"/>
    </row>
    <row r="15" spans="1:32" s="183" customFormat="1" ht="78.75" x14ac:dyDescent="0.25">
      <c r="B15" s="236" t="s">
        <v>87</v>
      </c>
      <c r="C15" s="271" t="s">
        <v>234</v>
      </c>
      <c r="D15" s="271"/>
      <c r="E15" s="814" t="s">
        <v>2989</v>
      </c>
      <c r="F15" s="814"/>
      <c r="G15" s="271" t="s">
        <v>2990</v>
      </c>
      <c r="H15" s="822">
        <v>1</v>
      </c>
      <c r="I15" s="260" t="s">
        <v>471</v>
      </c>
      <c r="J15" s="822" t="s">
        <v>2991</v>
      </c>
      <c r="K15" s="822" t="s">
        <v>40</v>
      </c>
      <c r="L15" s="810" t="s">
        <v>2961</v>
      </c>
      <c r="M15" s="822" t="s">
        <v>42</v>
      </c>
      <c r="N15" s="822" t="s">
        <v>43</v>
      </c>
      <c r="O15" s="970">
        <f t="shared" si="0"/>
        <v>1</v>
      </c>
      <c r="P15" s="823">
        <v>1</v>
      </c>
      <c r="Q15" s="823">
        <v>1</v>
      </c>
      <c r="R15" s="823">
        <v>1</v>
      </c>
      <c r="S15" s="823">
        <v>1</v>
      </c>
      <c r="T15" s="823">
        <v>1</v>
      </c>
      <c r="U15" s="823">
        <v>1</v>
      </c>
      <c r="V15" s="823">
        <v>1</v>
      </c>
      <c r="W15" s="823">
        <v>1</v>
      </c>
      <c r="X15" s="823">
        <v>1</v>
      </c>
      <c r="Y15" s="823">
        <v>1</v>
      </c>
      <c r="Z15" s="823">
        <v>1</v>
      </c>
      <c r="AA15" s="823">
        <v>1</v>
      </c>
      <c r="AB15" s="286" t="s">
        <v>424</v>
      </c>
      <c r="AC15" s="271" t="s">
        <v>2983</v>
      </c>
      <c r="AD15" s="260" t="s">
        <v>2992</v>
      </c>
      <c r="AE15" s="263"/>
      <c r="AF15" s="272"/>
    </row>
    <row r="16" spans="1:32" s="183" customFormat="1" ht="94.5" x14ac:dyDescent="0.25">
      <c r="B16" s="216"/>
      <c r="C16" s="271" t="s">
        <v>129</v>
      </c>
      <c r="D16" s="271"/>
      <c r="E16" s="814" t="s">
        <v>2993</v>
      </c>
      <c r="F16" s="814"/>
      <c r="G16" s="260" t="s">
        <v>2994</v>
      </c>
      <c r="H16" s="822">
        <v>1</v>
      </c>
      <c r="I16" s="260" t="s">
        <v>325</v>
      </c>
      <c r="J16" s="817" t="s">
        <v>2995</v>
      </c>
      <c r="K16" s="822" t="s">
        <v>251</v>
      </c>
      <c r="L16" s="810" t="s">
        <v>2961</v>
      </c>
      <c r="M16" s="822" t="s">
        <v>178</v>
      </c>
      <c r="N16" s="822" t="s">
        <v>43</v>
      </c>
      <c r="O16" s="971">
        <f>SUM(P16:AA16)</f>
        <v>12</v>
      </c>
      <c r="P16" s="278">
        <v>1</v>
      </c>
      <c r="Q16" s="278">
        <v>1</v>
      </c>
      <c r="R16" s="278">
        <v>1</v>
      </c>
      <c r="S16" s="278">
        <v>1</v>
      </c>
      <c r="T16" s="278">
        <v>1</v>
      </c>
      <c r="U16" s="278">
        <v>1</v>
      </c>
      <c r="V16" s="278">
        <v>1</v>
      </c>
      <c r="W16" s="278">
        <v>1</v>
      </c>
      <c r="X16" s="278">
        <v>1</v>
      </c>
      <c r="Y16" s="278">
        <v>1</v>
      </c>
      <c r="Z16" s="278">
        <v>1</v>
      </c>
      <c r="AA16" s="278">
        <v>1</v>
      </c>
      <c r="AB16" s="820" t="s">
        <v>177</v>
      </c>
      <c r="AC16" s="271" t="s">
        <v>2983</v>
      </c>
      <c r="AD16" s="260" t="s">
        <v>2992</v>
      </c>
      <c r="AE16" s="263"/>
      <c r="AF16" s="211"/>
    </row>
    <row r="17" spans="2:32" s="183" customFormat="1" ht="78.75" x14ac:dyDescent="0.25">
      <c r="B17" s="824" t="s">
        <v>227</v>
      </c>
      <c r="C17" s="825" t="s">
        <v>234</v>
      </c>
      <c r="D17" s="271"/>
      <c r="E17" s="247" t="s">
        <v>2996</v>
      </c>
      <c r="F17" s="247" t="s">
        <v>2997</v>
      </c>
      <c r="G17" s="211" t="s">
        <v>2998</v>
      </c>
      <c r="H17" s="826">
        <v>3</v>
      </c>
      <c r="I17" s="211" t="s">
        <v>1782</v>
      </c>
      <c r="J17" s="273" t="s">
        <v>2999</v>
      </c>
      <c r="K17" s="826" t="s">
        <v>2960</v>
      </c>
      <c r="L17" s="810" t="s">
        <v>3000</v>
      </c>
      <c r="M17" s="810" t="s">
        <v>178</v>
      </c>
      <c r="N17" s="826" t="s">
        <v>43</v>
      </c>
      <c r="O17" s="969">
        <f t="shared" ref="O17:O18" si="1">+AVERAGE(P17:AA17)</f>
        <v>10</v>
      </c>
      <c r="P17" s="827">
        <v>10</v>
      </c>
      <c r="Q17" s="827">
        <v>10</v>
      </c>
      <c r="R17" s="827">
        <v>10</v>
      </c>
      <c r="S17" s="827">
        <v>10</v>
      </c>
      <c r="T17" s="827">
        <v>10</v>
      </c>
      <c r="U17" s="827">
        <v>10</v>
      </c>
      <c r="V17" s="827">
        <v>10</v>
      </c>
      <c r="W17" s="827">
        <v>10</v>
      </c>
      <c r="X17" s="827">
        <v>10</v>
      </c>
      <c r="Y17" s="827">
        <v>10</v>
      </c>
      <c r="Z17" s="827">
        <v>10</v>
      </c>
      <c r="AA17" s="827">
        <v>10</v>
      </c>
      <c r="AB17" s="273" t="s">
        <v>3001</v>
      </c>
      <c r="AC17" s="273" t="s">
        <v>3002</v>
      </c>
      <c r="AD17" s="211" t="s">
        <v>3003</v>
      </c>
      <c r="AE17" s="826"/>
      <c r="AF17" s="828"/>
    </row>
    <row r="18" spans="2:32" s="183" customFormat="1" ht="78.75" x14ac:dyDescent="0.25">
      <c r="B18" s="824"/>
      <c r="C18" s="825"/>
      <c r="D18" s="271"/>
      <c r="E18" s="247" t="s">
        <v>3004</v>
      </c>
      <c r="F18" s="247" t="s">
        <v>3005</v>
      </c>
      <c r="G18" s="211" t="s">
        <v>3006</v>
      </c>
      <c r="H18" s="810">
        <v>1</v>
      </c>
      <c r="I18" s="211" t="s">
        <v>1782</v>
      </c>
      <c r="J18" s="273" t="s">
        <v>3007</v>
      </c>
      <c r="K18" s="826" t="s">
        <v>2960</v>
      </c>
      <c r="L18" s="810" t="s">
        <v>3000</v>
      </c>
      <c r="M18" s="810" t="s">
        <v>178</v>
      </c>
      <c r="N18" s="826" t="s">
        <v>43</v>
      </c>
      <c r="O18" s="969">
        <f t="shared" si="1"/>
        <v>20</v>
      </c>
      <c r="P18" s="827">
        <v>20</v>
      </c>
      <c r="Q18" s="827">
        <v>20</v>
      </c>
      <c r="R18" s="827">
        <v>20</v>
      </c>
      <c r="S18" s="827">
        <v>20</v>
      </c>
      <c r="T18" s="827">
        <v>20</v>
      </c>
      <c r="U18" s="827">
        <v>20</v>
      </c>
      <c r="V18" s="827">
        <v>20</v>
      </c>
      <c r="W18" s="827">
        <v>20</v>
      </c>
      <c r="X18" s="827">
        <v>20</v>
      </c>
      <c r="Y18" s="827">
        <v>20</v>
      </c>
      <c r="Z18" s="827">
        <v>20</v>
      </c>
      <c r="AA18" s="827">
        <v>20</v>
      </c>
      <c r="AB18" s="273" t="s">
        <v>3008</v>
      </c>
      <c r="AC18" s="273" t="s">
        <v>3002</v>
      </c>
      <c r="AD18" s="211" t="s">
        <v>3003</v>
      </c>
      <c r="AE18" s="826"/>
      <c r="AF18" s="828"/>
    </row>
    <row r="19" spans="2:32" s="183" customFormat="1" ht="78.75" x14ac:dyDescent="0.25">
      <c r="B19" s="824"/>
      <c r="C19" s="825"/>
      <c r="D19" s="271"/>
      <c r="E19" s="247" t="s">
        <v>3009</v>
      </c>
      <c r="F19" s="247" t="s">
        <v>3010</v>
      </c>
      <c r="G19" s="211" t="s">
        <v>3011</v>
      </c>
      <c r="H19" s="810">
        <v>3</v>
      </c>
      <c r="I19" s="211" t="s">
        <v>1782</v>
      </c>
      <c r="J19" s="273" t="s">
        <v>3012</v>
      </c>
      <c r="K19" s="826" t="s">
        <v>40</v>
      </c>
      <c r="L19" s="810" t="s">
        <v>2961</v>
      </c>
      <c r="M19" s="810" t="s">
        <v>178</v>
      </c>
      <c r="N19" s="826" t="s">
        <v>43</v>
      </c>
      <c r="O19" s="970">
        <f>+AVERAGE(P19:AA19)</f>
        <v>1</v>
      </c>
      <c r="P19" s="829">
        <v>1</v>
      </c>
      <c r="Q19" s="829">
        <v>1</v>
      </c>
      <c r="R19" s="829">
        <v>1</v>
      </c>
      <c r="S19" s="829">
        <v>1</v>
      </c>
      <c r="T19" s="829">
        <v>1</v>
      </c>
      <c r="U19" s="829">
        <v>1</v>
      </c>
      <c r="V19" s="829">
        <v>1</v>
      </c>
      <c r="W19" s="829">
        <v>1</v>
      </c>
      <c r="X19" s="829">
        <v>1</v>
      </c>
      <c r="Y19" s="829">
        <v>1</v>
      </c>
      <c r="Z19" s="829">
        <v>1</v>
      </c>
      <c r="AA19" s="829">
        <v>1</v>
      </c>
      <c r="AB19" s="273" t="s">
        <v>3008</v>
      </c>
      <c r="AC19" s="273" t="s">
        <v>3002</v>
      </c>
      <c r="AD19" s="211" t="s">
        <v>3003</v>
      </c>
      <c r="AE19" s="826"/>
      <c r="AF19" s="828"/>
    </row>
    <row r="20" spans="2:32" s="183" customFormat="1" ht="78.75" x14ac:dyDescent="0.25">
      <c r="B20" s="824"/>
      <c r="C20" s="825"/>
      <c r="D20" s="271"/>
      <c r="E20" s="247" t="s">
        <v>3013</v>
      </c>
      <c r="F20" s="247"/>
      <c r="G20" s="211" t="s">
        <v>3014</v>
      </c>
      <c r="H20" s="810">
        <v>2</v>
      </c>
      <c r="I20" s="211"/>
      <c r="J20" s="273" t="s">
        <v>3015</v>
      </c>
      <c r="K20" s="810" t="s">
        <v>251</v>
      </c>
      <c r="L20" s="810" t="s">
        <v>2961</v>
      </c>
      <c r="M20" s="810" t="s">
        <v>42</v>
      </c>
      <c r="N20" s="826" t="s">
        <v>43</v>
      </c>
      <c r="O20" s="971">
        <f>SUM(P20:AA20)</f>
        <v>12</v>
      </c>
      <c r="P20" s="827">
        <v>1</v>
      </c>
      <c r="Q20" s="827">
        <v>1</v>
      </c>
      <c r="R20" s="827">
        <v>1</v>
      </c>
      <c r="S20" s="827">
        <v>1</v>
      </c>
      <c r="T20" s="827">
        <v>1</v>
      </c>
      <c r="U20" s="827">
        <v>1</v>
      </c>
      <c r="V20" s="827">
        <v>1</v>
      </c>
      <c r="W20" s="827">
        <v>1</v>
      </c>
      <c r="X20" s="827">
        <v>1</v>
      </c>
      <c r="Y20" s="827">
        <v>1</v>
      </c>
      <c r="Z20" s="827">
        <v>1</v>
      </c>
      <c r="AA20" s="827">
        <v>1</v>
      </c>
      <c r="AB20" s="273" t="s">
        <v>3016</v>
      </c>
      <c r="AC20" s="273" t="s">
        <v>3002</v>
      </c>
      <c r="AD20" s="211" t="s">
        <v>3003</v>
      </c>
      <c r="AE20" s="826"/>
      <c r="AF20" s="828"/>
    </row>
    <row r="21" spans="2:32" s="183" customFormat="1" ht="63" x14ac:dyDescent="0.25">
      <c r="B21" s="824"/>
      <c r="C21" s="825"/>
      <c r="D21" s="271"/>
      <c r="E21" s="247" t="s">
        <v>3017</v>
      </c>
      <c r="F21" s="247" t="s">
        <v>3018</v>
      </c>
      <c r="G21" s="211" t="s">
        <v>3019</v>
      </c>
      <c r="H21" s="810">
        <v>1</v>
      </c>
      <c r="I21" s="211"/>
      <c r="J21" s="273" t="s">
        <v>3020</v>
      </c>
      <c r="K21" s="826" t="s">
        <v>2960</v>
      </c>
      <c r="L21" s="810" t="s">
        <v>3000</v>
      </c>
      <c r="M21" s="810" t="s">
        <v>178</v>
      </c>
      <c r="N21" s="826" t="s">
        <v>43</v>
      </c>
      <c r="O21" s="969">
        <f t="shared" ref="O21:O24" si="2">+AVERAGE(P21:AA21)</f>
        <v>7</v>
      </c>
      <c r="P21" s="827">
        <v>7</v>
      </c>
      <c r="Q21" s="827">
        <v>7</v>
      </c>
      <c r="R21" s="827">
        <v>7</v>
      </c>
      <c r="S21" s="827">
        <v>7</v>
      </c>
      <c r="T21" s="827">
        <v>7</v>
      </c>
      <c r="U21" s="827">
        <v>7</v>
      </c>
      <c r="V21" s="827">
        <v>7</v>
      </c>
      <c r="W21" s="827">
        <v>7</v>
      </c>
      <c r="X21" s="827">
        <v>7</v>
      </c>
      <c r="Y21" s="827">
        <v>7</v>
      </c>
      <c r="Z21" s="827">
        <v>7</v>
      </c>
      <c r="AA21" s="827">
        <v>7</v>
      </c>
      <c r="AB21" s="273" t="s">
        <v>3021</v>
      </c>
      <c r="AC21" s="273" t="s">
        <v>3002</v>
      </c>
      <c r="AD21" s="211" t="s">
        <v>3022</v>
      </c>
      <c r="AE21" s="826"/>
      <c r="AF21" s="211"/>
    </row>
    <row r="22" spans="2:32" s="183" customFormat="1" ht="94.5" x14ac:dyDescent="0.25">
      <c r="B22" s="824"/>
      <c r="C22" s="825"/>
      <c r="D22" s="271"/>
      <c r="E22" s="247" t="s">
        <v>3023</v>
      </c>
      <c r="F22" s="247" t="s">
        <v>3024</v>
      </c>
      <c r="G22" s="211" t="s">
        <v>3025</v>
      </c>
      <c r="H22" s="826">
        <v>2</v>
      </c>
      <c r="I22" s="211"/>
      <c r="J22" s="273" t="s">
        <v>3026</v>
      </c>
      <c r="K22" s="826" t="s">
        <v>2960</v>
      </c>
      <c r="L22" s="810" t="s">
        <v>3000</v>
      </c>
      <c r="M22" s="810" t="s">
        <v>178</v>
      </c>
      <c r="N22" s="826" t="s">
        <v>43</v>
      </c>
      <c r="O22" s="969">
        <f t="shared" si="2"/>
        <v>5</v>
      </c>
      <c r="P22" s="827">
        <v>5</v>
      </c>
      <c r="Q22" s="827">
        <v>5</v>
      </c>
      <c r="R22" s="827">
        <v>5</v>
      </c>
      <c r="S22" s="827">
        <v>5</v>
      </c>
      <c r="T22" s="827">
        <v>5</v>
      </c>
      <c r="U22" s="827">
        <v>5</v>
      </c>
      <c r="V22" s="827">
        <v>5</v>
      </c>
      <c r="W22" s="827">
        <v>5</v>
      </c>
      <c r="X22" s="827">
        <v>5</v>
      </c>
      <c r="Y22" s="827">
        <v>5</v>
      </c>
      <c r="Z22" s="827">
        <v>5</v>
      </c>
      <c r="AA22" s="827">
        <v>5</v>
      </c>
      <c r="AB22" s="273" t="s">
        <v>3027</v>
      </c>
      <c r="AC22" s="273" t="s">
        <v>3002</v>
      </c>
      <c r="AD22" s="211" t="s">
        <v>3028</v>
      </c>
      <c r="AE22" s="826"/>
      <c r="AF22" s="211"/>
    </row>
    <row r="23" spans="2:32" s="183" customFormat="1" ht="47.25" x14ac:dyDescent="0.25">
      <c r="B23" s="824"/>
      <c r="C23" s="825"/>
      <c r="D23" s="271"/>
      <c r="E23" s="247" t="s">
        <v>3029</v>
      </c>
      <c r="F23" s="247"/>
      <c r="G23" s="211" t="s">
        <v>3030</v>
      </c>
      <c r="H23" s="826">
        <v>2</v>
      </c>
      <c r="I23" s="211"/>
      <c r="J23" s="273" t="s">
        <v>3031</v>
      </c>
      <c r="K23" s="826" t="s">
        <v>40</v>
      </c>
      <c r="L23" s="810" t="s">
        <v>2961</v>
      </c>
      <c r="M23" s="810" t="s">
        <v>42</v>
      </c>
      <c r="N23" s="826" t="s">
        <v>43</v>
      </c>
      <c r="O23" s="970">
        <f t="shared" si="2"/>
        <v>1</v>
      </c>
      <c r="P23" s="829">
        <v>1</v>
      </c>
      <c r="Q23" s="829">
        <v>1</v>
      </c>
      <c r="R23" s="829">
        <v>1</v>
      </c>
      <c r="S23" s="829">
        <v>1</v>
      </c>
      <c r="T23" s="829">
        <v>1</v>
      </c>
      <c r="U23" s="829">
        <v>1</v>
      </c>
      <c r="V23" s="829">
        <v>1</v>
      </c>
      <c r="W23" s="829">
        <v>1</v>
      </c>
      <c r="X23" s="829">
        <v>1</v>
      </c>
      <c r="Y23" s="829">
        <v>1</v>
      </c>
      <c r="Z23" s="829">
        <v>1</v>
      </c>
      <c r="AA23" s="829">
        <v>1</v>
      </c>
      <c r="AB23" s="273" t="s">
        <v>424</v>
      </c>
      <c r="AC23" s="273" t="s">
        <v>3002</v>
      </c>
      <c r="AD23" s="211" t="s">
        <v>3032</v>
      </c>
      <c r="AE23" s="826"/>
      <c r="AF23" s="211"/>
    </row>
    <row r="24" spans="2:32" s="183" customFormat="1" ht="47.25" x14ac:dyDescent="0.25">
      <c r="B24" s="824"/>
      <c r="C24" s="825"/>
      <c r="D24" s="271"/>
      <c r="E24" s="247" t="s">
        <v>3033</v>
      </c>
      <c r="F24" s="247" t="s">
        <v>3034</v>
      </c>
      <c r="G24" s="211" t="s">
        <v>3035</v>
      </c>
      <c r="H24" s="810">
        <v>1</v>
      </c>
      <c r="I24" s="211"/>
      <c r="J24" s="273" t="s">
        <v>3036</v>
      </c>
      <c r="K24" s="826" t="s">
        <v>40</v>
      </c>
      <c r="L24" s="810" t="s">
        <v>2961</v>
      </c>
      <c r="M24" s="810" t="s">
        <v>42</v>
      </c>
      <c r="N24" s="826" t="s">
        <v>43</v>
      </c>
      <c r="O24" s="970">
        <f t="shared" si="2"/>
        <v>1</v>
      </c>
      <c r="P24" s="829">
        <v>1</v>
      </c>
      <c r="Q24" s="829">
        <v>1</v>
      </c>
      <c r="R24" s="829">
        <v>1</v>
      </c>
      <c r="S24" s="829">
        <v>1</v>
      </c>
      <c r="T24" s="829">
        <v>1</v>
      </c>
      <c r="U24" s="829">
        <v>1</v>
      </c>
      <c r="V24" s="829">
        <v>1</v>
      </c>
      <c r="W24" s="829">
        <v>1</v>
      </c>
      <c r="X24" s="829">
        <v>1</v>
      </c>
      <c r="Y24" s="829">
        <v>1</v>
      </c>
      <c r="Z24" s="829">
        <v>1</v>
      </c>
      <c r="AA24" s="829">
        <v>1</v>
      </c>
      <c r="AB24" s="273" t="s">
        <v>424</v>
      </c>
      <c r="AC24" s="273" t="s">
        <v>3002</v>
      </c>
      <c r="AD24" s="211" t="s">
        <v>3037</v>
      </c>
      <c r="AE24" s="826"/>
      <c r="AF24" s="211"/>
    </row>
    <row r="25" spans="2:32" s="183" customFormat="1" ht="84" customHeight="1" x14ac:dyDescent="0.25">
      <c r="B25" s="824"/>
      <c r="C25" s="825"/>
      <c r="D25" s="271"/>
      <c r="E25" s="247" t="s">
        <v>3038</v>
      </c>
      <c r="F25" s="247" t="s">
        <v>3039</v>
      </c>
      <c r="G25" s="211" t="s">
        <v>3040</v>
      </c>
      <c r="H25" s="826">
        <v>3</v>
      </c>
      <c r="I25" s="211" t="s">
        <v>1782</v>
      </c>
      <c r="J25" s="273" t="s">
        <v>3041</v>
      </c>
      <c r="K25" s="826" t="s">
        <v>2960</v>
      </c>
      <c r="L25" s="810" t="s">
        <v>3000</v>
      </c>
      <c r="M25" s="810" t="s">
        <v>178</v>
      </c>
      <c r="N25" s="826" t="s">
        <v>43</v>
      </c>
      <c r="O25" s="969">
        <f>+AVERAGE(P25:AA25)</f>
        <v>6</v>
      </c>
      <c r="P25" s="827">
        <v>6</v>
      </c>
      <c r="Q25" s="827">
        <v>6</v>
      </c>
      <c r="R25" s="827">
        <v>6</v>
      </c>
      <c r="S25" s="827">
        <v>6</v>
      </c>
      <c r="T25" s="827">
        <v>6</v>
      </c>
      <c r="U25" s="827">
        <v>6</v>
      </c>
      <c r="V25" s="827">
        <v>6</v>
      </c>
      <c r="W25" s="827">
        <v>6</v>
      </c>
      <c r="X25" s="827">
        <v>6</v>
      </c>
      <c r="Y25" s="827">
        <v>6</v>
      </c>
      <c r="Z25" s="827">
        <v>6</v>
      </c>
      <c r="AA25" s="827">
        <v>6</v>
      </c>
      <c r="AB25" s="273" t="s">
        <v>3042</v>
      </c>
      <c r="AC25" s="273" t="s">
        <v>3002</v>
      </c>
      <c r="AD25" s="211" t="s">
        <v>3032</v>
      </c>
      <c r="AE25" s="826"/>
      <c r="AF25" s="211"/>
    </row>
    <row r="26" spans="2:32" s="183" customFormat="1" ht="59.25" customHeight="1" x14ac:dyDescent="0.25">
      <c r="B26" s="824"/>
      <c r="C26" s="825"/>
      <c r="D26" s="271"/>
      <c r="E26" s="247" t="s">
        <v>3043</v>
      </c>
      <c r="F26" s="247"/>
      <c r="G26" s="211" t="s">
        <v>3044</v>
      </c>
      <c r="H26" s="826">
        <v>3</v>
      </c>
      <c r="I26" s="211" t="s">
        <v>331</v>
      </c>
      <c r="J26" s="273" t="s">
        <v>3045</v>
      </c>
      <c r="K26" s="826" t="s">
        <v>40</v>
      </c>
      <c r="L26" s="810" t="s">
        <v>2961</v>
      </c>
      <c r="M26" s="810" t="s">
        <v>42</v>
      </c>
      <c r="N26" s="826" t="s">
        <v>43</v>
      </c>
      <c r="O26" s="970">
        <v>1</v>
      </c>
      <c r="P26" s="827"/>
      <c r="Q26" s="827"/>
      <c r="R26" s="827"/>
      <c r="S26" s="827"/>
      <c r="T26" s="827"/>
      <c r="U26" s="827"/>
      <c r="V26" s="827"/>
      <c r="W26" s="827"/>
      <c r="X26" s="827"/>
      <c r="Y26" s="827"/>
      <c r="Z26" s="827"/>
      <c r="AA26" s="827"/>
      <c r="AB26" s="273"/>
      <c r="AC26" s="273" t="s">
        <v>3002</v>
      </c>
      <c r="AD26" s="211"/>
      <c r="AE26" s="826"/>
      <c r="AF26" s="211"/>
    </row>
    <row r="27" spans="2:32" s="183" customFormat="1" ht="99" customHeight="1" x14ac:dyDescent="0.25">
      <c r="B27" s="824"/>
      <c r="C27" s="825"/>
      <c r="D27" s="271"/>
      <c r="E27" s="247" t="s">
        <v>3046</v>
      </c>
      <c r="F27" s="247"/>
      <c r="G27" s="211" t="s">
        <v>3047</v>
      </c>
      <c r="H27" s="810">
        <v>3</v>
      </c>
      <c r="I27" s="211" t="s">
        <v>471</v>
      </c>
      <c r="J27" s="826" t="s">
        <v>3048</v>
      </c>
      <c r="K27" s="810" t="s">
        <v>2960</v>
      </c>
      <c r="L27" s="810" t="s">
        <v>3000</v>
      </c>
      <c r="M27" s="810" t="s">
        <v>178</v>
      </c>
      <c r="N27" s="810" t="s">
        <v>43</v>
      </c>
      <c r="O27" s="969">
        <f t="shared" ref="O27:O29" si="3">+AVERAGE(P27:AA27)</f>
        <v>4</v>
      </c>
      <c r="P27" s="827">
        <v>4</v>
      </c>
      <c r="Q27" s="827">
        <v>4</v>
      </c>
      <c r="R27" s="827">
        <v>4</v>
      </c>
      <c r="S27" s="827">
        <v>4</v>
      </c>
      <c r="T27" s="827">
        <v>4</v>
      </c>
      <c r="U27" s="827">
        <v>4</v>
      </c>
      <c r="V27" s="827">
        <v>4</v>
      </c>
      <c r="W27" s="827">
        <v>4</v>
      </c>
      <c r="X27" s="827">
        <v>4</v>
      </c>
      <c r="Y27" s="827">
        <v>4</v>
      </c>
      <c r="Z27" s="827">
        <v>4</v>
      </c>
      <c r="AA27" s="827">
        <v>4</v>
      </c>
      <c r="AB27" s="273" t="s">
        <v>3049</v>
      </c>
      <c r="AC27" s="273" t="s">
        <v>3050</v>
      </c>
      <c r="AD27" s="211" t="s">
        <v>3051</v>
      </c>
      <c r="AE27" s="826"/>
      <c r="AF27" s="211"/>
    </row>
    <row r="28" spans="2:32" s="183" customFormat="1" ht="72" customHeight="1" x14ac:dyDescent="0.25">
      <c r="B28" s="824"/>
      <c r="C28" s="825"/>
      <c r="D28" s="271"/>
      <c r="E28" s="247" t="s">
        <v>3052</v>
      </c>
      <c r="F28" s="247"/>
      <c r="G28" s="211" t="s">
        <v>3053</v>
      </c>
      <c r="H28" s="810">
        <v>3</v>
      </c>
      <c r="I28" s="211" t="s">
        <v>471</v>
      </c>
      <c r="J28" s="826" t="s">
        <v>3054</v>
      </c>
      <c r="K28" s="810" t="s">
        <v>2960</v>
      </c>
      <c r="L28" s="810" t="s">
        <v>3000</v>
      </c>
      <c r="M28" s="810" t="s">
        <v>178</v>
      </c>
      <c r="N28" s="810" t="s">
        <v>43</v>
      </c>
      <c r="O28" s="969">
        <f t="shared" si="3"/>
        <v>6</v>
      </c>
      <c r="P28" s="827">
        <v>6</v>
      </c>
      <c r="Q28" s="827">
        <v>6</v>
      </c>
      <c r="R28" s="827">
        <v>6</v>
      </c>
      <c r="S28" s="827">
        <v>6</v>
      </c>
      <c r="T28" s="827">
        <v>6</v>
      </c>
      <c r="U28" s="827">
        <v>6</v>
      </c>
      <c r="V28" s="827">
        <v>6</v>
      </c>
      <c r="W28" s="827">
        <v>6</v>
      </c>
      <c r="X28" s="827">
        <v>6</v>
      </c>
      <c r="Y28" s="827">
        <v>6</v>
      </c>
      <c r="Z28" s="827">
        <v>6</v>
      </c>
      <c r="AA28" s="827">
        <v>6</v>
      </c>
      <c r="AB28" s="273" t="s">
        <v>3049</v>
      </c>
      <c r="AC28" s="273" t="s">
        <v>3050</v>
      </c>
      <c r="AD28" s="211" t="s">
        <v>3051</v>
      </c>
      <c r="AE28" s="826"/>
      <c r="AF28" s="211"/>
    </row>
    <row r="29" spans="2:32" s="183" customFormat="1" ht="78.75" x14ac:dyDescent="0.25">
      <c r="B29" s="824"/>
      <c r="C29" s="825"/>
      <c r="D29" s="271"/>
      <c r="E29" s="247" t="s">
        <v>3055</v>
      </c>
      <c r="F29" s="247"/>
      <c r="G29" s="211" t="s">
        <v>3056</v>
      </c>
      <c r="H29" s="810">
        <v>1</v>
      </c>
      <c r="I29" s="211" t="s">
        <v>471</v>
      </c>
      <c r="J29" s="826" t="s">
        <v>3057</v>
      </c>
      <c r="K29" s="810" t="s">
        <v>40</v>
      </c>
      <c r="L29" s="810" t="s">
        <v>2961</v>
      </c>
      <c r="M29" s="810" t="s">
        <v>42</v>
      </c>
      <c r="N29" s="810" t="s">
        <v>43</v>
      </c>
      <c r="O29" s="970">
        <f t="shared" si="3"/>
        <v>1</v>
      </c>
      <c r="P29" s="829">
        <v>1</v>
      </c>
      <c r="Q29" s="829">
        <v>1</v>
      </c>
      <c r="R29" s="829">
        <v>1</v>
      </c>
      <c r="S29" s="829">
        <v>1</v>
      </c>
      <c r="T29" s="829">
        <v>1</v>
      </c>
      <c r="U29" s="829">
        <v>1</v>
      </c>
      <c r="V29" s="829">
        <v>1</v>
      </c>
      <c r="W29" s="829">
        <v>1</v>
      </c>
      <c r="X29" s="829">
        <v>1</v>
      </c>
      <c r="Y29" s="829">
        <v>1</v>
      </c>
      <c r="Z29" s="829">
        <v>1</v>
      </c>
      <c r="AA29" s="829">
        <v>1</v>
      </c>
      <c r="AB29" s="273" t="s">
        <v>424</v>
      </c>
      <c r="AC29" s="273" t="s">
        <v>3050</v>
      </c>
      <c r="AD29" s="211" t="s">
        <v>3051</v>
      </c>
      <c r="AE29" s="826"/>
      <c r="AF29" s="211"/>
    </row>
    <row r="30" spans="2:32" s="183" customFormat="1" ht="78.75" x14ac:dyDescent="0.25">
      <c r="B30" s="824"/>
      <c r="C30" s="825"/>
      <c r="D30" s="271"/>
      <c r="E30" s="247" t="s">
        <v>3058</v>
      </c>
      <c r="F30" s="247"/>
      <c r="G30" s="211" t="s">
        <v>3059</v>
      </c>
      <c r="H30" s="810">
        <v>1</v>
      </c>
      <c r="I30" s="211" t="s">
        <v>471</v>
      </c>
      <c r="J30" s="826" t="s">
        <v>3060</v>
      </c>
      <c r="K30" s="810" t="s">
        <v>251</v>
      </c>
      <c r="L30" s="810" t="s">
        <v>2961</v>
      </c>
      <c r="M30" s="810" t="s">
        <v>42</v>
      </c>
      <c r="N30" s="810" t="s">
        <v>43</v>
      </c>
      <c r="O30" s="971">
        <f>SUM(P30:AA30)</f>
        <v>12</v>
      </c>
      <c r="P30" s="827">
        <v>1</v>
      </c>
      <c r="Q30" s="827">
        <v>1</v>
      </c>
      <c r="R30" s="827">
        <v>1</v>
      </c>
      <c r="S30" s="827">
        <v>1</v>
      </c>
      <c r="T30" s="827">
        <v>1</v>
      </c>
      <c r="U30" s="827">
        <v>1</v>
      </c>
      <c r="V30" s="827">
        <v>1</v>
      </c>
      <c r="W30" s="827">
        <v>1</v>
      </c>
      <c r="X30" s="827">
        <v>1</v>
      </c>
      <c r="Y30" s="827">
        <v>1</v>
      </c>
      <c r="Z30" s="827">
        <v>1</v>
      </c>
      <c r="AA30" s="827">
        <v>1</v>
      </c>
      <c r="AB30" s="273" t="s">
        <v>283</v>
      </c>
      <c r="AC30" s="273" t="s">
        <v>3050</v>
      </c>
      <c r="AD30" s="211" t="s">
        <v>3051</v>
      </c>
      <c r="AE30" s="826"/>
      <c r="AF30" s="211"/>
    </row>
    <row r="31" spans="2:32" s="183" customFormat="1" ht="78.75" x14ac:dyDescent="0.25">
      <c r="B31" s="824"/>
      <c r="C31" s="825"/>
      <c r="D31" s="271"/>
      <c r="E31" s="247" t="s">
        <v>3061</v>
      </c>
      <c r="F31" s="247"/>
      <c r="G31" s="211" t="s">
        <v>3062</v>
      </c>
      <c r="H31" s="810">
        <v>3</v>
      </c>
      <c r="I31" s="211" t="s">
        <v>471</v>
      </c>
      <c r="J31" s="826" t="s">
        <v>3063</v>
      </c>
      <c r="K31" s="810" t="s">
        <v>3064</v>
      </c>
      <c r="L31" s="810" t="s">
        <v>3000</v>
      </c>
      <c r="M31" s="810" t="s">
        <v>178</v>
      </c>
      <c r="N31" s="810" t="s">
        <v>43</v>
      </c>
      <c r="O31" s="969">
        <f t="shared" ref="O31:O33" si="4">+AVERAGE(P31:AA31)</f>
        <v>24</v>
      </c>
      <c r="P31" s="827">
        <v>24</v>
      </c>
      <c r="Q31" s="827">
        <v>24</v>
      </c>
      <c r="R31" s="827">
        <v>24</v>
      </c>
      <c r="S31" s="827">
        <v>24</v>
      </c>
      <c r="T31" s="827">
        <v>24</v>
      </c>
      <c r="U31" s="827">
        <v>24</v>
      </c>
      <c r="V31" s="827">
        <v>24</v>
      </c>
      <c r="W31" s="827">
        <v>24</v>
      </c>
      <c r="X31" s="827">
        <v>24</v>
      </c>
      <c r="Y31" s="827">
        <v>24</v>
      </c>
      <c r="Z31" s="827">
        <v>24</v>
      </c>
      <c r="AA31" s="827">
        <v>24</v>
      </c>
      <c r="AB31" s="273" t="s">
        <v>424</v>
      </c>
      <c r="AC31" s="273" t="s">
        <v>3050</v>
      </c>
      <c r="AD31" s="211" t="s">
        <v>3051</v>
      </c>
      <c r="AE31" s="826"/>
      <c r="AF31" s="211"/>
    </row>
    <row r="32" spans="2:32" s="183" customFormat="1" ht="78.75" x14ac:dyDescent="0.25">
      <c r="B32" s="824"/>
      <c r="C32" s="825"/>
      <c r="D32" s="271"/>
      <c r="E32" s="247" t="s">
        <v>3065</v>
      </c>
      <c r="F32" s="247"/>
      <c r="G32" s="247" t="s">
        <v>3066</v>
      </c>
      <c r="H32" s="810">
        <v>3</v>
      </c>
      <c r="I32" s="211" t="s">
        <v>471</v>
      </c>
      <c r="J32" s="826" t="s">
        <v>3067</v>
      </c>
      <c r="K32" s="810" t="s">
        <v>3064</v>
      </c>
      <c r="L32" s="810" t="s">
        <v>3000</v>
      </c>
      <c r="M32" s="810" t="s">
        <v>178</v>
      </c>
      <c r="N32" s="810" t="s">
        <v>43</v>
      </c>
      <c r="O32" s="969">
        <f t="shared" si="4"/>
        <v>48</v>
      </c>
      <c r="P32" s="827"/>
      <c r="Q32" s="827"/>
      <c r="R32" s="827">
        <v>48</v>
      </c>
      <c r="S32" s="827">
        <v>48</v>
      </c>
      <c r="T32" s="827">
        <v>48</v>
      </c>
      <c r="U32" s="827">
        <v>48</v>
      </c>
      <c r="V32" s="827">
        <v>48</v>
      </c>
      <c r="W32" s="827">
        <v>48</v>
      </c>
      <c r="X32" s="827">
        <v>48</v>
      </c>
      <c r="Y32" s="827">
        <v>48</v>
      </c>
      <c r="Z32" s="827">
        <v>48</v>
      </c>
      <c r="AA32" s="827">
        <v>48</v>
      </c>
      <c r="AB32" s="273" t="s">
        <v>424</v>
      </c>
      <c r="AC32" s="273" t="s">
        <v>3050</v>
      </c>
      <c r="AD32" s="211" t="s">
        <v>3051</v>
      </c>
      <c r="AE32" s="826"/>
      <c r="AF32" s="211"/>
    </row>
    <row r="33" spans="2:32" s="183" customFormat="1" ht="78.75" x14ac:dyDescent="0.25">
      <c r="B33" s="824"/>
      <c r="C33" s="825"/>
      <c r="D33" s="271"/>
      <c r="E33" s="247" t="s">
        <v>3068</v>
      </c>
      <c r="F33" s="247"/>
      <c r="G33" s="247" t="s">
        <v>3069</v>
      </c>
      <c r="H33" s="810">
        <v>3</v>
      </c>
      <c r="I33" s="211" t="s">
        <v>471</v>
      </c>
      <c r="J33" s="826" t="s">
        <v>3067</v>
      </c>
      <c r="K33" s="810" t="s">
        <v>3064</v>
      </c>
      <c r="L33" s="810" t="s">
        <v>3000</v>
      </c>
      <c r="M33" s="810" t="s">
        <v>178</v>
      </c>
      <c r="N33" s="810" t="s">
        <v>43</v>
      </c>
      <c r="O33" s="969">
        <f t="shared" si="4"/>
        <v>48</v>
      </c>
      <c r="P33" s="827"/>
      <c r="Q33" s="827">
        <v>48</v>
      </c>
      <c r="R33" s="827">
        <v>48</v>
      </c>
      <c r="S33" s="827">
        <v>48</v>
      </c>
      <c r="T33" s="827">
        <v>48</v>
      </c>
      <c r="U33" s="827">
        <v>48</v>
      </c>
      <c r="V33" s="827">
        <v>48</v>
      </c>
      <c r="W33" s="827">
        <v>48</v>
      </c>
      <c r="X33" s="827">
        <v>48</v>
      </c>
      <c r="Y33" s="827">
        <v>48</v>
      </c>
      <c r="Z33" s="827">
        <v>48</v>
      </c>
      <c r="AA33" s="827">
        <v>48</v>
      </c>
      <c r="AB33" s="273" t="s">
        <v>424</v>
      </c>
      <c r="AC33" s="273" t="s">
        <v>3050</v>
      </c>
      <c r="AD33" s="211" t="s">
        <v>3051</v>
      </c>
      <c r="AE33" s="826"/>
      <c r="AF33" s="211"/>
    </row>
    <row r="34" spans="2:32" s="183" customFormat="1" x14ac:dyDescent="0.25">
      <c r="B34" s="830"/>
      <c r="C34" s="831"/>
      <c r="D34" s="832"/>
      <c r="E34" s="833"/>
      <c r="F34" s="833"/>
      <c r="G34" s="833"/>
      <c r="H34" s="834"/>
      <c r="I34" s="835"/>
      <c r="J34" s="836"/>
      <c r="K34" s="834"/>
      <c r="L34" s="834"/>
      <c r="M34" s="834"/>
      <c r="N34" s="834"/>
      <c r="O34" s="837"/>
      <c r="P34" s="838"/>
      <c r="Q34" s="838"/>
      <c r="R34" s="838"/>
      <c r="S34" s="838"/>
      <c r="T34" s="838"/>
      <c r="U34" s="838"/>
      <c r="V34" s="838"/>
      <c r="W34" s="838"/>
      <c r="X34" s="838"/>
      <c r="Y34" s="838"/>
      <c r="Z34" s="838"/>
      <c r="AA34" s="838"/>
      <c r="AB34" s="839"/>
      <c r="AC34" s="839"/>
      <c r="AD34" s="1"/>
      <c r="AE34" s="70"/>
      <c r="AF34" s="835"/>
    </row>
  </sheetData>
  <sheetProtection formatColumns="0" autoFilter="0"/>
  <mergeCells count="26">
    <mergeCell ref="B13:B14"/>
    <mergeCell ref="B15:B16"/>
    <mergeCell ref="B17:B33"/>
    <mergeCell ref="C17:C33"/>
    <mergeCell ref="AC6:AC7"/>
    <mergeCell ref="AD6:AD7"/>
    <mergeCell ref="AE6:AE7"/>
    <mergeCell ref="AF6:AF7"/>
    <mergeCell ref="B8:B12"/>
    <mergeCell ref="C8:C12"/>
    <mergeCell ref="E8:E9"/>
    <mergeCell ref="O6:O7"/>
    <mergeCell ref="P6:AA6"/>
    <mergeCell ref="AB6:AB7"/>
    <mergeCell ref="I6:I7"/>
    <mergeCell ref="J6:J7"/>
    <mergeCell ref="K6:K7"/>
    <mergeCell ref="L6:L7"/>
    <mergeCell ref="M6:M7"/>
    <mergeCell ref="N6:N7"/>
    <mergeCell ref="B6:C6"/>
    <mergeCell ref="D6:D7"/>
    <mergeCell ref="E6:E7"/>
    <mergeCell ref="F6:F7"/>
    <mergeCell ref="G6:G7"/>
    <mergeCell ref="H6:H7"/>
  </mergeCells>
  <pageMargins left="0.19685039370078741" right="0.19685039370078741" top="0.19685039370078741" bottom="0.19685039370078741" header="0.31496062992125984" footer="0.31496062992125984"/>
  <pageSetup scale="20"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[36]Hoja1!#REF!</xm:f>
          </x14:formula1>
          <xm:sqref>AE15:AE16 H15:I16 K15:K16 M15:N16 K9 K11:K12 H8:I12 M8:N12</xm:sqref>
        </x14:dataValidation>
        <x14:dataValidation type="list" allowBlank="1" showInputMessage="1" showErrorMessage="1">
          <x14:formula1>
            <xm:f>[37]Hoja1!#REF!</xm:f>
          </x14:formula1>
          <xm:sqref>I27:I34</xm:sqref>
        </x14:dataValidation>
        <x14:dataValidation type="list" allowBlank="1" showInputMessage="1" showErrorMessage="1">
          <x14:formula1>
            <xm:f>[38]Hoja1!#REF!</xm:f>
          </x14:formula1>
          <xm:sqref>I17:I26</xm:sqref>
        </x14:dataValidation>
        <x14:dataValidation type="list" allowBlank="1" showInputMessage="1" showErrorMessage="1">
          <x14:formula1>
            <xm:f>[39]Hoja1!#REF!</xm:f>
          </x14:formula1>
          <xm:sqref>AE13:AE14 H13:I14 K13:K14 M13:N14</xm:sqref>
        </x14:dataValidation>
        <x14:dataValidation type="list" allowBlank="1" showInputMessage="1" showErrorMessage="1">
          <x14:formula1>
            <xm:f>[38]Hoja1!#REF!</xm:f>
          </x14:formula1>
          <xm:sqref>AE8:AE12 AE17:AE34</xm:sqref>
        </x14:dataValidation>
        <x14:dataValidation type="list" allowBlank="1" showInputMessage="1" showErrorMessage="1">
          <x14:formula1>
            <xm:f>[40]Hoja1!#REF!</xm:f>
          </x14:formula1>
          <xm:sqref>H17 K19 K23:K24 H25:H26 N17:N26 H22:H23 K26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M120"/>
  <sheetViews>
    <sheetView showGridLines="0" topLeftCell="K1" zoomScale="70" zoomScaleNormal="70" zoomScaleSheetLayoutView="50" workbookViewId="0">
      <selection activeCell="AB9" sqref="AB9"/>
    </sheetView>
  </sheetViews>
  <sheetFormatPr baseColWidth="10" defaultRowHeight="15.75" x14ac:dyDescent="0.25"/>
  <cols>
    <col min="1" max="1" width="1.85546875" style="183" customWidth="1"/>
    <col min="2" max="2" width="19.85546875" style="183" customWidth="1"/>
    <col min="3" max="3" width="22.7109375" style="183" customWidth="1"/>
    <col min="4" max="4" width="24.85546875" style="183" customWidth="1"/>
    <col min="5" max="5" width="50.28515625" style="183" customWidth="1"/>
    <col min="6" max="6" width="48" style="183" customWidth="1"/>
    <col min="7" max="7" width="26.5703125" style="183" customWidth="1"/>
    <col min="8" max="8" width="18" style="183" customWidth="1"/>
    <col min="9" max="9" width="26.85546875" style="183" customWidth="1"/>
    <col min="10" max="10" width="17" style="183" customWidth="1"/>
    <col min="11" max="11" width="15.85546875" style="183" customWidth="1"/>
    <col min="12" max="12" width="17.28515625" style="183" customWidth="1"/>
    <col min="13" max="13" width="12.7109375" style="183" customWidth="1"/>
    <col min="14" max="14" width="16.5703125" style="183" customWidth="1"/>
    <col min="15" max="15" width="13.85546875" style="183" customWidth="1"/>
    <col min="16" max="27" width="7.85546875" style="183" customWidth="1"/>
    <col min="28" max="28" width="23.42578125" style="183" customWidth="1"/>
    <col min="29" max="29" width="26.85546875" style="183" customWidth="1"/>
    <col min="30" max="30" width="28.5703125" style="183" customWidth="1"/>
    <col min="31" max="31" width="20.140625" style="183" customWidth="1"/>
    <col min="32" max="32" width="22.7109375" style="840" customWidth="1"/>
    <col min="33" max="39" width="11.42578125" style="840"/>
    <col min="40" max="40" width="5" style="183" customWidth="1"/>
    <col min="41" max="16384" width="11.42578125" style="183"/>
  </cols>
  <sheetData>
    <row r="2" spans="1:39" x14ac:dyDescent="0.25">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row>
    <row r="3" spans="1:39" ht="29.25" customHeight="1" x14ac:dyDescent="0.25">
      <c r="C3" s="841" t="s">
        <v>0</v>
      </c>
      <c r="D3" s="841"/>
    </row>
    <row r="4" spans="1:39" ht="29.25" customHeight="1" x14ac:dyDescent="0.25">
      <c r="C4" s="841" t="s">
        <v>3070</v>
      </c>
      <c r="D4" s="841"/>
      <c r="E4" s="841"/>
    </row>
    <row r="5" spans="1:39" ht="34.5" customHeight="1" x14ac:dyDescent="0.25"/>
    <row r="6" spans="1:39" ht="33.75" customHeight="1" x14ac:dyDescent="0.25">
      <c r="B6" s="729" t="s">
        <v>2</v>
      </c>
      <c r="C6" s="730"/>
      <c r="D6" s="728" t="s">
        <v>3</v>
      </c>
      <c r="E6" s="728" t="s">
        <v>4</v>
      </c>
      <c r="F6" s="842" t="s">
        <v>5</v>
      </c>
      <c r="G6" s="728" t="s">
        <v>6</v>
      </c>
      <c r="H6" s="842" t="s">
        <v>7</v>
      </c>
      <c r="I6" s="842" t="s">
        <v>8</v>
      </c>
      <c r="J6" s="728" t="s">
        <v>9</v>
      </c>
      <c r="K6" s="728" t="s">
        <v>10</v>
      </c>
      <c r="L6" s="842" t="s">
        <v>11</v>
      </c>
      <c r="M6" s="842" t="s">
        <v>12</v>
      </c>
      <c r="N6" s="842" t="s">
        <v>13</v>
      </c>
      <c r="O6" s="728" t="s">
        <v>14</v>
      </c>
      <c r="P6" s="728" t="s">
        <v>15</v>
      </c>
      <c r="Q6" s="728"/>
      <c r="R6" s="728"/>
      <c r="S6" s="728"/>
      <c r="T6" s="728"/>
      <c r="U6" s="728"/>
      <c r="V6" s="728"/>
      <c r="W6" s="728"/>
      <c r="X6" s="728"/>
      <c r="Y6" s="728"/>
      <c r="Z6" s="728"/>
      <c r="AA6" s="728"/>
      <c r="AB6" s="728" t="s">
        <v>16</v>
      </c>
      <c r="AC6" s="728" t="s">
        <v>17</v>
      </c>
      <c r="AD6" s="728" t="s">
        <v>18</v>
      </c>
      <c r="AE6" s="842" t="s">
        <v>19</v>
      </c>
      <c r="AF6" s="728" t="s">
        <v>20</v>
      </c>
    </row>
    <row r="7" spans="1:39" ht="45.75" customHeight="1" thickBot="1" x14ac:dyDescent="0.3">
      <c r="A7" s="451"/>
      <c r="B7" s="733" t="s">
        <v>21</v>
      </c>
      <c r="C7" s="733" t="s">
        <v>22</v>
      </c>
      <c r="D7" s="843"/>
      <c r="E7" s="843"/>
      <c r="F7" s="844"/>
      <c r="G7" s="843"/>
      <c r="H7" s="844"/>
      <c r="I7" s="844"/>
      <c r="J7" s="843"/>
      <c r="K7" s="843"/>
      <c r="L7" s="844"/>
      <c r="M7" s="844"/>
      <c r="N7" s="844"/>
      <c r="O7" s="728"/>
      <c r="P7" s="606" t="s">
        <v>23</v>
      </c>
      <c r="Q7" s="606" t="s">
        <v>24</v>
      </c>
      <c r="R7" s="606" t="s">
        <v>25</v>
      </c>
      <c r="S7" s="606" t="s">
        <v>26</v>
      </c>
      <c r="T7" s="606" t="s">
        <v>27</v>
      </c>
      <c r="U7" s="606" t="s">
        <v>28</v>
      </c>
      <c r="V7" s="606" t="s">
        <v>29</v>
      </c>
      <c r="W7" s="606" t="s">
        <v>30</v>
      </c>
      <c r="X7" s="606" t="s">
        <v>31</v>
      </c>
      <c r="Y7" s="606" t="s">
        <v>32</v>
      </c>
      <c r="Z7" s="606" t="s">
        <v>33</v>
      </c>
      <c r="AA7" s="606" t="s">
        <v>34</v>
      </c>
      <c r="AB7" s="728"/>
      <c r="AC7" s="728"/>
      <c r="AD7" s="843"/>
      <c r="AE7" s="844"/>
      <c r="AF7" s="843"/>
    </row>
    <row r="8" spans="1:39" ht="189" customHeight="1" thickTop="1" x14ac:dyDescent="0.3">
      <c r="B8" s="845" t="s">
        <v>35</v>
      </c>
      <c r="C8" s="105" t="s">
        <v>36</v>
      </c>
      <c r="D8" s="105" t="s">
        <v>3071</v>
      </c>
      <c r="E8" s="846" t="s">
        <v>3072</v>
      </c>
      <c r="F8" s="846" t="str">
        <f>+E8</f>
        <v>Levantamiento Requerimientos De Lideres Usuarios
-Gestionar Requerimientos Via Solicitud con Proveedor
-Implementar Cambios En Ambiente Prueba
-Reunion De Validacion De los Cambios con Lideres
-Tomar Desicion final De Factibilidad del Nuevo Cambio
-Pasar a Productivo Nuevos Cambios del Sistema
-Formar a Usuarios Finales
-Desplegar la Solucion En toda la Empresa</v>
      </c>
      <c r="G8" s="846" t="s">
        <v>3073</v>
      </c>
      <c r="H8" s="94">
        <v>3</v>
      </c>
      <c r="I8" s="95" t="s">
        <v>92</v>
      </c>
      <c r="J8" s="95"/>
      <c r="K8" s="847" t="s">
        <v>40</v>
      </c>
      <c r="L8" s="94" t="s">
        <v>41</v>
      </c>
      <c r="M8" s="94" t="s">
        <v>42</v>
      </c>
      <c r="N8" s="94" t="s">
        <v>43</v>
      </c>
      <c r="O8" s="966">
        <f t="shared" ref="O8:O23" si="0">+SUM(P8:AA8)</f>
        <v>1</v>
      </c>
      <c r="P8" s="134"/>
      <c r="Q8" s="134"/>
      <c r="R8" s="138">
        <v>0.25</v>
      </c>
      <c r="S8" s="134"/>
      <c r="T8" s="134"/>
      <c r="U8" s="138">
        <v>0.25</v>
      </c>
      <c r="V8" s="134"/>
      <c r="W8" s="134"/>
      <c r="X8" s="138">
        <v>0.25</v>
      </c>
      <c r="Y8" s="134"/>
      <c r="Z8" s="134"/>
      <c r="AA8" s="138">
        <v>0.25</v>
      </c>
      <c r="AB8" s="91" t="s">
        <v>450</v>
      </c>
      <c r="AC8" s="91" t="s">
        <v>3074</v>
      </c>
      <c r="AD8" s="94" t="s">
        <v>3075</v>
      </c>
      <c r="AE8" s="94" t="s">
        <v>439</v>
      </c>
      <c r="AF8" s="848">
        <v>0</v>
      </c>
    </row>
    <row r="9" spans="1:39" ht="211.5" customHeight="1" x14ac:dyDescent="0.3">
      <c r="B9" s="849" t="s">
        <v>55</v>
      </c>
      <c r="C9" s="117" t="s">
        <v>62</v>
      </c>
      <c r="D9" s="105" t="s">
        <v>3076</v>
      </c>
      <c r="E9" s="846" t="s">
        <v>3072</v>
      </c>
      <c r="F9" s="846" t="str">
        <f t="shared" ref="F9:F16" si="1">+E9</f>
        <v>Levantamiento Requerimientos De Lideres Usuarios
-Gestionar Requerimientos Via Solicitud con Proveedor
-Implementar Cambios En Ambiente Prueba
-Reunion De Validacion De los Cambios con Lideres
-Tomar Desicion final De Factibilidad del Nuevo Cambio
-Pasar a Productivo Nuevos Cambios del Sistema
-Formar a Usuarios Finales
-Desplegar la Solucion En toda la Empresa</v>
      </c>
      <c r="G9" s="846" t="s">
        <v>3077</v>
      </c>
      <c r="H9" s="94">
        <v>3</v>
      </c>
      <c r="I9" s="95" t="s">
        <v>398</v>
      </c>
      <c r="J9" s="95"/>
      <c r="K9" s="847" t="s">
        <v>251</v>
      </c>
      <c r="L9" s="94" t="s">
        <v>41</v>
      </c>
      <c r="M9" s="94" t="s">
        <v>42</v>
      </c>
      <c r="N9" s="94" t="s">
        <v>43</v>
      </c>
      <c r="O9" s="967">
        <f>+SUM(P9:AA9)</f>
        <v>1</v>
      </c>
      <c r="P9" s="134"/>
      <c r="Q9" s="134"/>
      <c r="R9" s="134"/>
      <c r="S9" s="134"/>
      <c r="T9" s="134"/>
      <c r="U9" s="134"/>
      <c r="V9" s="134"/>
      <c r="W9" s="134"/>
      <c r="X9" s="134">
        <v>1</v>
      </c>
      <c r="Y9" s="134"/>
      <c r="Z9" s="134"/>
      <c r="AA9" s="134"/>
      <c r="AB9" s="91" t="s">
        <v>450</v>
      </c>
      <c r="AC9" s="91" t="s">
        <v>3074</v>
      </c>
      <c r="AD9" s="94" t="s">
        <v>3078</v>
      </c>
      <c r="AE9" s="94" t="s">
        <v>95</v>
      </c>
      <c r="AF9" s="848">
        <v>0</v>
      </c>
      <c r="AG9" s="183"/>
      <c r="AH9" s="183"/>
      <c r="AI9" s="183"/>
      <c r="AJ9" s="183"/>
      <c r="AK9" s="183"/>
      <c r="AL9" s="183"/>
      <c r="AM9" s="183"/>
    </row>
    <row r="10" spans="1:39" s="850" customFormat="1" ht="132" x14ac:dyDescent="0.3">
      <c r="B10" s="851"/>
      <c r="C10" s="117" t="s">
        <v>62</v>
      </c>
      <c r="D10" s="105" t="s">
        <v>3079</v>
      </c>
      <c r="E10" s="846" t="s">
        <v>3072</v>
      </c>
      <c r="F10" s="846" t="str">
        <f t="shared" si="1"/>
        <v>Levantamiento Requerimientos De Lideres Usuarios
-Gestionar Requerimientos Via Solicitud con Proveedor
-Implementar Cambios En Ambiente Prueba
-Reunion De Validacion De los Cambios con Lideres
-Tomar Desicion final De Factibilidad del Nuevo Cambio
-Pasar a Productivo Nuevos Cambios del Sistema
-Formar a Usuarios Finales
-Desplegar la Solucion En toda la Empresa</v>
      </c>
      <c r="G10" s="846" t="s">
        <v>3080</v>
      </c>
      <c r="H10" s="103">
        <v>2</v>
      </c>
      <c r="I10" s="105" t="s">
        <v>567</v>
      </c>
      <c r="J10" s="105"/>
      <c r="K10" s="852" t="s">
        <v>40</v>
      </c>
      <c r="L10" s="103" t="s">
        <v>41</v>
      </c>
      <c r="M10" s="103" t="s">
        <v>42</v>
      </c>
      <c r="N10" s="103" t="s">
        <v>43</v>
      </c>
      <c r="O10" s="966">
        <f t="shared" si="0"/>
        <v>1</v>
      </c>
      <c r="P10" s="134"/>
      <c r="Q10" s="134"/>
      <c r="R10" s="138"/>
      <c r="S10" s="138"/>
      <c r="T10" s="138"/>
      <c r="U10" s="138"/>
      <c r="V10" s="138"/>
      <c r="W10" s="138"/>
      <c r="X10" s="138">
        <v>0.25</v>
      </c>
      <c r="Y10" s="138">
        <v>0.25</v>
      </c>
      <c r="Z10" s="138">
        <v>0.25</v>
      </c>
      <c r="AA10" s="138">
        <v>0.25</v>
      </c>
      <c r="AB10" s="118" t="s">
        <v>450</v>
      </c>
      <c r="AC10" s="118" t="s">
        <v>3074</v>
      </c>
      <c r="AD10" s="103" t="s">
        <v>3081</v>
      </c>
      <c r="AE10" s="103" t="s">
        <v>859</v>
      </c>
      <c r="AF10" s="853">
        <v>0</v>
      </c>
    </row>
    <row r="11" spans="1:39" s="850" customFormat="1" ht="132" x14ac:dyDescent="0.3">
      <c r="B11" s="854"/>
      <c r="C11" s="117" t="s">
        <v>62</v>
      </c>
      <c r="D11" s="105" t="s">
        <v>3082</v>
      </c>
      <c r="E11" s="846" t="s">
        <v>3072</v>
      </c>
      <c r="F11" s="846" t="str">
        <f t="shared" si="1"/>
        <v>Levantamiento Requerimientos De Lideres Usuarios
-Gestionar Requerimientos Via Solicitud con Proveedor
-Implementar Cambios En Ambiente Prueba
-Reunion De Validacion De los Cambios con Lideres
-Tomar Desicion final De Factibilidad del Nuevo Cambio
-Pasar a Productivo Nuevos Cambios del Sistema
-Formar a Usuarios Finales
-Desplegar la Solucion En toda la Empresa</v>
      </c>
      <c r="G11" s="846" t="s">
        <v>422</v>
      </c>
      <c r="H11" s="103">
        <v>1</v>
      </c>
      <c r="I11" s="105" t="s">
        <v>567</v>
      </c>
      <c r="J11" s="105"/>
      <c r="K11" s="852" t="s">
        <v>40</v>
      </c>
      <c r="L11" s="103" t="s">
        <v>41</v>
      </c>
      <c r="M11" s="103" t="s">
        <v>42</v>
      </c>
      <c r="N11" s="103" t="s">
        <v>43</v>
      </c>
      <c r="O11" s="966">
        <f t="shared" si="0"/>
        <v>1</v>
      </c>
      <c r="P11" s="134"/>
      <c r="Q11" s="134"/>
      <c r="R11" s="138">
        <v>0.5</v>
      </c>
      <c r="S11" s="134"/>
      <c r="T11" s="134"/>
      <c r="U11" s="138">
        <v>0.5</v>
      </c>
      <c r="V11" s="134"/>
      <c r="W11" s="134"/>
      <c r="X11" s="134"/>
      <c r="Y11" s="134"/>
      <c r="Z11" s="134"/>
      <c r="AA11" s="134"/>
      <c r="AB11" s="118" t="s">
        <v>450</v>
      </c>
      <c r="AC11" s="118" t="s">
        <v>3074</v>
      </c>
      <c r="AD11" s="103" t="s">
        <v>3083</v>
      </c>
      <c r="AE11" s="103" t="s">
        <v>859</v>
      </c>
      <c r="AF11" s="853">
        <v>0</v>
      </c>
    </row>
    <row r="12" spans="1:39" ht="132" x14ac:dyDescent="0.3">
      <c r="B12" s="855" t="s">
        <v>78</v>
      </c>
      <c r="C12" s="117" t="s">
        <v>1045</v>
      </c>
      <c r="D12" s="856" t="s">
        <v>3084</v>
      </c>
      <c r="E12" s="846" t="s">
        <v>3085</v>
      </c>
      <c r="F12" s="846" t="str">
        <f t="shared" si="1"/>
        <v>Levantamiento Requerimientos De Lideres Usuarios
-Cotizar Requerimientos con Proveedor
-Reunion De Validacion De los Cambios con Lideres
-Tomar Desicion final De Factibilidad del Nuevo Cambio
-Probar Funcionalidades En Ambiente Prueba
-Pasar a Productivo Nuevos Cambios del Sistema
-Formar a Usuarios Finales
-Desplegar la Solucion En toda la Empresa</v>
      </c>
      <c r="G12" s="846" t="s">
        <v>3086</v>
      </c>
      <c r="H12" s="94">
        <v>1</v>
      </c>
      <c r="I12" s="95" t="s">
        <v>92</v>
      </c>
      <c r="J12" s="95"/>
      <c r="K12" s="847" t="s">
        <v>40</v>
      </c>
      <c r="L12" s="94" t="s">
        <v>41</v>
      </c>
      <c r="M12" s="94" t="s">
        <v>42</v>
      </c>
      <c r="N12" s="94" t="s">
        <v>43</v>
      </c>
      <c r="O12" s="966">
        <f t="shared" si="0"/>
        <v>1</v>
      </c>
      <c r="P12" s="134"/>
      <c r="Q12" s="134"/>
      <c r="R12" s="134"/>
      <c r="S12" s="134"/>
      <c r="T12" s="134"/>
      <c r="U12" s="138">
        <v>0.3</v>
      </c>
      <c r="V12" s="134"/>
      <c r="W12" s="134"/>
      <c r="X12" s="138">
        <v>0.3</v>
      </c>
      <c r="Y12" s="134"/>
      <c r="Z12" s="134"/>
      <c r="AA12" s="138">
        <v>0.4</v>
      </c>
      <c r="AB12" s="91" t="s">
        <v>450</v>
      </c>
      <c r="AC12" s="91" t="s">
        <v>3074</v>
      </c>
      <c r="AD12" s="94" t="s">
        <v>3075</v>
      </c>
      <c r="AE12" s="94" t="s">
        <v>439</v>
      </c>
      <c r="AF12" s="848">
        <v>0</v>
      </c>
      <c r="AG12" s="183"/>
      <c r="AH12" s="183"/>
      <c r="AI12" s="183"/>
      <c r="AJ12" s="183"/>
      <c r="AK12" s="183"/>
      <c r="AL12" s="183"/>
      <c r="AM12" s="183"/>
    </row>
    <row r="13" spans="1:39" ht="148.5" x14ac:dyDescent="0.3">
      <c r="A13" s="183">
        <v>0</v>
      </c>
      <c r="B13" s="857"/>
      <c r="C13" s="117" t="s">
        <v>1045</v>
      </c>
      <c r="D13" s="856" t="s">
        <v>3087</v>
      </c>
      <c r="E13" s="846" t="s">
        <v>3088</v>
      </c>
      <c r="F13" s="846" t="str">
        <f t="shared" si="1"/>
        <v>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v>
      </c>
      <c r="G13" s="846" t="s">
        <v>3089</v>
      </c>
      <c r="H13" s="94">
        <v>2</v>
      </c>
      <c r="I13" s="95" t="s">
        <v>92</v>
      </c>
      <c r="J13" s="95"/>
      <c r="K13" s="847" t="s">
        <v>40</v>
      </c>
      <c r="L13" s="94" t="s">
        <v>41</v>
      </c>
      <c r="M13" s="94" t="s">
        <v>42</v>
      </c>
      <c r="N13" s="94" t="s">
        <v>43</v>
      </c>
      <c r="O13" s="966">
        <f t="shared" si="0"/>
        <v>1</v>
      </c>
      <c r="P13" s="134"/>
      <c r="Q13" s="134"/>
      <c r="R13" s="138">
        <v>0.3</v>
      </c>
      <c r="S13" s="134"/>
      <c r="T13" s="138">
        <v>0.3</v>
      </c>
      <c r="U13" s="138"/>
      <c r="V13" s="138">
        <v>0.4</v>
      </c>
      <c r="W13" s="134"/>
      <c r="X13" s="138"/>
      <c r="Y13" s="134"/>
      <c r="Z13" s="134"/>
      <c r="AA13" s="134"/>
      <c r="AB13" s="91" t="s">
        <v>450</v>
      </c>
      <c r="AC13" s="91" t="s">
        <v>3074</v>
      </c>
      <c r="AD13" s="94" t="s">
        <v>3081</v>
      </c>
      <c r="AE13" s="94" t="s">
        <v>439</v>
      </c>
      <c r="AF13" s="848">
        <v>0</v>
      </c>
      <c r="AG13" s="183"/>
      <c r="AH13" s="183"/>
      <c r="AI13" s="183"/>
      <c r="AJ13" s="183"/>
      <c r="AK13" s="183"/>
      <c r="AL13" s="183"/>
      <c r="AM13" s="183"/>
    </row>
    <row r="14" spans="1:39" ht="148.5" x14ac:dyDescent="0.3">
      <c r="B14" s="857"/>
      <c r="C14" s="117" t="s">
        <v>1045</v>
      </c>
      <c r="D14" s="856" t="s">
        <v>3090</v>
      </c>
      <c r="E14" s="846" t="s">
        <v>3088</v>
      </c>
      <c r="F14" s="846" t="str">
        <f t="shared" si="1"/>
        <v>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v>
      </c>
      <c r="G14" s="846" t="s">
        <v>3091</v>
      </c>
      <c r="H14" s="94">
        <v>2</v>
      </c>
      <c r="I14" s="95" t="s">
        <v>92</v>
      </c>
      <c r="J14" s="95"/>
      <c r="K14" s="847" t="s">
        <v>40</v>
      </c>
      <c r="L14" s="94" t="s">
        <v>41</v>
      </c>
      <c r="M14" s="94" t="s">
        <v>42</v>
      </c>
      <c r="N14" s="94" t="s">
        <v>43</v>
      </c>
      <c r="O14" s="966">
        <f t="shared" si="0"/>
        <v>1</v>
      </c>
      <c r="P14" s="134"/>
      <c r="Q14" s="134"/>
      <c r="R14" s="134"/>
      <c r="S14" s="138">
        <v>0.25</v>
      </c>
      <c r="T14" s="134"/>
      <c r="U14" s="134"/>
      <c r="V14" s="134"/>
      <c r="W14" s="134"/>
      <c r="X14" s="138">
        <v>0.25</v>
      </c>
      <c r="Y14" s="134"/>
      <c r="Z14" s="134"/>
      <c r="AA14" s="138">
        <v>0.5</v>
      </c>
      <c r="AB14" s="91" t="s">
        <v>450</v>
      </c>
      <c r="AC14" s="91" t="s">
        <v>3074</v>
      </c>
      <c r="AD14" s="94" t="s">
        <v>3078</v>
      </c>
      <c r="AE14" s="94" t="s">
        <v>439</v>
      </c>
      <c r="AF14" s="848">
        <v>0</v>
      </c>
      <c r="AG14" s="183"/>
      <c r="AH14" s="183"/>
      <c r="AI14" s="183"/>
      <c r="AJ14" s="183"/>
      <c r="AK14" s="183"/>
      <c r="AL14" s="183"/>
      <c r="AM14" s="183"/>
    </row>
    <row r="15" spans="1:39" s="850" customFormat="1" ht="132" x14ac:dyDescent="0.3">
      <c r="B15" s="857"/>
      <c r="C15" s="117" t="s">
        <v>1045</v>
      </c>
      <c r="D15" s="117" t="s">
        <v>3092</v>
      </c>
      <c r="E15" s="846" t="s">
        <v>3085</v>
      </c>
      <c r="F15" s="846" t="str">
        <f t="shared" si="1"/>
        <v>Levantamiento Requerimientos De Lideres Usuarios
-Cotizar Requerimientos con Proveedor
-Reunion De Validacion De los Cambios con Lideres
-Tomar Desicion final De Factibilidad del Nuevo Cambio
-Probar Funcionalidades En Ambiente Prueba
-Pasar a Productivo Nuevos Cambios del Sistema
-Formar a Usuarios Finales
-Desplegar la Solucion En toda la Empresa</v>
      </c>
      <c r="G15" s="858" t="s">
        <v>3093</v>
      </c>
      <c r="H15" s="103">
        <v>1</v>
      </c>
      <c r="I15" s="105" t="s">
        <v>511</v>
      </c>
      <c r="J15" s="105"/>
      <c r="K15" s="852" t="s">
        <v>40</v>
      </c>
      <c r="L15" s="103" t="s">
        <v>41</v>
      </c>
      <c r="M15" s="103" t="s">
        <v>42</v>
      </c>
      <c r="N15" s="103" t="s">
        <v>43</v>
      </c>
      <c r="O15" s="966">
        <f t="shared" si="0"/>
        <v>1</v>
      </c>
      <c r="P15" s="134"/>
      <c r="Q15" s="134"/>
      <c r="R15" s="138">
        <v>0.25</v>
      </c>
      <c r="S15" s="138">
        <v>0.25</v>
      </c>
      <c r="T15" s="138">
        <v>0.25</v>
      </c>
      <c r="U15" s="138">
        <v>0.25</v>
      </c>
      <c r="V15" s="134"/>
      <c r="W15" s="134"/>
      <c r="X15" s="134"/>
      <c r="Y15" s="134"/>
      <c r="Z15" s="134"/>
      <c r="AA15" s="134"/>
      <c r="AB15" s="118" t="s">
        <v>450</v>
      </c>
      <c r="AC15" s="118" t="s">
        <v>3074</v>
      </c>
      <c r="AD15" s="118" t="s">
        <v>3094</v>
      </c>
      <c r="AE15" s="103" t="s">
        <v>95</v>
      </c>
      <c r="AF15" s="853">
        <v>0</v>
      </c>
    </row>
    <row r="16" spans="1:39" ht="132" x14ac:dyDescent="0.3">
      <c r="B16" s="857"/>
      <c r="C16" s="117" t="s">
        <v>1045</v>
      </c>
      <c r="D16" s="117" t="s">
        <v>3095</v>
      </c>
      <c r="E16" s="846" t="s">
        <v>3085</v>
      </c>
      <c r="F16" s="846" t="str">
        <f t="shared" si="1"/>
        <v>Levantamiento Requerimientos De Lideres Usuarios
-Cotizar Requerimientos con Proveedor
-Reunion De Validacion De los Cambios con Lideres
-Tomar Desicion final De Factibilidad del Nuevo Cambio
-Probar Funcionalidades En Ambiente Prueba
-Pasar a Productivo Nuevos Cambios del Sistema
-Formar a Usuarios Finales
-Desplegar la Solucion En toda la Empresa</v>
      </c>
      <c r="G16" s="858" t="s">
        <v>3096</v>
      </c>
      <c r="H16" s="94">
        <v>1</v>
      </c>
      <c r="I16" s="95" t="s">
        <v>511</v>
      </c>
      <c r="J16" s="95"/>
      <c r="K16" s="847" t="s">
        <v>40</v>
      </c>
      <c r="L16" s="94" t="s">
        <v>41</v>
      </c>
      <c r="M16" s="94" t="s">
        <v>42</v>
      </c>
      <c r="N16" s="94" t="s">
        <v>43</v>
      </c>
      <c r="O16" s="966">
        <f t="shared" si="0"/>
        <v>1</v>
      </c>
      <c r="P16" s="134"/>
      <c r="Q16" s="134"/>
      <c r="R16" s="134"/>
      <c r="S16" s="138"/>
      <c r="T16" s="134"/>
      <c r="U16" s="134"/>
      <c r="V16" s="138"/>
      <c r="W16" s="134"/>
      <c r="X16" s="138">
        <v>0.5</v>
      </c>
      <c r="Y16" s="138"/>
      <c r="Z16" s="138">
        <v>0.5</v>
      </c>
      <c r="AA16" s="134"/>
      <c r="AB16" s="91" t="s">
        <v>450</v>
      </c>
      <c r="AC16" s="91" t="s">
        <v>3074</v>
      </c>
      <c r="AD16" s="91" t="s">
        <v>3081</v>
      </c>
      <c r="AE16" s="94" t="s">
        <v>95</v>
      </c>
      <c r="AF16" s="848">
        <v>0</v>
      </c>
      <c r="AG16" s="183"/>
      <c r="AH16" s="183"/>
      <c r="AI16" s="183"/>
      <c r="AJ16" s="183"/>
      <c r="AK16" s="183"/>
      <c r="AL16" s="183"/>
      <c r="AM16" s="183"/>
    </row>
    <row r="17" spans="2:39" ht="99" x14ac:dyDescent="0.3">
      <c r="B17" s="855" t="s">
        <v>87</v>
      </c>
      <c r="C17" s="117" t="s">
        <v>88</v>
      </c>
      <c r="D17" s="117" t="s">
        <v>3097</v>
      </c>
      <c r="E17" s="858" t="s">
        <v>3098</v>
      </c>
      <c r="F17" s="846" t="str">
        <f>+E17</f>
        <v xml:space="preserve">Recibir lista de Programadores Externos a TI
Enviarles Programacion de Visita Tecnica
Definir y Aprobar los puntos a evaluar
Realizar Visita Tecnica
Publicar Los Resultados
</v>
      </c>
      <c r="G17" s="858" t="s">
        <v>3099</v>
      </c>
      <c r="H17" s="94">
        <v>1</v>
      </c>
      <c r="I17" s="95" t="s">
        <v>92</v>
      </c>
      <c r="J17" s="95"/>
      <c r="K17" s="847" t="s">
        <v>251</v>
      </c>
      <c r="L17" s="94" t="s">
        <v>41</v>
      </c>
      <c r="M17" s="94" t="s">
        <v>42</v>
      </c>
      <c r="N17" s="94" t="s">
        <v>43</v>
      </c>
      <c r="O17" s="967">
        <f t="shared" si="0"/>
        <v>3</v>
      </c>
      <c r="P17" s="134"/>
      <c r="Q17" s="134"/>
      <c r="R17" s="134">
        <v>1</v>
      </c>
      <c r="S17" s="134"/>
      <c r="T17" s="134"/>
      <c r="U17" s="134">
        <v>1</v>
      </c>
      <c r="V17" s="134"/>
      <c r="W17" s="134"/>
      <c r="X17" s="134"/>
      <c r="Y17" s="134">
        <v>1</v>
      </c>
      <c r="Z17" s="134"/>
      <c r="AA17" s="134"/>
      <c r="AB17" s="91" t="s">
        <v>450</v>
      </c>
      <c r="AC17" s="91" t="s">
        <v>3074</v>
      </c>
      <c r="AD17" s="91" t="s">
        <v>3100</v>
      </c>
      <c r="AE17" s="94" t="s">
        <v>3101</v>
      </c>
      <c r="AF17" s="848">
        <v>0</v>
      </c>
      <c r="AG17" s="183"/>
      <c r="AH17" s="183"/>
      <c r="AI17" s="183"/>
      <c r="AJ17" s="183"/>
      <c r="AK17" s="183"/>
      <c r="AL17" s="183"/>
      <c r="AM17" s="183"/>
    </row>
    <row r="18" spans="2:39" ht="115.5" x14ac:dyDescent="0.3">
      <c r="B18" s="857"/>
      <c r="C18" s="117" t="s">
        <v>88</v>
      </c>
      <c r="D18" s="117" t="s">
        <v>3102</v>
      </c>
      <c r="E18" s="858" t="s">
        <v>3103</v>
      </c>
      <c r="F18" s="846" t="str">
        <f>+E18</f>
        <v xml:space="preserve">Solicitar Autorizacion Comercial para Iniciar
Enviar la Poliza a contabilidad
Recibir Cuadre Contable
Hacer las Correcciones correspondientes
Reprocesar la Interface Contable
Enviar Los Archivos de Consultas y Poliza a Contabilidad
</v>
      </c>
      <c r="G18" s="858" t="s">
        <v>3104</v>
      </c>
      <c r="H18" s="94">
        <v>2</v>
      </c>
      <c r="I18" s="95" t="s">
        <v>92</v>
      </c>
      <c r="J18" s="95"/>
      <c r="K18" s="847" t="s">
        <v>251</v>
      </c>
      <c r="L18" s="94" t="s">
        <v>41</v>
      </c>
      <c r="M18" s="94" t="s">
        <v>42</v>
      </c>
      <c r="N18" s="94" t="s">
        <v>43</v>
      </c>
      <c r="O18" s="967">
        <f t="shared" si="0"/>
        <v>12</v>
      </c>
      <c r="P18" s="134">
        <v>1</v>
      </c>
      <c r="Q18" s="134">
        <v>1</v>
      </c>
      <c r="R18" s="134">
        <v>1</v>
      </c>
      <c r="S18" s="134">
        <v>1</v>
      </c>
      <c r="T18" s="134">
        <v>1</v>
      </c>
      <c r="U18" s="134">
        <v>1</v>
      </c>
      <c r="V18" s="134">
        <v>1</v>
      </c>
      <c r="W18" s="134">
        <v>1</v>
      </c>
      <c r="X18" s="134">
        <v>1</v>
      </c>
      <c r="Y18" s="134">
        <v>1</v>
      </c>
      <c r="Z18" s="134">
        <v>1</v>
      </c>
      <c r="AA18" s="134">
        <v>1</v>
      </c>
      <c r="AB18" s="91" t="s">
        <v>450</v>
      </c>
      <c r="AC18" s="91" t="s">
        <v>3074</v>
      </c>
      <c r="AD18" s="91" t="s">
        <v>3105</v>
      </c>
      <c r="AE18" s="94" t="s">
        <v>188</v>
      </c>
      <c r="AF18" s="848">
        <v>0</v>
      </c>
      <c r="AG18" s="183"/>
      <c r="AH18" s="183"/>
      <c r="AI18" s="183"/>
      <c r="AJ18" s="183"/>
      <c r="AK18" s="183"/>
      <c r="AL18" s="183"/>
      <c r="AM18" s="183"/>
    </row>
    <row r="19" spans="2:39" ht="148.5" x14ac:dyDescent="0.3">
      <c r="B19" s="857"/>
      <c r="C19" s="117" t="s">
        <v>129</v>
      </c>
      <c r="D19" s="117" t="s">
        <v>3106</v>
      </c>
      <c r="E19" s="858" t="s">
        <v>3107</v>
      </c>
      <c r="F19" s="846" t="str">
        <f>+E19</f>
        <v xml:space="preserve">Levantamiento Requerimientos De Lideres Usuarios
-Cotizar Requerimientos Con Proveedor
-Reunion de Validacion De los Cambios con lideres
-Tomar Desicion final de Factibilidad del Nuevo Cambio 
-Probar Funcionalidades En Ambiente Prueba
-Pasar a Productivo Nuevos Cambios del Sistema
-Formar a Usuarios Finales
-Desplegar la Solucion en toda la Empresa
</v>
      </c>
      <c r="G19" s="858" t="s">
        <v>3108</v>
      </c>
      <c r="H19" s="94">
        <v>1</v>
      </c>
      <c r="I19" s="95" t="s">
        <v>92</v>
      </c>
      <c r="J19" s="95"/>
      <c r="K19" s="847" t="s">
        <v>40</v>
      </c>
      <c r="L19" s="94" t="s">
        <v>41</v>
      </c>
      <c r="M19" s="94" t="s">
        <v>42</v>
      </c>
      <c r="N19" s="94" t="s">
        <v>43</v>
      </c>
      <c r="O19" s="966">
        <f t="shared" si="0"/>
        <v>1</v>
      </c>
      <c r="P19" s="138"/>
      <c r="Q19" s="138"/>
      <c r="R19" s="138"/>
      <c r="S19" s="134"/>
      <c r="T19" s="134"/>
      <c r="U19" s="134"/>
      <c r="V19" s="134"/>
      <c r="W19" s="134"/>
      <c r="X19" s="138">
        <v>0.25</v>
      </c>
      <c r="Y19" s="138">
        <v>0.25</v>
      </c>
      <c r="Z19" s="138">
        <v>0.25</v>
      </c>
      <c r="AA19" s="138">
        <v>0.25</v>
      </c>
      <c r="AB19" s="91" t="s">
        <v>450</v>
      </c>
      <c r="AC19" s="91" t="s">
        <v>3074</v>
      </c>
      <c r="AD19" s="91" t="s">
        <v>3094</v>
      </c>
      <c r="AE19" s="94" t="s">
        <v>439</v>
      </c>
      <c r="AF19" s="848">
        <v>0</v>
      </c>
      <c r="AG19" s="183"/>
      <c r="AH19" s="183"/>
      <c r="AI19" s="183"/>
      <c r="AJ19" s="183"/>
      <c r="AK19" s="183"/>
      <c r="AL19" s="183"/>
      <c r="AM19" s="183"/>
    </row>
    <row r="20" spans="2:39" s="850" customFormat="1" ht="148.5" x14ac:dyDescent="0.3">
      <c r="B20" s="857"/>
      <c r="C20" s="117" t="s">
        <v>129</v>
      </c>
      <c r="D20" s="117" t="s">
        <v>3109</v>
      </c>
      <c r="E20" s="858" t="s">
        <v>3088</v>
      </c>
      <c r="F20" s="846" t="str">
        <f>+E20</f>
        <v>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v>
      </c>
      <c r="G20" s="858" t="s">
        <v>2892</v>
      </c>
      <c r="H20" s="103">
        <v>2</v>
      </c>
      <c r="I20" s="105" t="s">
        <v>511</v>
      </c>
      <c r="J20" s="105"/>
      <c r="K20" s="852" t="s">
        <v>40</v>
      </c>
      <c r="L20" s="103" t="s">
        <v>41</v>
      </c>
      <c r="M20" s="103" t="s">
        <v>42</v>
      </c>
      <c r="N20" s="103" t="s">
        <v>43</v>
      </c>
      <c r="O20" s="966">
        <f t="shared" si="0"/>
        <v>1</v>
      </c>
      <c r="P20" s="859"/>
      <c r="Q20" s="859"/>
      <c r="R20" s="859"/>
      <c r="S20" s="859"/>
      <c r="T20" s="859"/>
      <c r="U20" s="860">
        <v>0.2</v>
      </c>
      <c r="V20" s="860">
        <v>0.2</v>
      </c>
      <c r="W20" s="860">
        <v>0.2</v>
      </c>
      <c r="X20" s="860">
        <v>0.2</v>
      </c>
      <c r="Y20" s="860">
        <v>0.2</v>
      </c>
      <c r="Z20" s="859"/>
      <c r="AA20" s="859"/>
      <c r="AB20" s="118" t="s">
        <v>450</v>
      </c>
      <c r="AC20" s="118" t="s">
        <v>3074</v>
      </c>
      <c r="AD20" s="118" t="s">
        <v>3110</v>
      </c>
      <c r="AE20" s="103" t="s">
        <v>140</v>
      </c>
      <c r="AF20" s="853">
        <v>0</v>
      </c>
    </row>
    <row r="21" spans="2:39" ht="99" x14ac:dyDescent="0.25">
      <c r="B21" s="857"/>
      <c r="C21" s="861" t="s">
        <v>145</v>
      </c>
      <c r="D21" s="117" t="s">
        <v>3111</v>
      </c>
      <c r="E21" s="117" t="s">
        <v>3112</v>
      </c>
      <c r="F21" s="117" t="s">
        <v>3113</v>
      </c>
      <c r="G21" s="117" t="s">
        <v>3114</v>
      </c>
      <c r="H21" s="91">
        <v>2</v>
      </c>
      <c r="I21" s="117" t="s">
        <v>92</v>
      </c>
      <c r="J21" s="117" t="s">
        <v>3115</v>
      </c>
      <c r="K21" s="91" t="s">
        <v>40</v>
      </c>
      <c r="L21" s="91" t="s">
        <v>41</v>
      </c>
      <c r="M21" s="91" t="s">
        <v>42</v>
      </c>
      <c r="N21" s="91" t="s">
        <v>171</v>
      </c>
      <c r="O21" s="966">
        <f t="shared" si="0"/>
        <v>1</v>
      </c>
      <c r="P21" s="134"/>
      <c r="Q21" s="134"/>
      <c r="R21" s="138">
        <v>0.1</v>
      </c>
      <c r="S21" s="134"/>
      <c r="T21" s="138">
        <v>0.1</v>
      </c>
      <c r="U21" s="138">
        <v>0.1</v>
      </c>
      <c r="V21" s="138">
        <v>0.1</v>
      </c>
      <c r="W21" s="138">
        <v>0.1</v>
      </c>
      <c r="X21" s="138">
        <v>0.1</v>
      </c>
      <c r="Y21" s="138">
        <v>0.25</v>
      </c>
      <c r="Z21" s="138">
        <v>0.15</v>
      </c>
      <c r="AA21" s="134"/>
      <c r="AB21" s="91" t="s">
        <v>892</v>
      </c>
      <c r="AC21" s="91" t="s">
        <v>3116</v>
      </c>
      <c r="AD21" s="91" t="s">
        <v>3117</v>
      </c>
      <c r="AE21" s="91" t="s">
        <v>3118</v>
      </c>
      <c r="AF21" s="862">
        <f>(2*22000*50)+145000*50</f>
        <v>9450000</v>
      </c>
      <c r="AG21" s="183"/>
      <c r="AH21" s="183"/>
      <c r="AI21" s="183"/>
      <c r="AJ21" s="183"/>
      <c r="AK21" s="183"/>
      <c r="AL21" s="183"/>
      <c r="AM21" s="183"/>
    </row>
    <row r="22" spans="2:39" ht="165" x14ac:dyDescent="0.25">
      <c r="B22" s="857"/>
      <c r="C22" s="863"/>
      <c r="D22" s="105" t="s">
        <v>3119</v>
      </c>
      <c r="E22" s="105" t="s">
        <v>3120</v>
      </c>
      <c r="F22" s="117" t="s">
        <v>3121</v>
      </c>
      <c r="G22" s="117" t="s">
        <v>3122</v>
      </c>
      <c r="H22" s="103">
        <v>2</v>
      </c>
      <c r="I22" s="117" t="s">
        <v>92</v>
      </c>
      <c r="J22" s="117" t="s">
        <v>3123</v>
      </c>
      <c r="K22" s="94" t="s">
        <v>251</v>
      </c>
      <c r="L22" s="91" t="s">
        <v>41</v>
      </c>
      <c r="M22" s="91" t="s">
        <v>42</v>
      </c>
      <c r="N22" s="91" t="s">
        <v>43</v>
      </c>
      <c r="O22" s="967">
        <f t="shared" si="0"/>
        <v>5</v>
      </c>
      <c r="P22" s="134">
        <v>2</v>
      </c>
      <c r="Q22" s="134">
        <v>2</v>
      </c>
      <c r="R22" s="134">
        <v>1</v>
      </c>
      <c r="S22" s="134"/>
      <c r="T22" s="138"/>
      <c r="U22" s="138"/>
      <c r="V22" s="138"/>
      <c r="W22" s="138"/>
      <c r="X22" s="138"/>
      <c r="Y22" s="138"/>
      <c r="Z22" s="138"/>
      <c r="AA22" s="134"/>
      <c r="AB22" s="118" t="s">
        <v>3124</v>
      </c>
      <c r="AC22" s="118" t="s">
        <v>3116</v>
      </c>
      <c r="AD22" s="118" t="s">
        <v>3125</v>
      </c>
      <c r="AE22" s="91" t="s">
        <v>2667</v>
      </c>
      <c r="AF22" s="864">
        <v>0</v>
      </c>
      <c r="AG22" s="183"/>
      <c r="AH22" s="183"/>
      <c r="AI22" s="183"/>
      <c r="AJ22" s="183"/>
      <c r="AK22" s="183"/>
      <c r="AL22" s="183"/>
      <c r="AM22" s="183"/>
    </row>
    <row r="23" spans="2:39" ht="148.5" x14ac:dyDescent="0.25">
      <c r="B23" s="857"/>
      <c r="C23" s="863"/>
      <c r="D23" s="117" t="s">
        <v>3126</v>
      </c>
      <c r="E23" s="117" t="s">
        <v>3127</v>
      </c>
      <c r="F23" s="117" t="s">
        <v>3128</v>
      </c>
      <c r="G23" s="117" t="s">
        <v>3129</v>
      </c>
      <c r="H23" s="118">
        <v>2</v>
      </c>
      <c r="I23" s="328" t="s">
        <v>92</v>
      </c>
      <c r="J23" s="117" t="s">
        <v>3130</v>
      </c>
      <c r="K23" s="94" t="s">
        <v>40</v>
      </c>
      <c r="L23" s="91" t="s">
        <v>41</v>
      </c>
      <c r="M23" s="91" t="s">
        <v>42</v>
      </c>
      <c r="N23" s="91" t="s">
        <v>43</v>
      </c>
      <c r="O23" s="966">
        <f t="shared" si="0"/>
        <v>1</v>
      </c>
      <c r="P23" s="134"/>
      <c r="Q23" s="145">
        <v>0.2</v>
      </c>
      <c r="R23" s="145">
        <v>0.2</v>
      </c>
      <c r="S23" s="145">
        <v>0.2</v>
      </c>
      <c r="T23" s="145">
        <v>0.2</v>
      </c>
      <c r="U23" s="145">
        <v>0.2</v>
      </c>
      <c r="V23" s="145"/>
      <c r="W23" s="145"/>
      <c r="X23" s="138"/>
      <c r="Y23" s="138"/>
      <c r="Z23" s="138"/>
      <c r="AA23" s="134"/>
      <c r="AB23" s="118" t="s">
        <v>3131</v>
      </c>
      <c r="AC23" s="118" t="s">
        <v>3116</v>
      </c>
      <c r="AD23" s="118" t="s">
        <v>3132</v>
      </c>
      <c r="AE23" s="128" t="s">
        <v>3133</v>
      </c>
      <c r="AF23" s="864">
        <v>0</v>
      </c>
      <c r="AG23" s="183"/>
      <c r="AH23" s="183"/>
      <c r="AI23" s="183"/>
      <c r="AJ23" s="183"/>
      <c r="AK23" s="183"/>
      <c r="AL23" s="183"/>
      <c r="AM23" s="183"/>
    </row>
    <row r="24" spans="2:39" ht="56.25" customHeight="1" x14ac:dyDescent="0.25">
      <c r="B24" s="857"/>
      <c r="C24" s="863"/>
      <c r="D24" s="105" t="s">
        <v>3134</v>
      </c>
      <c r="E24" s="105" t="s">
        <v>3135</v>
      </c>
      <c r="F24" s="105" t="s">
        <v>3136</v>
      </c>
      <c r="G24" s="105" t="s">
        <v>3137</v>
      </c>
      <c r="H24" s="103">
        <v>1</v>
      </c>
      <c r="I24" s="117" t="s">
        <v>92</v>
      </c>
      <c r="J24" s="117" t="s">
        <v>3138</v>
      </c>
      <c r="K24" s="94" t="s">
        <v>40</v>
      </c>
      <c r="L24" s="91" t="s">
        <v>343</v>
      </c>
      <c r="M24" s="94" t="s">
        <v>178</v>
      </c>
      <c r="N24" s="91" t="s">
        <v>43</v>
      </c>
      <c r="O24" s="966">
        <f>+AVERAGE(P24:AA24)</f>
        <v>0.79999999999999993</v>
      </c>
      <c r="P24" s="138">
        <v>0.8</v>
      </c>
      <c r="Q24" s="138">
        <v>0.8</v>
      </c>
      <c r="R24" s="138">
        <v>0.8</v>
      </c>
      <c r="S24" s="138">
        <v>0.8</v>
      </c>
      <c r="T24" s="138">
        <v>0.8</v>
      </c>
      <c r="U24" s="138">
        <v>0.8</v>
      </c>
      <c r="V24" s="138">
        <v>0.8</v>
      </c>
      <c r="W24" s="138">
        <v>0.8</v>
      </c>
      <c r="X24" s="138">
        <v>0.8</v>
      </c>
      <c r="Y24" s="138">
        <v>0.8</v>
      </c>
      <c r="Z24" s="138">
        <v>0.8</v>
      </c>
      <c r="AA24" s="138">
        <v>0.8</v>
      </c>
      <c r="AB24" s="118" t="s">
        <v>3139</v>
      </c>
      <c r="AC24" s="118" t="s">
        <v>3116</v>
      </c>
      <c r="AD24" s="118" t="s">
        <v>3140</v>
      </c>
      <c r="AE24" s="118"/>
      <c r="AF24" s="864">
        <v>0</v>
      </c>
      <c r="AG24" s="183"/>
      <c r="AH24" s="183"/>
      <c r="AI24" s="183"/>
      <c r="AJ24" s="183"/>
      <c r="AK24" s="183"/>
      <c r="AL24" s="183"/>
      <c r="AM24" s="183"/>
    </row>
    <row r="25" spans="2:39" ht="44.25" customHeight="1" x14ac:dyDescent="0.25">
      <c r="B25" s="857"/>
      <c r="C25" s="863"/>
      <c r="D25" s="105" t="s">
        <v>3141</v>
      </c>
      <c r="E25" s="105" t="s">
        <v>3142</v>
      </c>
      <c r="F25" s="858" t="s">
        <v>3143</v>
      </c>
      <c r="G25" s="105" t="s">
        <v>3144</v>
      </c>
      <c r="H25" s="94">
        <v>2</v>
      </c>
      <c r="I25" s="117" t="s">
        <v>92</v>
      </c>
      <c r="J25" s="117" t="s">
        <v>3130</v>
      </c>
      <c r="K25" s="94" t="s">
        <v>40</v>
      </c>
      <c r="L25" s="94" t="s">
        <v>41</v>
      </c>
      <c r="M25" s="94" t="s">
        <v>42</v>
      </c>
      <c r="N25" s="94" t="s">
        <v>171</v>
      </c>
      <c r="O25" s="966">
        <f t="shared" ref="O25:O33" si="2">+SUM(P25:AA25)</f>
        <v>1</v>
      </c>
      <c r="P25" s="134"/>
      <c r="Q25" s="134"/>
      <c r="R25" s="138"/>
      <c r="S25" s="134"/>
      <c r="T25" s="138">
        <v>0.35</v>
      </c>
      <c r="U25" s="138"/>
      <c r="V25" s="138">
        <v>0.35</v>
      </c>
      <c r="W25" s="138"/>
      <c r="X25" s="138">
        <v>0.3</v>
      </c>
      <c r="Y25" s="138"/>
      <c r="Z25" s="138"/>
      <c r="AA25" s="134"/>
      <c r="AB25" s="91" t="s">
        <v>3145</v>
      </c>
      <c r="AC25" s="91" t="s">
        <v>3116</v>
      </c>
      <c r="AD25" s="91" t="s">
        <v>3146</v>
      </c>
      <c r="AE25" s="91" t="s">
        <v>3118</v>
      </c>
      <c r="AF25" s="862">
        <f>80000*50</f>
        <v>4000000</v>
      </c>
      <c r="AG25" s="183"/>
      <c r="AH25" s="183"/>
      <c r="AI25" s="183"/>
      <c r="AJ25" s="183"/>
      <c r="AK25" s="183"/>
      <c r="AL25" s="183"/>
      <c r="AM25" s="183"/>
    </row>
    <row r="26" spans="2:39" ht="82.5" x14ac:dyDescent="0.25">
      <c r="B26" s="857"/>
      <c r="C26" s="863"/>
      <c r="D26" s="105"/>
      <c r="E26" s="117" t="s">
        <v>3147</v>
      </c>
      <c r="F26" s="117" t="s">
        <v>3148</v>
      </c>
      <c r="G26" s="117" t="s">
        <v>3149</v>
      </c>
      <c r="H26" s="94">
        <v>2</v>
      </c>
      <c r="I26" s="95" t="s">
        <v>92</v>
      </c>
      <c r="J26" s="95" t="s">
        <v>3150</v>
      </c>
      <c r="K26" s="94" t="s">
        <v>251</v>
      </c>
      <c r="L26" s="94" t="s">
        <v>41</v>
      </c>
      <c r="M26" s="94" t="s">
        <v>42</v>
      </c>
      <c r="N26" s="94" t="s">
        <v>43</v>
      </c>
      <c r="O26" s="582">
        <f t="shared" si="2"/>
        <v>5</v>
      </c>
      <c r="P26" s="134"/>
      <c r="Q26" s="134"/>
      <c r="R26" s="134">
        <v>1</v>
      </c>
      <c r="S26" s="134">
        <v>1</v>
      </c>
      <c r="T26" s="134">
        <v>1</v>
      </c>
      <c r="U26" s="134">
        <v>1</v>
      </c>
      <c r="V26" s="134">
        <v>1</v>
      </c>
      <c r="W26" s="134"/>
      <c r="X26" s="134"/>
      <c r="Y26" s="134"/>
      <c r="Z26" s="134"/>
      <c r="AA26" s="134"/>
      <c r="AB26" s="118" t="s">
        <v>3151</v>
      </c>
      <c r="AC26" s="91" t="s">
        <v>3152</v>
      </c>
      <c r="AD26" s="118" t="s">
        <v>3153</v>
      </c>
      <c r="AE26" s="103"/>
      <c r="AF26" s="91"/>
      <c r="AG26" s="183"/>
      <c r="AH26" s="183"/>
      <c r="AI26" s="183"/>
      <c r="AJ26" s="183"/>
      <c r="AK26" s="183"/>
      <c r="AL26" s="183"/>
      <c r="AM26" s="183"/>
    </row>
    <row r="27" spans="2:39" s="850" customFormat="1" ht="66" x14ac:dyDescent="0.25">
      <c r="B27" s="857"/>
      <c r="C27" s="863"/>
      <c r="D27" s="105"/>
      <c r="E27" s="117" t="s">
        <v>3154</v>
      </c>
      <c r="F27" s="117" t="s">
        <v>3155</v>
      </c>
      <c r="G27" s="117" t="s">
        <v>3156</v>
      </c>
      <c r="H27" s="103">
        <v>2</v>
      </c>
      <c r="I27" s="105" t="s">
        <v>92</v>
      </c>
      <c r="J27" s="105" t="s">
        <v>3157</v>
      </c>
      <c r="K27" s="103" t="s">
        <v>40</v>
      </c>
      <c r="L27" s="103" t="s">
        <v>41</v>
      </c>
      <c r="M27" s="103" t="s">
        <v>42</v>
      </c>
      <c r="N27" s="103" t="s">
        <v>43</v>
      </c>
      <c r="O27" s="882">
        <f t="shared" si="2"/>
        <v>1</v>
      </c>
      <c r="P27" s="134"/>
      <c r="Q27" s="134"/>
      <c r="R27" s="134"/>
      <c r="S27" s="145">
        <v>0.1</v>
      </c>
      <c r="T27" s="145">
        <v>0.1</v>
      </c>
      <c r="U27" s="145">
        <v>0.1</v>
      </c>
      <c r="V27" s="145">
        <v>0.1</v>
      </c>
      <c r="W27" s="145">
        <v>0.1</v>
      </c>
      <c r="X27" s="145">
        <v>0.1</v>
      </c>
      <c r="Y27" s="145">
        <v>0.1</v>
      </c>
      <c r="Z27" s="145">
        <v>0.15</v>
      </c>
      <c r="AA27" s="145">
        <v>0.15</v>
      </c>
      <c r="AB27" s="118" t="s">
        <v>3158</v>
      </c>
      <c r="AC27" s="118" t="s">
        <v>3152</v>
      </c>
      <c r="AD27" s="118" t="s">
        <v>3153</v>
      </c>
      <c r="AE27" s="103"/>
      <c r="AF27" s="118"/>
    </row>
    <row r="28" spans="2:39" ht="66" x14ac:dyDescent="0.25">
      <c r="B28" s="857"/>
      <c r="C28" s="863"/>
      <c r="D28" s="105"/>
      <c r="E28" s="117" t="s">
        <v>3159</v>
      </c>
      <c r="F28" s="117" t="s">
        <v>3160</v>
      </c>
      <c r="G28" s="117" t="s">
        <v>3161</v>
      </c>
      <c r="H28" s="94">
        <v>2</v>
      </c>
      <c r="I28" s="95" t="s">
        <v>92</v>
      </c>
      <c r="J28" s="95" t="s">
        <v>3150</v>
      </c>
      <c r="K28" s="94" t="s">
        <v>251</v>
      </c>
      <c r="L28" s="94" t="s">
        <v>41</v>
      </c>
      <c r="M28" s="94" t="s">
        <v>42</v>
      </c>
      <c r="N28" s="94" t="s">
        <v>43</v>
      </c>
      <c r="O28" s="582">
        <f t="shared" si="2"/>
        <v>5</v>
      </c>
      <c r="P28" s="134"/>
      <c r="Q28" s="134"/>
      <c r="R28" s="134"/>
      <c r="S28" s="134">
        <v>1</v>
      </c>
      <c r="T28" s="134">
        <v>1</v>
      </c>
      <c r="U28" s="134">
        <v>1</v>
      </c>
      <c r="V28" s="134">
        <v>1</v>
      </c>
      <c r="W28" s="134">
        <v>1</v>
      </c>
      <c r="X28" s="134"/>
      <c r="Y28" s="134"/>
      <c r="Z28" s="134"/>
      <c r="AA28" s="134"/>
      <c r="AB28" s="118" t="s">
        <v>3162</v>
      </c>
      <c r="AC28" s="91" t="s">
        <v>3152</v>
      </c>
      <c r="AD28" s="118" t="s">
        <v>3163</v>
      </c>
      <c r="AE28" s="103"/>
      <c r="AF28" s="91"/>
      <c r="AG28" s="183"/>
      <c r="AH28" s="183"/>
      <c r="AI28" s="183"/>
      <c r="AJ28" s="183"/>
      <c r="AK28" s="183"/>
      <c r="AL28" s="183"/>
      <c r="AM28" s="183"/>
    </row>
    <row r="29" spans="2:39" ht="49.5" x14ac:dyDescent="0.25">
      <c r="B29" s="857"/>
      <c r="C29" s="863"/>
      <c r="D29" s="105"/>
      <c r="E29" s="117" t="s">
        <v>3164</v>
      </c>
      <c r="F29" s="117" t="s">
        <v>3165</v>
      </c>
      <c r="G29" s="117" t="s">
        <v>3166</v>
      </c>
      <c r="H29" s="94">
        <v>2</v>
      </c>
      <c r="I29" s="95" t="s">
        <v>92</v>
      </c>
      <c r="J29" s="95" t="s">
        <v>3167</v>
      </c>
      <c r="K29" s="94" t="s">
        <v>40</v>
      </c>
      <c r="L29" s="94" t="s">
        <v>41</v>
      </c>
      <c r="M29" s="94" t="s">
        <v>42</v>
      </c>
      <c r="N29" s="94" t="s">
        <v>171</v>
      </c>
      <c r="O29" s="966">
        <f t="shared" si="2"/>
        <v>1</v>
      </c>
      <c r="P29" s="134"/>
      <c r="Q29" s="134"/>
      <c r="R29" s="134"/>
      <c r="S29" s="134"/>
      <c r="T29" s="134"/>
      <c r="U29" s="145">
        <v>0.1</v>
      </c>
      <c r="V29" s="145">
        <v>0.1</v>
      </c>
      <c r="W29" s="145">
        <v>0.1</v>
      </c>
      <c r="X29" s="145">
        <v>0.1</v>
      </c>
      <c r="Y29" s="145">
        <v>0.2</v>
      </c>
      <c r="Z29" s="145">
        <v>0.2</v>
      </c>
      <c r="AA29" s="145">
        <v>0.2</v>
      </c>
      <c r="AB29" s="118" t="s">
        <v>3168</v>
      </c>
      <c r="AC29" s="91" t="s">
        <v>3152</v>
      </c>
      <c r="AD29" s="118" t="s">
        <v>3163</v>
      </c>
      <c r="AE29" s="103"/>
      <c r="AF29" s="91"/>
      <c r="AG29" s="183"/>
      <c r="AH29" s="183"/>
      <c r="AI29" s="183"/>
      <c r="AJ29" s="183"/>
      <c r="AK29" s="183"/>
      <c r="AL29" s="183"/>
      <c r="AM29" s="183"/>
    </row>
    <row r="30" spans="2:39" ht="99" x14ac:dyDescent="0.25">
      <c r="B30" s="857"/>
      <c r="C30" s="863"/>
      <c r="D30" s="105"/>
      <c r="E30" s="117" t="s">
        <v>3169</v>
      </c>
      <c r="F30" s="117" t="s">
        <v>3170</v>
      </c>
      <c r="G30" s="117" t="s">
        <v>3171</v>
      </c>
      <c r="H30" s="103">
        <v>2</v>
      </c>
      <c r="I30" s="105" t="s">
        <v>92</v>
      </c>
      <c r="J30" s="105" t="s">
        <v>3150</v>
      </c>
      <c r="K30" s="103" t="s">
        <v>251</v>
      </c>
      <c r="L30" s="103" t="s">
        <v>41</v>
      </c>
      <c r="M30" s="103" t="s">
        <v>42</v>
      </c>
      <c r="N30" s="103" t="s">
        <v>43</v>
      </c>
      <c r="O30" s="582">
        <f t="shared" si="2"/>
        <v>4</v>
      </c>
      <c r="P30" s="134"/>
      <c r="Q30" s="134"/>
      <c r="R30" s="134"/>
      <c r="S30" s="134"/>
      <c r="T30" s="134"/>
      <c r="U30" s="134"/>
      <c r="V30" s="134"/>
      <c r="W30" s="134"/>
      <c r="X30" s="134">
        <v>1</v>
      </c>
      <c r="Y30" s="134">
        <v>1</v>
      </c>
      <c r="Z30" s="134">
        <v>1</v>
      </c>
      <c r="AA30" s="134">
        <v>1</v>
      </c>
      <c r="AB30" s="118" t="s">
        <v>3151</v>
      </c>
      <c r="AC30" s="91" t="s">
        <v>3152</v>
      </c>
      <c r="AD30" s="118" t="s">
        <v>3163</v>
      </c>
      <c r="AE30" s="103"/>
      <c r="AF30" s="91"/>
      <c r="AG30" s="183"/>
      <c r="AH30" s="183"/>
      <c r="AI30" s="183"/>
      <c r="AJ30" s="183"/>
      <c r="AK30" s="183"/>
      <c r="AL30" s="183"/>
      <c r="AM30" s="183"/>
    </row>
    <row r="31" spans="2:39" ht="82.5" x14ac:dyDescent="0.25">
      <c r="B31" s="857"/>
      <c r="C31" s="863"/>
      <c r="D31" s="105"/>
      <c r="E31" s="117" t="s">
        <v>3172</v>
      </c>
      <c r="F31" s="117" t="s">
        <v>3173</v>
      </c>
      <c r="G31" s="117" t="s">
        <v>3174</v>
      </c>
      <c r="H31" s="94">
        <v>2</v>
      </c>
      <c r="I31" s="95" t="s">
        <v>92</v>
      </c>
      <c r="J31" s="95" t="s">
        <v>3175</v>
      </c>
      <c r="K31" s="94" t="s">
        <v>40</v>
      </c>
      <c r="L31" s="94" t="s">
        <v>41</v>
      </c>
      <c r="M31" s="91" t="s">
        <v>42</v>
      </c>
      <c r="N31" s="94" t="s">
        <v>43</v>
      </c>
      <c r="O31" s="882">
        <f t="shared" si="2"/>
        <v>1</v>
      </c>
      <c r="P31" s="134"/>
      <c r="Q31" s="134"/>
      <c r="R31" s="134"/>
      <c r="S31" s="134"/>
      <c r="T31" s="134"/>
      <c r="U31" s="134"/>
      <c r="V31" s="134"/>
      <c r="W31" s="138">
        <v>0.2</v>
      </c>
      <c r="X31" s="138">
        <v>0.2</v>
      </c>
      <c r="Y31" s="138">
        <v>0.2</v>
      </c>
      <c r="Z31" s="138">
        <v>0.2</v>
      </c>
      <c r="AA31" s="138">
        <v>0.2</v>
      </c>
      <c r="AB31" s="118" t="s">
        <v>3158</v>
      </c>
      <c r="AC31" s="91" t="s">
        <v>3152</v>
      </c>
      <c r="AD31" s="118" t="s">
        <v>3163</v>
      </c>
      <c r="AE31" s="103"/>
      <c r="AF31" s="91"/>
      <c r="AG31" s="183"/>
      <c r="AH31" s="183"/>
      <c r="AI31" s="183"/>
      <c r="AJ31" s="183"/>
      <c r="AK31" s="183"/>
      <c r="AL31" s="183"/>
      <c r="AM31" s="183"/>
    </row>
    <row r="32" spans="2:39" ht="49.5" x14ac:dyDescent="0.25">
      <c r="B32" s="857"/>
      <c r="C32" s="863"/>
      <c r="D32" s="105"/>
      <c r="E32" s="117" t="s">
        <v>3176</v>
      </c>
      <c r="F32" s="117" t="s">
        <v>3177</v>
      </c>
      <c r="G32" s="117" t="s">
        <v>3178</v>
      </c>
      <c r="H32" s="94">
        <v>1</v>
      </c>
      <c r="I32" s="95" t="s">
        <v>92</v>
      </c>
      <c r="J32" s="95" t="s">
        <v>3179</v>
      </c>
      <c r="K32" s="94" t="s">
        <v>251</v>
      </c>
      <c r="L32" s="94" t="s">
        <v>41</v>
      </c>
      <c r="M32" s="91" t="s">
        <v>42</v>
      </c>
      <c r="N32" s="94" t="s">
        <v>43</v>
      </c>
      <c r="O32" s="582">
        <f t="shared" si="2"/>
        <v>10</v>
      </c>
      <c r="P32" s="134"/>
      <c r="Q32" s="134"/>
      <c r="R32" s="134">
        <v>1</v>
      </c>
      <c r="S32" s="134">
        <v>1</v>
      </c>
      <c r="T32" s="134">
        <v>1</v>
      </c>
      <c r="U32" s="134">
        <v>1</v>
      </c>
      <c r="V32" s="134">
        <v>1</v>
      </c>
      <c r="W32" s="134">
        <v>1</v>
      </c>
      <c r="X32" s="134">
        <v>1</v>
      </c>
      <c r="Y32" s="134">
        <v>1</v>
      </c>
      <c r="Z32" s="134">
        <v>1</v>
      </c>
      <c r="AA32" s="134">
        <v>1</v>
      </c>
      <c r="AB32" s="118" t="s">
        <v>3180</v>
      </c>
      <c r="AC32" s="91" t="s">
        <v>3152</v>
      </c>
      <c r="AD32" s="118" t="s">
        <v>3181</v>
      </c>
      <c r="AE32" s="103"/>
      <c r="AF32" s="91"/>
      <c r="AG32" s="183"/>
      <c r="AH32" s="183"/>
      <c r="AI32" s="183"/>
      <c r="AJ32" s="183"/>
      <c r="AK32" s="183"/>
      <c r="AL32" s="183"/>
      <c r="AM32" s="183"/>
    </row>
    <row r="33" spans="2:39" ht="66" x14ac:dyDescent="0.25">
      <c r="B33" s="857"/>
      <c r="C33" s="863"/>
      <c r="D33" s="105"/>
      <c r="E33" s="117" t="s">
        <v>3182</v>
      </c>
      <c r="F33" s="117" t="s">
        <v>3183</v>
      </c>
      <c r="G33" s="117" t="s">
        <v>3183</v>
      </c>
      <c r="H33" s="94">
        <v>1</v>
      </c>
      <c r="I33" s="95" t="s">
        <v>92</v>
      </c>
      <c r="J33" s="95" t="s">
        <v>3184</v>
      </c>
      <c r="K33" s="94" t="s">
        <v>251</v>
      </c>
      <c r="L33" s="94" t="s">
        <v>41</v>
      </c>
      <c r="M33" s="91" t="s">
        <v>42</v>
      </c>
      <c r="N33" s="94" t="s">
        <v>43</v>
      </c>
      <c r="O33" s="582">
        <f t="shared" si="2"/>
        <v>4</v>
      </c>
      <c r="P33" s="134">
        <v>1</v>
      </c>
      <c r="Q33" s="134"/>
      <c r="R33" s="134"/>
      <c r="S33" s="134">
        <v>1</v>
      </c>
      <c r="T33" s="134"/>
      <c r="U33" s="134"/>
      <c r="V33" s="134">
        <v>1</v>
      </c>
      <c r="W33" s="134"/>
      <c r="X33" s="134"/>
      <c r="Y33" s="134">
        <v>1</v>
      </c>
      <c r="Z33" s="134"/>
      <c r="AA33" s="134"/>
      <c r="AB33" s="118" t="s">
        <v>3185</v>
      </c>
      <c r="AC33" s="91" t="s">
        <v>3152</v>
      </c>
      <c r="AD33" s="118" t="s">
        <v>3153</v>
      </c>
      <c r="AE33" s="103"/>
      <c r="AF33" s="91"/>
      <c r="AG33" s="183"/>
      <c r="AH33" s="183"/>
      <c r="AI33" s="183"/>
      <c r="AJ33" s="183"/>
      <c r="AK33" s="183"/>
      <c r="AL33" s="183"/>
      <c r="AM33" s="183"/>
    </row>
    <row r="34" spans="2:39" ht="99" x14ac:dyDescent="0.25">
      <c r="B34" s="857"/>
      <c r="C34" s="863"/>
      <c r="D34" s="105"/>
      <c r="E34" s="117" t="s">
        <v>3186</v>
      </c>
      <c r="F34" s="117" t="s">
        <v>3187</v>
      </c>
      <c r="G34" s="117" t="s">
        <v>3188</v>
      </c>
      <c r="H34" s="94">
        <v>2</v>
      </c>
      <c r="I34" s="95" t="s">
        <v>92</v>
      </c>
      <c r="J34" s="105" t="s">
        <v>3189</v>
      </c>
      <c r="K34" s="94" t="s">
        <v>40</v>
      </c>
      <c r="L34" s="94" t="s">
        <v>41</v>
      </c>
      <c r="M34" s="94" t="s">
        <v>42</v>
      </c>
      <c r="N34" s="94" t="s">
        <v>43</v>
      </c>
      <c r="O34" s="966">
        <f>SUM(P34:AA34)</f>
        <v>1</v>
      </c>
      <c r="P34" s="145">
        <v>0.2</v>
      </c>
      <c r="Q34" s="145">
        <v>0.2</v>
      </c>
      <c r="R34" s="145">
        <v>0.2</v>
      </c>
      <c r="S34" s="145">
        <v>0.2</v>
      </c>
      <c r="T34" s="145">
        <v>0.2</v>
      </c>
      <c r="U34" s="134"/>
      <c r="V34" s="134"/>
      <c r="W34" s="134"/>
      <c r="X34" s="134"/>
      <c r="Y34" s="134"/>
      <c r="Z34" s="134"/>
      <c r="AA34" s="134"/>
      <c r="AB34" s="118" t="s">
        <v>3190</v>
      </c>
      <c r="AC34" s="91" t="s">
        <v>3152</v>
      </c>
      <c r="AD34" s="118" t="s">
        <v>3153</v>
      </c>
      <c r="AE34" s="103"/>
      <c r="AF34" s="91"/>
      <c r="AG34" s="183"/>
      <c r="AH34" s="183"/>
      <c r="AI34" s="183"/>
      <c r="AJ34" s="183"/>
      <c r="AK34" s="183"/>
      <c r="AL34" s="183"/>
      <c r="AM34" s="183"/>
    </row>
    <row r="35" spans="2:39" ht="99" x14ac:dyDescent="0.25">
      <c r="B35" s="857"/>
      <c r="C35" s="863"/>
      <c r="D35" s="105"/>
      <c r="E35" s="117" t="s">
        <v>3191</v>
      </c>
      <c r="F35" s="117" t="s">
        <v>3192</v>
      </c>
      <c r="G35" s="117" t="s">
        <v>3193</v>
      </c>
      <c r="H35" s="94">
        <v>1</v>
      </c>
      <c r="I35" s="95" t="s">
        <v>92</v>
      </c>
      <c r="J35" s="105" t="s">
        <v>3194</v>
      </c>
      <c r="K35" s="94" t="s">
        <v>40</v>
      </c>
      <c r="L35" s="94" t="s">
        <v>41</v>
      </c>
      <c r="M35" s="94" t="s">
        <v>42</v>
      </c>
      <c r="N35" s="94" t="s">
        <v>43</v>
      </c>
      <c r="O35" s="966">
        <f>SUM(P35:AA35)</f>
        <v>1</v>
      </c>
      <c r="P35" s="134"/>
      <c r="Q35" s="134"/>
      <c r="R35" s="134"/>
      <c r="S35" s="134"/>
      <c r="T35" s="134"/>
      <c r="U35" s="134"/>
      <c r="V35" s="145">
        <v>0.2</v>
      </c>
      <c r="W35" s="145">
        <v>0.2</v>
      </c>
      <c r="X35" s="145">
        <v>0.2</v>
      </c>
      <c r="Y35" s="145">
        <v>0.2</v>
      </c>
      <c r="Z35" s="145">
        <v>0.2</v>
      </c>
      <c r="AA35" s="145"/>
      <c r="AB35" s="118" t="s">
        <v>3190</v>
      </c>
      <c r="AC35" s="91" t="s">
        <v>3152</v>
      </c>
      <c r="AD35" s="118" t="s">
        <v>3153</v>
      </c>
      <c r="AE35" s="103"/>
      <c r="AF35" s="91"/>
      <c r="AG35" s="183"/>
      <c r="AH35" s="183"/>
      <c r="AI35" s="183"/>
      <c r="AJ35" s="183"/>
      <c r="AK35" s="183"/>
      <c r="AL35" s="183"/>
      <c r="AM35" s="183"/>
    </row>
    <row r="36" spans="2:39" ht="66" x14ac:dyDescent="0.25">
      <c r="B36" s="857"/>
      <c r="C36" s="863"/>
      <c r="D36" s="105"/>
      <c r="E36" s="117" t="s">
        <v>3195</v>
      </c>
      <c r="F36" s="117" t="s">
        <v>3196</v>
      </c>
      <c r="G36" s="117" t="s">
        <v>3197</v>
      </c>
      <c r="H36" s="94">
        <v>1</v>
      </c>
      <c r="I36" s="95" t="s">
        <v>92</v>
      </c>
      <c r="J36" s="105" t="s">
        <v>3198</v>
      </c>
      <c r="K36" s="94" t="s">
        <v>40</v>
      </c>
      <c r="L36" s="94" t="s">
        <v>41</v>
      </c>
      <c r="M36" s="91" t="s">
        <v>42</v>
      </c>
      <c r="N36" s="94" t="s">
        <v>43</v>
      </c>
      <c r="O36" s="966">
        <f>SUM(P36:AA36)</f>
        <v>0.89999999999999991</v>
      </c>
      <c r="P36" s="134"/>
      <c r="Q36" s="134"/>
      <c r="R36" s="134"/>
      <c r="S36" s="145">
        <v>0.1</v>
      </c>
      <c r="T36" s="145">
        <v>0.1</v>
      </c>
      <c r="U36" s="145">
        <v>0.1</v>
      </c>
      <c r="V36" s="145">
        <v>0.1</v>
      </c>
      <c r="W36" s="145">
        <v>0.1</v>
      </c>
      <c r="X36" s="145">
        <v>0.1</v>
      </c>
      <c r="Y36" s="145">
        <v>0.1</v>
      </c>
      <c r="Z36" s="145">
        <v>0.1</v>
      </c>
      <c r="AA36" s="145">
        <v>0.1</v>
      </c>
      <c r="AB36" s="118" t="s">
        <v>3199</v>
      </c>
      <c r="AC36" s="91" t="s">
        <v>3152</v>
      </c>
      <c r="AD36" s="118" t="s">
        <v>3200</v>
      </c>
      <c r="AE36" s="103"/>
      <c r="AF36" s="91"/>
      <c r="AG36" s="183"/>
      <c r="AH36" s="183"/>
      <c r="AI36" s="183"/>
      <c r="AJ36" s="183"/>
      <c r="AK36" s="183"/>
      <c r="AL36" s="183"/>
      <c r="AM36" s="183"/>
    </row>
    <row r="37" spans="2:39" ht="115.5" x14ac:dyDescent="0.25">
      <c r="B37" s="857"/>
      <c r="C37" s="863"/>
      <c r="D37" s="105"/>
      <c r="E37" s="117" t="s">
        <v>3201</v>
      </c>
      <c r="F37" s="117" t="s">
        <v>3202</v>
      </c>
      <c r="G37" s="117" t="s">
        <v>3203</v>
      </c>
      <c r="H37" s="94">
        <v>1</v>
      </c>
      <c r="I37" s="95" t="s">
        <v>92</v>
      </c>
      <c r="J37" s="105" t="s">
        <v>3204</v>
      </c>
      <c r="K37" s="94" t="s">
        <v>40</v>
      </c>
      <c r="L37" s="94" t="s">
        <v>41</v>
      </c>
      <c r="M37" s="826" t="s">
        <v>178</v>
      </c>
      <c r="N37" s="94" t="s">
        <v>43</v>
      </c>
      <c r="O37" s="966">
        <f>+AVERAGE(P37:AA37)</f>
        <v>0.79583333333333328</v>
      </c>
      <c r="P37" s="145">
        <v>0.75</v>
      </c>
      <c r="Q37" s="145">
        <v>0.75</v>
      </c>
      <c r="R37" s="145">
        <v>0.75</v>
      </c>
      <c r="S37" s="145">
        <v>0.75</v>
      </c>
      <c r="T37" s="145">
        <v>0.75</v>
      </c>
      <c r="U37" s="145">
        <v>0.8</v>
      </c>
      <c r="V37" s="145">
        <v>0.8</v>
      </c>
      <c r="W37" s="145">
        <v>0.8</v>
      </c>
      <c r="X37" s="145">
        <v>0.8</v>
      </c>
      <c r="Y37" s="145">
        <v>0.8</v>
      </c>
      <c r="Z37" s="145">
        <v>0.9</v>
      </c>
      <c r="AA37" s="145">
        <v>0.9</v>
      </c>
      <c r="AB37" s="118" t="s">
        <v>3205</v>
      </c>
      <c r="AC37" s="91" t="s">
        <v>3152</v>
      </c>
      <c r="AD37" s="118" t="s">
        <v>3206</v>
      </c>
      <c r="AE37" s="103"/>
      <c r="AF37" s="91"/>
      <c r="AG37" s="183"/>
      <c r="AH37" s="183"/>
      <c r="AI37" s="183"/>
      <c r="AJ37" s="183"/>
      <c r="AK37" s="183"/>
      <c r="AL37" s="183"/>
      <c r="AM37" s="183"/>
    </row>
    <row r="38" spans="2:39" ht="99" x14ac:dyDescent="0.25">
      <c r="B38" s="857"/>
      <c r="C38" s="863"/>
      <c r="D38" s="105"/>
      <c r="E38" s="117" t="s">
        <v>3207</v>
      </c>
      <c r="F38" s="117" t="s">
        <v>3208</v>
      </c>
      <c r="G38" s="117" t="s">
        <v>3209</v>
      </c>
      <c r="H38" s="94">
        <v>1</v>
      </c>
      <c r="I38" s="95" t="s">
        <v>92</v>
      </c>
      <c r="J38" s="105" t="s">
        <v>3210</v>
      </c>
      <c r="K38" s="94" t="s">
        <v>40</v>
      </c>
      <c r="L38" s="94" t="s">
        <v>41</v>
      </c>
      <c r="M38" s="826" t="s">
        <v>178</v>
      </c>
      <c r="N38" s="94" t="s">
        <v>43</v>
      </c>
      <c r="O38" s="966">
        <f>+AVERAGE(P38:AA38)</f>
        <v>0.79583333333333328</v>
      </c>
      <c r="P38" s="145">
        <v>0.75</v>
      </c>
      <c r="Q38" s="145">
        <v>0.75</v>
      </c>
      <c r="R38" s="145">
        <v>0.75</v>
      </c>
      <c r="S38" s="145">
        <v>0.75</v>
      </c>
      <c r="T38" s="145">
        <v>0.75</v>
      </c>
      <c r="U38" s="145">
        <v>0.8</v>
      </c>
      <c r="V38" s="145">
        <v>0.8</v>
      </c>
      <c r="W38" s="145">
        <v>0.8</v>
      </c>
      <c r="X38" s="145">
        <v>0.8</v>
      </c>
      <c r="Y38" s="145">
        <v>0.8</v>
      </c>
      <c r="Z38" s="145">
        <v>0.9</v>
      </c>
      <c r="AA38" s="145">
        <v>0.9</v>
      </c>
      <c r="AB38" s="118" t="s">
        <v>3211</v>
      </c>
      <c r="AC38" s="91" t="s">
        <v>3152</v>
      </c>
      <c r="AD38" s="118" t="s">
        <v>3206</v>
      </c>
      <c r="AE38" s="103"/>
      <c r="AF38" s="91"/>
      <c r="AG38" s="183"/>
      <c r="AH38" s="183"/>
      <c r="AI38" s="183"/>
      <c r="AJ38" s="183"/>
      <c r="AK38" s="183"/>
      <c r="AL38" s="183"/>
      <c r="AM38" s="183"/>
    </row>
    <row r="39" spans="2:39" ht="165" x14ac:dyDescent="0.25">
      <c r="B39" s="857"/>
      <c r="C39" s="863"/>
      <c r="D39" s="105"/>
      <c r="E39" s="117" t="s">
        <v>3212</v>
      </c>
      <c r="F39" s="117" t="s">
        <v>3213</v>
      </c>
      <c r="G39" s="117" t="s">
        <v>3214</v>
      </c>
      <c r="H39" s="94">
        <v>2</v>
      </c>
      <c r="I39" s="95" t="s">
        <v>92</v>
      </c>
      <c r="J39" s="105" t="s">
        <v>3215</v>
      </c>
      <c r="K39" s="94" t="s">
        <v>40</v>
      </c>
      <c r="L39" s="94" t="s">
        <v>41</v>
      </c>
      <c r="M39" s="91" t="s">
        <v>42</v>
      </c>
      <c r="N39" s="94" t="s">
        <v>43</v>
      </c>
      <c r="O39" s="966">
        <f t="shared" ref="O39:O54" si="3">+SUM(P39:AA39)</f>
        <v>0.99999999999999989</v>
      </c>
      <c r="P39" s="134"/>
      <c r="Q39" s="134"/>
      <c r="R39" s="145">
        <v>0.1</v>
      </c>
      <c r="S39" s="145">
        <v>0.1</v>
      </c>
      <c r="T39" s="145">
        <v>0.1</v>
      </c>
      <c r="U39" s="145">
        <v>0.1</v>
      </c>
      <c r="V39" s="145">
        <v>0.1</v>
      </c>
      <c r="W39" s="145">
        <v>0.1</v>
      </c>
      <c r="X39" s="145">
        <v>0.1</v>
      </c>
      <c r="Y39" s="145">
        <v>0.1</v>
      </c>
      <c r="Z39" s="145">
        <v>0.1</v>
      </c>
      <c r="AA39" s="145">
        <v>0.1</v>
      </c>
      <c r="AB39" s="118" t="s">
        <v>3216</v>
      </c>
      <c r="AC39" s="91" t="s">
        <v>3152</v>
      </c>
      <c r="AD39" s="118" t="s">
        <v>3181</v>
      </c>
      <c r="AE39" s="103"/>
      <c r="AF39" s="91"/>
      <c r="AG39" s="183"/>
      <c r="AH39" s="183"/>
      <c r="AI39" s="183"/>
      <c r="AJ39" s="183"/>
      <c r="AK39" s="183"/>
      <c r="AL39" s="183"/>
      <c r="AM39" s="183"/>
    </row>
    <row r="40" spans="2:39" s="850" customFormat="1" ht="165" x14ac:dyDescent="0.3">
      <c r="B40" s="857"/>
      <c r="C40" s="863"/>
      <c r="D40" s="117" t="s">
        <v>3217</v>
      </c>
      <c r="E40" s="858" t="s">
        <v>3218</v>
      </c>
      <c r="F40" s="846" t="str">
        <f>+E40</f>
        <v xml:space="preserve">Levantamiento Requerimientos De Lideres Usuarios
-Gestionar Requerimientos Via Solicitud con Proveedor
-Implementar Cambios En Ambiente Prueba
-Reunion de Validacion De los Cambios con lideres
-Tomar Desicion final de Factibilidad del Nuevo Cambio 
-Pasar a Productivo Nuevos Cambios del Sistema
-Formar a Usuarios Finales
-Desplegar la Solucion en toda la Empresa
</v>
      </c>
      <c r="G40" s="858" t="s">
        <v>3219</v>
      </c>
      <c r="H40" s="103">
        <v>1</v>
      </c>
      <c r="I40" s="105" t="s">
        <v>511</v>
      </c>
      <c r="J40" s="105"/>
      <c r="K40" s="852" t="s">
        <v>40</v>
      </c>
      <c r="L40" s="103" t="s">
        <v>41</v>
      </c>
      <c r="M40" s="103" t="s">
        <v>42</v>
      </c>
      <c r="N40" s="103" t="s">
        <v>43</v>
      </c>
      <c r="O40" s="966">
        <f t="shared" si="3"/>
        <v>1</v>
      </c>
      <c r="P40" s="145"/>
      <c r="Q40" s="145"/>
      <c r="R40" s="145"/>
      <c r="S40" s="145"/>
      <c r="T40" s="145"/>
      <c r="U40" s="145"/>
      <c r="V40" s="145">
        <v>0.25</v>
      </c>
      <c r="W40" s="145">
        <v>0.25</v>
      </c>
      <c r="X40" s="145">
        <v>0.25</v>
      </c>
      <c r="Y40" s="145">
        <v>0.25</v>
      </c>
      <c r="Z40" s="145"/>
      <c r="AA40" s="145"/>
      <c r="AB40" s="118" t="s">
        <v>450</v>
      </c>
      <c r="AC40" s="118" t="s">
        <v>3074</v>
      </c>
      <c r="AD40" s="118" t="s">
        <v>3220</v>
      </c>
      <c r="AE40" s="103" t="s">
        <v>859</v>
      </c>
      <c r="AF40" s="853">
        <v>0</v>
      </c>
    </row>
    <row r="41" spans="2:39" s="850" customFormat="1" ht="148.5" x14ac:dyDescent="0.3">
      <c r="B41" s="857"/>
      <c r="C41" s="863"/>
      <c r="D41" s="117" t="s">
        <v>3221</v>
      </c>
      <c r="E41" s="858" t="s">
        <v>3218</v>
      </c>
      <c r="F41" s="846" t="str">
        <f>+E41</f>
        <v xml:space="preserve">Levantamiento Requerimientos De Lideres Usuarios
-Gestionar Requerimientos Via Solicitud con Proveedor
-Implementar Cambios En Ambiente Prueba
-Reunion de Validacion De los Cambios con lideres
-Tomar Desicion final de Factibilidad del Nuevo Cambio 
-Pasar a Productivo Nuevos Cambios del Sistema
-Formar a Usuarios Finales
-Desplegar la Solucion en toda la Empresa
</v>
      </c>
      <c r="G41" s="858" t="s">
        <v>3222</v>
      </c>
      <c r="H41" s="103">
        <v>1</v>
      </c>
      <c r="I41" s="105" t="s">
        <v>511</v>
      </c>
      <c r="J41" s="105"/>
      <c r="K41" s="852" t="s">
        <v>40</v>
      </c>
      <c r="L41" s="103" t="s">
        <v>41</v>
      </c>
      <c r="M41" s="103" t="s">
        <v>42</v>
      </c>
      <c r="N41" s="103" t="s">
        <v>43</v>
      </c>
      <c r="O41" s="966">
        <f t="shared" si="3"/>
        <v>1</v>
      </c>
      <c r="P41" s="134"/>
      <c r="Q41" s="134"/>
      <c r="R41" s="134"/>
      <c r="S41" s="134"/>
      <c r="T41" s="134"/>
      <c r="U41" s="138">
        <v>0.5</v>
      </c>
      <c r="V41" s="134"/>
      <c r="W41" s="145">
        <v>0.5</v>
      </c>
      <c r="X41" s="134"/>
      <c r="Y41" s="134"/>
      <c r="Z41" s="134"/>
      <c r="AA41" s="138"/>
      <c r="AB41" s="118" t="s">
        <v>450</v>
      </c>
      <c r="AC41" s="118" t="s">
        <v>3074</v>
      </c>
      <c r="AD41" s="118" t="s">
        <v>3223</v>
      </c>
      <c r="AE41" s="103" t="s">
        <v>859</v>
      </c>
      <c r="AF41" s="853">
        <v>0</v>
      </c>
    </row>
    <row r="42" spans="2:39" s="850" customFormat="1" ht="148.5" x14ac:dyDescent="0.3">
      <c r="B42" s="857"/>
      <c r="C42" s="863"/>
      <c r="D42" s="117" t="s">
        <v>3224</v>
      </c>
      <c r="E42" s="858" t="s">
        <v>3225</v>
      </c>
      <c r="F42" s="846" t="str">
        <f>+E42</f>
        <v xml:space="preserve">Levantamiento Requerimientos De Lideres Usuarios
-Estimar Requerimientos Con el Area de Desarrollo
-Iniciar Configuracion de los Requerimientos
-Implementar Cambios En Ambiente Prueba
-Reunion de Validacion De los Cambios con lideres
-Pasar a Productivo Nuevos Cambios del Sistema
-Formar a Usuarios Finales
-Desplegar la Solucion en el area solicitada
</v>
      </c>
      <c r="G42" s="858"/>
      <c r="H42" s="103">
        <v>1</v>
      </c>
      <c r="I42" s="105" t="s">
        <v>511</v>
      </c>
      <c r="J42" s="105"/>
      <c r="K42" s="852" t="s">
        <v>40</v>
      </c>
      <c r="L42" s="103" t="s">
        <v>41</v>
      </c>
      <c r="M42" s="103" t="s">
        <v>42</v>
      </c>
      <c r="N42" s="103" t="s">
        <v>43</v>
      </c>
      <c r="O42" s="966">
        <f t="shared" si="3"/>
        <v>1</v>
      </c>
      <c r="P42" s="134"/>
      <c r="Q42" s="134"/>
      <c r="R42" s="134"/>
      <c r="S42" s="134"/>
      <c r="T42" s="134"/>
      <c r="U42" s="134"/>
      <c r="V42" s="138">
        <v>0.5</v>
      </c>
      <c r="W42" s="134"/>
      <c r="X42" s="134"/>
      <c r="Y42" s="138">
        <v>0.5</v>
      </c>
      <c r="Z42" s="134"/>
      <c r="AA42" s="134"/>
      <c r="AB42" s="118" t="s">
        <v>450</v>
      </c>
      <c r="AC42" s="118" t="s">
        <v>3074</v>
      </c>
      <c r="AD42" s="118" t="s">
        <v>3100</v>
      </c>
      <c r="AE42" s="103" t="s">
        <v>95</v>
      </c>
      <c r="AF42" s="853">
        <v>0</v>
      </c>
    </row>
    <row r="43" spans="2:39" s="850" customFormat="1" ht="165" x14ac:dyDescent="0.3">
      <c r="B43" s="857"/>
      <c r="C43" s="863"/>
      <c r="D43" s="117" t="s">
        <v>3226</v>
      </c>
      <c r="E43" s="858" t="s">
        <v>3227</v>
      </c>
      <c r="F43" s="846" t="str">
        <f>+E43</f>
        <v xml:space="preserve">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
</v>
      </c>
      <c r="G43" s="858" t="s">
        <v>3228</v>
      </c>
      <c r="H43" s="94">
        <v>2</v>
      </c>
      <c r="I43" s="95" t="s">
        <v>398</v>
      </c>
      <c r="J43" s="95"/>
      <c r="K43" s="847" t="s">
        <v>40</v>
      </c>
      <c r="L43" s="94" t="s">
        <v>41</v>
      </c>
      <c r="M43" s="94" t="s">
        <v>42</v>
      </c>
      <c r="N43" s="94" t="s">
        <v>43</v>
      </c>
      <c r="O43" s="966">
        <f t="shared" si="3"/>
        <v>1</v>
      </c>
      <c r="P43" s="138"/>
      <c r="Q43" s="138"/>
      <c r="R43" s="138">
        <v>0.1</v>
      </c>
      <c r="S43" s="138">
        <v>0.1</v>
      </c>
      <c r="T43" s="138">
        <v>0.1</v>
      </c>
      <c r="U43" s="138">
        <v>0.1</v>
      </c>
      <c r="V43" s="138">
        <v>0.1</v>
      </c>
      <c r="W43" s="138">
        <v>0.1</v>
      </c>
      <c r="X43" s="138">
        <v>0.1</v>
      </c>
      <c r="Y43" s="138">
        <v>0.1</v>
      </c>
      <c r="Z43" s="138">
        <v>0.2</v>
      </c>
      <c r="AA43" s="134"/>
      <c r="AB43" s="91" t="s">
        <v>482</v>
      </c>
      <c r="AC43" s="91" t="s">
        <v>3074</v>
      </c>
      <c r="AD43" s="91" t="s">
        <v>3229</v>
      </c>
      <c r="AE43" s="94" t="s">
        <v>3230</v>
      </c>
      <c r="AF43" s="848">
        <v>0</v>
      </c>
    </row>
    <row r="44" spans="2:39" s="850" customFormat="1" ht="66" x14ac:dyDescent="0.3">
      <c r="B44" s="857"/>
      <c r="C44" s="865"/>
      <c r="D44" s="117" t="s">
        <v>3231</v>
      </c>
      <c r="E44" s="858" t="s">
        <v>3232</v>
      </c>
      <c r="F44" s="846" t="str">
        <f>+E44</f>
        <v>Recibir Solicitudes de Tareas para este proceso
Realizar las colaboraciones de lugar
Coordinar Tareas proximas
Notificar a las partes Implicadas</v>
      </c>
      <c r="G44" s="858" t="s">
        <v>3233</v>
      </c>
      <c r="H44" s="94">
        <v>3</v>
      </c>
      <c r="I44" s="95" t="s">
        <v>92</v>
      </c>
      <c r="J44" s="95"/>
      <c r="K44" s="847" t="s">
        <v>40</v>
      </c>
      <c r="L44" s="94" t="s">
        <v>41</v>
      </c>
      <c r="M44" s="94" t="s">
        <v>42</v>
      </c>
      <c r="N44" s="94" t="s">
        <v>43</v>
      </c>
      <c r="O44" s="966">
        <f t="shared" si="3"/>
        <v>1</v>
      </c>
      <c r="P44" s="134"/>
      <c r="Q44" s="138">
        <v>0.2</v>
      </c>
      <c r="R44" s="138"/>
      <c r="S44" s="138">
        <v>0.2</v>
      </c>
      <c r="T44" s="134"/>
      <c r="U44" s="138">
        <v>0.2</v>
      </c>
      <c r="V44" s="134"/>
      <c r="W44" s="138">
        <v>0.2</v>
      </c>
      <c r="X44" s="134"/>
      <c r="Y44" s="138">
        <v>0.2</v>
      </c>
      <c r="Z44" s="134"/>
      <c r="AA44" s="134"/>
      <c r="AB44" s="91" t="s">
        <v>450</v>
      </c>
      <c r="AC44" s="91" t="s">
        <v>3074</v>
      </c>
      <c r="AD44" s="91" t="s">
        <v>3234</v>
      </c>
      <c r="AE44" s="94" t="s">
        <v>82</v>
      </c>
      <c r="AF44" s="848">
        <v>0</v>
      </c>
    </row>
    <row r="45" spans="2:39" ht="46.5" customHeight="1" x14ac:dyDescent="0.25">
      <c r="B45" s="857"/>
      <c r="C45" s="861" t="s">
        <v>180</v>
      </c>
      <c r="D45" s="117" t="s">
        <v>3235</v>
      </c>
      <c r="E45" s="117" t="s">
        <v>3236</v>
      </c>
      <c r="F45" s="117" t="s">
        <v>3237</v>
      </c>
      <c r="G45" s="117" t="s">
        <v>3238</v>
      </c>
      <c r="H45" s="94">
        <v>2</v>
      </c>
      <c r="I45" s="117" t="s">
        <v>92</v>
      </c>
      <c r="J45" s="117" t="s">
        <v>3130</v>
      </c>
      <c r="K45" s="94" t="s">
        <v>40</v>
      </c>
      <c r="L45" s="94" t="s">
        <v>41</v>
      </c>
      <c r="M45" s="94" t="s">
        <v>42</v>
      </c>
      <c r="N45" s="94" t="s">
        <v>171</v>
      </c>
      <c r="O45" s="966">
        <f t="shared" si="3"/>
        <v>1</v>
      </c>
      <c r="P45" s="134"/>
      <c r="Q45" s="134"/>
      <c r="R45" s="134"/>
      <c r="S45" s="138">
        <v>0.2</v>
      </c>
      <c r="T45" s="138">
        <v>0.4</v>
      </c>
      <c r="U45" s="138">
        <v>0.4</v>
      </c>
      <c r="V45" s="134"/>
      <c r="W45" s="134"/>
      <c r="X45" s="134"/>
      <c r="Y45" s="134"/>
      <c r="Z45" s="134"/>
      <c r="AA45" s="134"/>
      <c r="AB45" s="91" t="s">
        <v>3239</v>
      </c>
      <c r="AC45" s="91" t="s">
        <v>3116</v>
      </c>
      <c r="AD45" s="91" t="s">
        <v>3240</v>
      </c>
      <c r="AE45" s="91" t="s">
        <v>3118</v>
      </c>
      <c r="AF45" s="862">
        <f>4500*(50)</f>
        <v>225000</v>
      </c>
      <c r="AG45" s="183"/>
      <c r="AH45" s="183"/>
      <c r="AI45" s="183"/>
      <c r="AJ45" s="183"/>
      <c r="AK45" s="183"/>
      <c r="AL45" s="183"/>
      <c r="AM45" s="183"/>
    </row>
    <row r="46" spans="2:39" ht="165" x14ac:dyDescent="0.3">
      <c r="B46" s="857"/>
      <c r="C46" s="863"/>
      <c r="D46" s="117" t="s">
        <v>3241</v>
      </c>
      <c r="E46" s="858" t="s">
        <v>3227</v>
      </c>
      <c r="F46" s="846" t="str">
        <f t="shared" ref="F46:F54" si="4">+E46</f>
        <v xml:space="preserve">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
</v>
      </c>
      <c r="G46" s="858" t="s">
        <v>3242</v>
      </c>
      <c r="H46" s="94">
        <v>2</v>
      </c>
      <c r="I46" s="95" t="s">
        <v>92</v>
      </c>
      <c r="J46" s="95"/>
      <c r="K46" s="847" t="s">
        <v>251</v>
      </c>
      <c r="L46" s="94" t="s">
        <v>41</v>
      </c>
      <c r="M46" s="94" t="s">
        <v>42</v>
      </c>
      <c r="N46" s="94" t="s">
        <v>43</v>
      </c>
      <c r="O46" s="967">
        <f t="shared" si="3"/>
        <v>6</v>
      </c>
      <c r="P46" s="134"/>
      <c r="Q46" s="134"/>
      <c r="R46" s="134"/>
      <c r="S46" s="134"/>
      <c r="T46" s="134"/>
      <c r="U46" s="134">
        <v>3</v>
      </c>
      <c r="V46" s="134"/>
      <c r="W46" s="134"/>
      <c r="X46" s="134"/>
      <c r="Y46" s="134">
        <v>3</v>
      </c>
      <c r="Z46" s="134"/>
      <c r="AA46" s="134"/>
      <c r="AB46" s="91" t="s">
        <v>450</v>
      </c>
      <c r="AC46" s="91" t="s">
        <v>3074</v>
      </c>
      <c r="AD46" s="91" t="s">
        <v>3229</v>
      </c>
      <c r="AE46" s="94" t="s">
        <v>82</v>
      </c>
      <c r="AF46" s="848">
        <v>0</v>
      </c>
      <c r="AG46" s="183"/>
      <c r="AH46" s="183"/>
      <c r="AI46" s="183"/>
      <c r="AJ46" s="183"/>
      <c r="AK46" s="183"/>
      <c r="AL46" s="183"/>
      <c r="AM46" s="183"/>
    </row>
    <row r="47" spans="2:39" s="850" customFormat="1" ht="148.5" x14ac:dyDescent="0.3">
      <c r="B47" s="857"/>
      <c r="C47" s="863"/>
      <c r="D47" s="117" t="s">
        <v>3243</v>
      </c>
      <c r="E47" s="858" t="s">
        <v>3218</v>
      </c>
      <c r="F47" s="846" t="str">
        <f t="shared" si="4"/>
        <v xml:space="preserve">Levantamiento Requerimientos De Lideres Usuarios
-Gestionar Requerimientos Via Solicitud con Proveedor
-Implementar Cambios En Ambiente Prueba
-Reunion de Validacion De los Cambios con lideres
-Tomar Desicion final de Factibilidad del Nuevo Cambio 
-Pasar a Productivo Nuevos Cambios del Sistema
-Formar a Usuarios Finales
-Desplegar la Solucion en toda la Empresa
</v>
      </c>
      <c r="G47" s="858" t="s">
        <v>3244</v>
      </c>
      <c r="H47" s="103">
        <v>2</v>
      </c>
      <c r="I47" s="105" t="s">
        <v>92</v>
      </c>
      <c r="J47" s="105"/>
      <c r="K47" s="852" t="s">
        <v>251</v>
      </c>
      <c r="L47" s="103" t="s">
        <v>41</v>
      </c>
      <c r="M47" s="103" t="s">
        <v>42</v>
      </c>
      <c r="N47" s="103" t="s">
        <v>43</v>
      </c>
      <c r="O47" s="967">
        <f t="shared" si="3"/>
        <v>2</v>
      </c>
      <c r="P47" s="134"/>
      <c r="Q47" s="134"/>
      <c r="R47" s="134">
        <v>1</v>
      </c>
      <c r="S47" s="134"/>
      <c r="T47" s="134"/>
      <c r="U47" s="134"/>
      <c r="V47" s="134"/>
      <c r="W47" s="134"/>
      <c r="X47" s="134"/>
      <c r="Y47" s="134">
        <v>1</v>
      </c>
      <c r="Z47" s="134"/>
      <c r="AA47" s="134"/>
      <c r="AB47" s="118" t="s">
        <v>450</v>
      </c>
      <c r="AC47" s="118" t="s">
        <v>3074</v>
      </c>
      <c r="AD47" s="118" t="s">
        <v>3094</v>
      </c>
      <c r="AE47" s="103" t="s">
        <v>82</v>
      </c>
      <c r="AF47" s="853">
        <v>0</v>
      </c>
    </row>
    <row r="48" spans="2:39" s="850" customFormat="1" ht="165" x14ac:dyDescent="0.3">
      <c r="B48" s="857"/>
      <c r="C48" s="863"/>
      <c r="D48" s="117" t="s">
        <v>3245</v>
      </c>
      <c r="E48" s="858" t="s">
        <v>3227</v>
      </c>
      <c r="F48" s="846" t="str">
        <f t="shared" si="4"/>
        <v xml:space="preserve">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
</v>
      </c>
      <c r="G48" s="858" t="s">
        <v>3246</v>
      </c>
      <c r="H48" s="103">
        <v>2</v>
      </c>
      <c r="I48" s="105" t="s">
        <v>92</v>
      </c>
      <c r="J48" s="105"/>
      <c r="K48" s="852" t="s">
        <v>40</v>
      </c>
      <c r="L48" s="103" t="s">
        <v>41</v>
      </c>
      <c r="M48" s="103" t="s">
        <v>42</v>
      </c>
      <c r="N48" s="103" t="s">
        <v>43</v>
      </c>
      <c r="O48" s="966">
        <f t="shared" si="3"/>
        <v>1</v>
      </c>
      <c r="P48" s="134"/>
      <c r="Q48" s="134"/>
      <c r="R48" s="138">
        <v>0.2</v>
      </c>
      <c r="S48" s="138">
        <v>0.2</v>
      </c>
      <c r="T48" s="138">
        <v>0.2</v>
      </c>
      <c r="U48" s="138">
        <v>0.2</v>
      </c>
      <c r="V48" s="138">
        <v>0.2</v>
      </c>
      <c r="W48" s="134"/>
      <c r="X48" s="134"/>
      <c r="Y48" s="134"/>
      <c r="Z48" s="134"/>
      <c r="AA48" s="134"/>
      <c r="AB48" s="118" t="s">
        <v>450</v>
      </c>
      <c r="AC48" s="118" t="s">
        <v>3074</v>
      </c>
      <c r="AD48" s="118" t="s">
        <v>3247</v>
      </c>
      <c r="AE48" s="103" t="s">
        <v>82</v>
      </c>
      <c r="AF48" s="853">
        <v>0</v>
      </c>
    </row>
    <row r="49" spans="2:39" s="850" customFormat="1" ht="132" x14ac:dyDescent="0.3">
      <c r="B49" s="857"/>
      <c r="C49" s="863"/>
      <c r="D49" s="117" t="s">
        <v>3248</v>
      </c>
      <c r="E49" s="858" t="s">
        <v>3249</v>
      </c>
      <c r="F49" s="846" t="str">
        <f t="shared" si="4"/>
        <v>Levantamiento Requerimientos De Lideres Usuarios
-Cotizar Requerimientos Con Proveedor
-Reunion de Validacion De los Cambios con lideres
-Tomar Desicion final de Factibilidad del Nuevo Cambio 
-Probar Funcionalidades En Ambiente Prueba
-Pasar a Productivo Nuevos Cambios del Sistema
-Formar a Usuarios Finales
-Desplegar la Solucion en toda la Empresa</v>
      </c>
      <c r="G49" s="858" t="s">
        <v>3250</v>
      </c>
      <c r="H49" s="103">
        <v>1</v>
      </c>
      <c r="I49" s="105" t="s">
        <v>92</v>
      </c>
      <c r="J49" s="105"/>
      <c r="K49" s="852" t="s">
        <v>40</v>
      </c>
      <c r="L49" s="103" t="s">
        <v>41</v>
      </c>
      <c r="M49" s="103" t="s">
        <v>42</v>
      </c>
      <c r="N49" s="103" t="s">
        <v>43</v>
      </c>
      <c r="O49" s="966">
        <f t="shared" si="3"/>
        <v>1</v>
      </c>
      <c r="P49" s="145"/>
      <c r="Q49" s="145"/>
      <c r="R49" s="145"/>
      <c r="S49" s="145">
        <v>0.5</v>
      </c>
      <c r="T49" s="145"/>
      <c r="U49" s="145"/>
      <c r="V49" s="145"/>
      <c r="W49" s="145"/>
      <c r="X49" s="145"/>
      <c r="Y49" s="145">
        <v>0.5</v>
      </c>
      <c r="Z49" s="145"/>
      <c r="AA49" s="145"/>
      <c r="AB49" s="118" t="s">
        <v>482</v>
      </c>
      <c r="AC49" s="118" t="s">
        <v>3074</v>
      </c>
      <c r="AD49" s="118" t="s">
        <v>3094</v>
      </c>
      <c r="AE49" s="103" t="s">
        <v>859</v>
      </c>
      <c r="AF49" s="853">
        <v>0</v>
      </c>
    </row>
    <row r="50" spans="2:39" ht="165" x14ac:dyDescent="0.3">
      <c r="B50" s="857"/>
      <c r="C50" s="863"/>
      <c r="D50" s="117" t="s">
        <v>3251</v>
      </c>
      <c r="E50" s="858" t="s">
        <v>3227</v>
      </c>
      <c r="F50" s="846" t="str">
        <f t="shared" si="4"/>
        <v xml:space="preserve">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
</v>
      </c>
      <c r="G50" s="858" t="s">
        <v>3252</v>
      </c>
      <c r="H50" s="94">
        <v>3</v>
      </c>
      <c r="I50" s="95" t="s">
        <v>92</v>
      </c>
      <c r="J50" s="95"/>
      <c r="K50" s="847" t="s">
        <v>40</v>
      </c>
      <c r="L50" s="94" t="s">
        <v>41</v>
      </c>
      <c r="M50" s="94" t="s">
        <v>42</v>
      </c>
      <c r="N50" s="94" t="s">
        <v>43</v>
      </c>
      <c r="O50" s="966">
        <f t="shared" si="3"/>
        <v>1</v>
      </c>
      <c r="P50" s="134"/>
      <c r="Q50" s="138">
        <v>0.15</v>
      </c>
      <c r="R50" s="134"/>
      <c r="S50" s="138">
        <v>0.15</v>
      </c>
      <c r="T50" s="134"/>
      <c r="U50" s="138">
        <v>0.15</v>
      </c>
      <c r="V50" s="134"/>
      <c r="W50" s="138">
        <v>0.15</v>
      </c>
      <c r="X50" s="134"/>
      <c r="Y50" s="138">
        <v>0.2</v>
      </c>
      <c r="Z50" s="134"/>
      <c r="AA50" s="138">
        <v>0.2</v>
      </c>
      <c r="AB50" s="91" t="s">
        <v>450</v>
      </c>
      <c r="AC50" s="91" t="s">
        <v>3074</v>
      </c>
      <c r="AD50" s="91" t="s">
        <v>3253</v>
      </c>
      <c r="AE50" s="94" t="s">
        <v>95</v>
      </c>
      <c r="AF50" s="848">
        <v>0</v>
      </c>
      <c r="AG50" s="183"/>
      <c r="AH50" s="183"/>
      <c r="AI50" s="183"/>
      <c r="AJ50" s="183"/>
      <c r="AK50" s="183"/>
      <c r="AL50" s="183"/>
      <c r="AM50" s="183"/>
    </row>
    <row r="51" spans="2:39" ht="148.5" x14ac:dyDescent="0.3">
      <c r="B51" s="857"/>
      <c r="C51" s="863"/>
      <c r="D51" s="117" t="s">
        <v>3254</v>
      </c>
      <c r="E51" s="858" t="s">
        <v>3218</v>
      </c>
      <c r="F51" s="846" t="str">
        <f t="shared" si="4"/>
        <v xml:space="preserve">Levantamiento Requerimientos De Lideres Usuarios
-Gestionar Requerimientos Via Solicitud con Proveedor
-Implementar Cambios En Ambiente Prueba
-Reunion de Validacion De los Cambios con lideres
-Tomar Desicion final de Factibilidad del Nuevo Cambio 
-Pasar a Productivo Nuevos Cambios del Sistema
-Formar a Usuarios Finales
-Desplegar la Solucion en toda la Empresa
</v>
      </c>
      <c r="G51" s="858" t="s">
        <v>3255</v>
      </c>
      <c r="H51" s="94">
        <v>2</v>
      </c>
      <c r="I51" s="95" t="s">
        <v>92</v>
      </c>
      <c r="J51" s="95"/>
      <c r="K51" s="847" t="s">
        <v>40</v>
      </c>
      <c r="L51" s="94" t="s">
        <v>41</v>
      </c>
      <c r="M51" s="94" t="s">
        <v>42</v>
      </c>
      <c r="N51" s="94" t="s">
        <v>43</v>
      </c>
      <c r="O51" s="966">
        <f t="shared" si="3"/>
        <v>0.99999999999999989</v>
      </c>
      <c r="P51" s="134"/>
      <c r="Q51" s="138"/>
      <c r="R51" s="138">
        <v>0.1</v>
      </c>
      <c r="S51" s="138">
        <v>0.1</v>
      </c>
      <c r="T51" s="138">
        <v>0.1</v>
      </c>
      <c r="U51" s="138">
        <v>0.1</v>
      </c>
      <c r="V51" s="138">
        <v>0.1</v>
      </c>
      <c r="W51" s="138">
        <v>0.1</v>
      </c>
      <c r="X51" s="138">
        <v>0.1</v>
      </c>
      <c r="Y51" s="138">
        <v>0.1</v>
      </c>
      <c r="Z51" s="138">
        <v>0.1</v>
      </c>
      <c r="AA51" s="138">
        <v>0.1</v>
      </c>
      <c r="AB51" s="91" t="s">
        <v>450</v>
      </c>
      <c r="AC51" s="91" t="s">
        <v>3074</v>
      </c>
      <c r="AD51" s="91" t="s">
        <v>3234</v>
      </c>
      <c r="AE51" s="94" t="s">
        <v>95</v>
      </c>
      <c r="AF51" s="848">
        <v>0</v>
      </c>
      <c r="AG51" s="183"/>
      <c r="AH51" s="183"/>
      <c r="AI51" s="183"/>
      <c r="AJ51" s="183"/>
      <c r="AK51" s="183"/>
      <c r="AL51" s="183"/>
      <c r="AM51" s="183"/>
    </row>
    <row r="52" spans="2:39" s="850" customFormat="1" ht="148.5" x14ac:dyDescent="0.3">
      <c r="B52" s="857"/>
      <c r="C52" s="863"/>
      <c r="D52" s="117" t="s">
        <v>3256</v>
      </c>
      <c r="E52" s="858" t="s">
        <v>3218</v>
      </c>
      <c r="F52" s="846" t="str">
        <f t="shared" si="4"/>
        <v xml:space="preserve">Levantamiento Requerimientos De Lideres Usuarios
-Gestionar Requerimientos Via Solicitud con Proveedor
-Implementar Cambios En Ambiente Prueba
-Reunion de Validacion De los Cambios con lideres
-Tomar Desicion final de Factibilidad del Nuevo Cambio 
-Pasar a Productivo Nuevos Cambios del Sistema
-Formar a Usuarios Finales
-Desplegar la Solucion en toda la Empresa
</v>
      </c>
      <c r="G52" s="858" t="s">
        <v>3257</v>
      </c>
      <c r="H52" s="103">
        <v>1</v>
      </c>
      <c r="I52" s="105" t="s">
        <v>92</v>
      </c>
      <c r="J52" s="105"/>
      <c r="K52" s="852" t="s">
        <v>40</v>
      </c>
      <c r="L52" s="103" t="s">
        <v>41</v>
      </c>
      <c r="M52" s="103" t="s">
        <v>42</v>
      </c>
      <c r="N52" s="103" t="s">
        <v>43</v>
      </c>
      <c r="O52" s="966">
        <f t="shared" si="3"/>
        <v>1</v>
      </c>
      <c r="P52" s="145"/>
      <c r="Q52" s="145"/>
      <c r="R52" s="145"/>
      <c r="S52" s="145"/>
      <c r="T52" s="145"/>
      <c r="U52" s="145"/>
      <c r="V52" s="145"/>
      <c r="W52" s="145">
        <v>0.25</v>
      </c>
      <c r="X52" s="145">
        <v>0.25</v>
      </c>
      <c r="Y52" s="145">
        <v>0.25</v>
      </c>
      <c r="Z52" s="145">
        <v>0.25</v>
      </c>
      <c r="AA52" s="145"/>
      <c r="AB52" s="118" t="s">
        <v>450</v>
      </c>
      <c r="AC52" s="118" t="s">
        <v>3074</v>
      </c>
      <c r="AD52" s="118" t="s">
        <v>3258</v>
      </c>
      <c r="AE52" s="103" t="s">
        <v>859</v>
      </c>
      <c r="AF52" s="853">
        <v>0</v>
      </c>
    </row>
    <row r="53" spans="2:39" ht="148.5" x14ac:dyDescent="0.3">
      <c r="B53" s="857"/>
      <c r="C53" s="863"/>
      <c r="D53" s="117" t="s">
        <v>3259</v>
      </c>
      <c r="E53" s="858" t="s">
        <v>3218</v>
      </c>
      <c r="F53" s="846" t="str">
        <f t="shared" si="4"/>
        <v xml:space="preserve">Levantamiento Requerimientos De Lideres Usuarios
-Gestionar Requerimientos Via Solicitud con Proveedor
-Implementar Cambios En Ambiente Prueba
-Reunion de Validacion De los Cambios con lideres
-Tomar Desicion final de Factibilidad del Nuevo Cambio 
-Pasar a Productivo Nuevos Cambios del Sistema
-Formar a Usuarios Finales
-Desplegar la Solucion en toda la Empresa
</v>
      </c>
      <c r="G53" s="858" t="s">
        <v>3260</v>
      </c>
      <c r="H53" s="94">
        <v>3</v>
      </c>
      <c r="I53" s="95" t="s">
        <v>92</v>
      </c>
      <c r="J53" s="95"/>
      <c r="K53" s="847" t="s">
        <v>251</v>
      </c>
      <c r="L53" s="94" t="s">
        <v>41</v>
      </c>
      <c r="M53" s="94" t="s">
        <v>42</v>
      </c>
      <c r="N53" s="94" t="s">
        <v>43</v>
      </c>
      <c r="O53" s="967">
        <f t="shared" si="3"/>
        <v>1</v>
      </c>
      <c r="P53" s="134"/>
      <c r="Q53" s="134"/>
      <c r="R53" s="134"/>
      <c r="S53" s="134"/>
      <c r="T53" s="134"/>
      <c r="U53" s="134"/>
      <c r="V53" s="134"/>
      <c r="W53" s="134"/>
      <c r="X53" s="134">
        <v>1</v>
      </c>
      <c r="Y53" s="134"/>
      <c r="Z53" s="134"/>
      <c r="AA53" s="134"/>
      <c r="AB53" s="91" t="s">
        <v>450</v>
      </c>
      <c r="AC53" s="91" t="s">
        <v>3074</v>
      </c>
      <c r="AD53" s="91" t="s">
        <v>3105</v>
      </c>
      <c r="AE53" s="94" t="s">
        <v>95</v>
      </c>
      <c r="AF53" s="848">
        <v>0</v>
      </c>
      <c r="AG53" s="183"/>
      <c r="AH53" s="183"/>
      <c r="AI53" s="183"/>
      <c r="AJ53" s="183"/>
      <c r="AK53" s="183"/>
      <c r="AL53" s="183"/>
      <c r="AM53" s="183"/>
    </row>
    <row r="54" spans="2:39" ht="165" x14ac:dyDescent="0.3">
      <c r="B54" s="857"/>
      <c r="C54" s="865"/>
      <c r="D54" s="117" t="s">
        <v>3261</v>
      </c>
      <c r="E54" s="858" t="s">
        <v>3227</v>
      </c>
      <c r="F54" s="846" t="str">
        <f t="shared" si="4"/>
        <v xml:space="preserve">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
</v>
      </c>
      <c r="G54" s="858" t="s">
        <v>3262</v>
      </c>
      <c r="H54" s="103">
        <v>1</v>
      </c>
      <c r="I54" s="105" t="s">
        <v>92</v>
      </c>
      <c r="J54" s="105"/>
      <c r="K54" s="852" t="s">
        <v>40</v>
      </c>
      <c r="L54" s="103" t="s">
        <v>41</v>
      </c>
      <c r="M54" s="103" t="s">
        <v>42</v>
      </c>
      <c r="N54" s="103" t="s">
        <v>43</v>
      </c>
      <c r="O54" s="966">
        <f t="shared" si="3"/>
        <v>1</v>
      </c>
      <c r="P54" s="134"/>
      <c r="Q54" s="138"/>
      <c r="R54" s="134"/>
      <c r="S54" s="134"/>
      <c r="T54" s="138"/>
      <c r="U54" s="134"/>
      <c r="V54" s="134"/>
      <c r="W54" s="138">
        <v>0.25</v>
      </c>
      <c r="X54" s="138">
        <v>0.25</v>
      </c>
      <c r="Y54" s="138">
        <v>0.25</v>
      </c>
      <c r="Z54" s="138">
        <v>0.25</v>
      </c>
      <c r="AA54" s="134"/>
      <c r="AB54" s="118" t="s">
        <v>450</v>
      </c>
      <c r="AC54" s="118" t="s">
        <v>3074</v>
      </c>
      <c r="AD54" s="118" t="s">
        <v>3263</v>
      </c>
      <c r="AE54" s="103" t="s">
        <v>82</v>
      </c>
      <c r="AF54" s="853">
        <v>0</v>
      </c>
      <c r="AG54" s="183"/>
      <c r="AH54" s="183"/>
      <c r="AI54" s="183"/>
      <c r="AJ54" s="183"/>
      <c r="AK54" s="183"/>
      <c r="AL54" s="183"/>
      <c r="AM54" s="183"/>
    </row>
    <row r="55" spans="2:39" ht="56.25" customHeight="1" x14ac:dyDescent="0.25">
      <c r="B55" s="857"/>
      <c r="C55" s="861" t="s">
        <v>585</v>
      </c>
      <c r="D55" s="117"/>
      <c r="E55" s="117" t="s">
        <v>3264</v>
      </c>
      <c r="F55" s="117" t="s">
        <v>3265</v>
      </c>
      <c r="G55" s="117" t="s">
        <v>3266</v>
      </c>
      <c r="H55" s="94">
        <v>3</v>
      </c>
      <c r="I55" s="95" t="s">
        <v>92</v>
      </c>
      <c r="J55" s="126" t="s">
        <v>3267</v>
      </c>
      <c r="K55" s="94" t="s">
        <v>251</v>
      </c>
      <c r="L55" s="94" t="s">
        <v>41</v>
      </c>
      <c r="M55" s="94" t="s">
        <v>42</v>
      </c>
      <c r="N55" s="94" t="s">
        <v>171</v>
      </c>
      <c r="O55" s="582">
        <f>SUM(P55:AA55)</f>
        <v>30</v>
      </c>
      <c r="P55" s="134"/>
      <c r="Q55" s="134"/>
      <c r="R55" s="134"/>
      <c r="S55" s="134"/>
      <c r="T55" s="134"/>
      <c r="U55" s="134"/>
      <c r="V55" s="134">
        <v>5</v>
      </c>
      <c r="W55" s="134">
        <v>5</v>
      </c>
      <c r="X55" s="134">
        <v>5</v>
      </c>
      <c r="Y55" s="134">
        <v>5</v>
      </c>
      <c r="Z55" s="134">
        <v>5</v>
      </c>
      <c r="AA55" s="134">
        <v>5</v>
      </c>
      <c r="AB55" s="91" t="s">
        <v>3268</v>
      </c>
      <c r="AC55" s="91" t="s">
        <v>3269</v>
      </c>
      <c r="AD55" s="91" t="s">
        <v>3270</v>
      </c>
      <c r="AE55" s="94" t="s">
        <v>152</v>
      </c>
      <c r="AF55" s="91" t="s">
        <v>3271</v>
      </c>
      <c r="AG55" s="183"/>
      <c r="AH55" s="183"/>
      <c r="AI55" s="183"/>
      <c r="AJ55" s="183"/>
      <c r="AK55" s="183"/>
      <c r="AL55" s="183"/>
      <c r="AM55" s="183"/>
    </row>
    <row r="56" spans="2:39" ht="56.25" customHeight="1" x14ac:dyDescent="0.25">
      <c r="B56" s="857"/>
      <c r="C56" s="863"/>
      <c r="D56" s="117"/>
      <c r="E56" s="117" t="s">
        <v>3272</v>
      </c>
      <c r="F56" s="117" t="s">
        <v>3273</v>
      </c>
      <c r="G56" s="117" t="s">
        <v>3274</v>
      </c>
      <c r="H56" s="94">
        <v>2</v>
      </c>
      <c r="I56" s="95" t="s">
        <v>92</v>
      </c>
      <c r="J56" s="126" t="s">
        <v>3267</v>
      </c>
      <c r="K56" s="94" t="s">
        <v>251</v>
      </c>
      <c r="L56" s="94" t="s">
        <v>41</v>
      </c>
      <c r="M56" s="94" t="s">
        <v>42</v>
      </c>
      <c r="N56" s="94" t="s">
        <v>171</v>
      </c>
      <c r="O56" s="582">
        <f t="shared" ref="O56:O61" si="5">SUM(P56:AA56)</f>
        <v>50</v>
      </c>
      <c r="P56" s="134"/>
      <c r="Q56" s="134"/>
      <c r="R56" s="134"/>
      <c r="S56" s="134"/>
      <c r="T56" s="134"/>
      <c r="U56" s="134"/>
      <c r="V56" s="134"/>
      <c r="W56" s="134">
        <v>10</v>
      </c>
      <c r="X56" s="134">
        <v>10</v>
      </c>
      <c r="Y56" s="134">
        <v>10</v>
      </c>
      <c r="Z56" s="134">
        <v>10</v>
      </c>
      <c r="AA56" s="134">
        <v>10</v>
      </c>
      <c r="AB56" s="91" t="s">
        <v>3268</v>
      </c>
      <c r="AC56" s="91" t="s">
        <v>3269</v>
      </c>
      <c r="AD56" s="91" t="s">
        <v>3270</v>
      </c>
      <c r="AE56" s="94" t="s">
        <v>152</v>
      </c>
      <c r="AF56" s="91" t="s">
        <v>3275</v>
      </c>
      <c r="AG56" s="183"/>
      <c r="AH56" s="183"/>
      <c r="AI56" s="183"/>
      <c r="AJ56" s="183"/>
      <c r="AK56" s="183"/>
      <c r="AL56" s="183"/>
      <c r="AM56" s="183"/>
    </row>
    <row r="57" spans="2:39" ht="56.25" customHeight="1" x14ac:dyDescent="0.25">
      <c r="B57" s="857"/>
      <c r="C57" s="863"/>
      <c r="D57" s="117"/>
      <c r="E57" s="117" t="s">
        <v>3276</v>
      </c>
      <c r="F57" s="117" t="s">
        <v>3277</v>
      </c>
      <c r="G57" s="117" t="s">
        <v>3278</v>
      </c>
      <c r="H57" s="94">
        <v>2</v>
      </c>
      <c r="I57" s="95" t="s">
        <v>92</v>
      </c>
      <c r="J57" s="126" t="s">
        <v>3279</v>
      </c>
      <c r="K57" s="94" t="s">
        <v>251</v>
      </c>
      <c r="L57" s="94" t="s">
        <v>41</v>
      </c>
      <c r="M57" s="94" t="s">
        <v>42</v>
      </c>
      <c r="N57" s="94" t="s">
        <v>43</v>
      </c>
      <c r="O57" s="582">
        <f t="shared" si="5"/>
        <v>100</v>
      </c>
      <c r="P57" s="134">
        <v>9</v>
      </c>
      <c r="Q57" s="134">
        <v>9</v>
      </c>
      <c r="R57" s="134">
        <v>9</v>
      </c>
      <c r="S57" s="134">
        <v>9</v>
      </c>
      <c r="T57" s="134">
        <v>8</v>
      </c>
      <c r="U57" s="134">
        <v>8</v>
      </c>
      <c r="V57" s="134">
        <v>8</v>
      </c>
      <c r="W57" s="134">
        <v>8</v>
      </c>
      <c r="X57" s="134">
        <v>8</v>
      </c>
      <c r="Y57" s="134">
        <v>8</v>
      </c>
      <c r="Z57" s="134">
        <v>8</v>
      </c>
      <c r="AA57" s="134">
        <v>8</v>
      </c>
      <c r="AB57" s="91" t="s">
        <v>3268</v>
      </c>
      <c r="AC57" s="91" t="s">
        <v>3269</v>
      </c>
      <c r="AD57" s="91" t="s">
        <v>3280</v>
      </c>
      <c r="AE57" s="94" t="s">
        <v>152</v>
      </c>
      <c r="AF57" s="91"/>
      <c r="AG57" s="183"/>
      <c r="AH57" s="183"/>
      <c r="AI57" s="183"/>
      <c r="AJ57" s="183"/>
      <c r="AK57" s="183"/>
      <c r="AL57" s="183"/>
      <c r="AM57" s="183"/>
    </row>
    <row r="58" spans="2:39" ht="56.25" customHeight="1" x14ac:dyDescent="0.25">
      <c r="B58" s="857"/>
      <c r="C58" s="863"/>
      <c r="D58" s="117"/>
      <c r="E58" s="117" t="s">
        <v>3281</v>
      </c>
      <c r="F58" s="117" t="s">
        <v>3282</v>
      </c>
      <c r="G58" s="117" t="s">
        <v>3283</v>
      </c>
      <c r="H58" s="94">
        <v>2</v>
      </c>
      <c r="I58" s="95" t="s">
        <v>92</v>
      </c>
      <c r="J58" s="126" t="s">
        <v>3284</v>
      </c>
      <c r="K58" s="94" t="s">
        <v>251</v>
      </c>
      <c r="L58" s="94" t="s">
        <v>41</v>
      </c>
      <c r="M58" s="94" t="s">
        <v>42</v>
      </c>
      <c r="N58" s="94" t="s">
        <v>171</v>
      </c>
      <c r="O58" s="582">
        <f t="shared" si="5"/>
        <v>70</v>
      </c>
      <c r="P58" s="134"/>
      <c r="Q58" s="134"/>
      <c r="R58" s="134"/>
      <c r="S58" s="134"/>
      <c r="T58" s="134"/>
      <c r="U58" s="134"/>
      <c r="V58" s="134">
        <v>13</v>
      </c>
      <c r="W58" s="134">
        <v>13</v>
      </c>
      <c r="X58" s="134">
        <v>12</v>
      </c>
      <c r="Y58" s="134">
        <v>12</v>
      </c>
      <c r="Z58" s="134">
        <v>10</v>
      </c>
      <c r="AA58" s="134">
        <v>10</v>
      </c>
      <c r="AB58" s="91" t="s">
        <v>3285</v>
      </c>
      <c r="AC58" s="91" t="s">
        <v>3269</v>
      </c>
      <c r="AD58" s="91" t="s">
        <v>3280</v>
      </c>
      <c r="AE58" s="94" t="s">
        <v>152</v>
      </c>
      <c r="AF58" s="91" t="s">
        <v>3286</v>
      </c>
      <c r="AG58" s="183"/>
      <c r="AH58" s="183"/>
      <c r="AI58" s="183"/>
      <c r="AJ58" s="183"/>
      <c r="AK58" s="183"/>
      <c r="AL58" s="183"/>
      <c r="AM58" s="183"/>
    </row>
    <row r="59" spans="2:39" ht="56.25" customHeight="1" x14ac:dyDescent="0.25">
      <c r="B59" s="857"/>
      <c r="C59" s="863"/>
      <c r="D59" s="117"/>
      <c r="E59" s="866" t="s">
        <v>3287</v>
      </c>
      <c r="F59" s="117" t="s">
        <v>3288</v>
      </c>
      <c r="G59" s="117" t="s">
        <v>3289</v>
      </c>
      <c r="H59" s="94">
        <v>2</v>
      </c>
      <c r="I59" s="95" t="s">
        <v>176</v>
      </c>
      <c r="J59" s="126" t="s">
        <v>3290</v>
      </c>
      <c r="K59" s="94" t="s">
        <v>251</v>
      </c>
      <c r="L59" s="94" t="s">
        <v>41</v>
      </c>
      <c r="M59" s="94" t="s">
        <v>42</v>
      </c>
      <c r="N59" s="94" t="s">
        <v>171</v>
      </c>
      <c r="O59" s="582">
        <f t="shared" si="5"/>
        <v>26</v>
      </c>
      <c r="P59" s="134"/>
      <c r="Q59" s="134"/>
      <c r="R59" s="134"/>
      <c r="S59" s="134">
        <v>6</v>
      </c>
      <c r="T59" s="134">
        <v>6</v>
      </c>
      <c r="U59" s="134">
        <v>3</v>
      </c>
      <c r="V59" s="134">
        <v>3</v>
      </c>
      <c r="W59" s="134">
        <v>3</v>
      </c>
      <c r="X59" s="134">
        <v>3</v>
      </c>
      <c r="Y59" s="134">
        <v>2</v>
      </c>
      <c r="Z59" s="134"/>
      <c r="AA59" s="134"/>
      <c r="AB59" s="91" t="s">
        <v>3291</v>
      </c>
      <c r="AC59" s="91" t="s">
        <v>3269</v>
      </c>
      <c r="AD59" s="91" t="s">
        <v>3292</v>
      </c>
      <c r="AE59" s="94" t="s">
        <v>152</v>
      </c>
      <c r="AF59" s="91" t="s">
        <v>3293</v>
      </c>
      <c r="AG59" s="183"/>
      <c r="AH59" s="183"/>
      <c r="AI59" s="183"/>
      <c r="AJ59" s="183"/>
      <c r="AK59" s="183"/>
      <c r="AL59" s="183"/>
      <c r="AM59" s="183"/>
    </row>
    <row r="60" spans="2:39" ht="56.25" customHeight="1" x14ac:dyDescent="0.25">
      <c r="B60" s="857"/>
      <c r="C60" s="863"/>
      <c r="D60" s="117"/>
      <c r="E60" s="117" t="s">
        <v>3294</v>
      </c>
      <c r="F60" s="117" t="s">
        <v>3295</v>
      </c>
      <c r="G60" s="117" t="s">
        <v>3296</v>
      </c>
      <c r="H60" s="94">
        <v>2</v>
      </c>
      <c r="I60" s="95" t="s">
        <v>92</v>
      </c>
      <c r="J60" s="126" t="s">
        <v>3297</v>
      </c>
      <c r="K60" s="94" t="s">
        <v>251</v>
      </c>
      <c r="L60" s="94" t="s">
        <v>41</v>
      </c>
      <c r="M60" s="94" t="s">
        <v>42</v>
      </c>
      <c r="N60" s="94" t="s">
        <v>171</v>
      </c>
      <c r="O60" s="582">
        <f t="shared" si="5"/>
        <v>15</v>
      </c>
      <c r="P60" s="134"/>
      <c r="Q60" s="134"/>
      <c r="R60" s="134"/>
      <c r="S60" s="134"/>
      <c r="T60" s="134"/>
      <c r="U60" s="134"/>
      <c r="V60" s="134"/>
      <c r="W60" s="134">
        <v>3</v>
      </c>
      <c r="X60" s="134">
        <v>3</v>
      </c>
      <c r="Y60" s="134">
        <v>3</v>
      </c>
      <c r="Z60" s="134">
        <v>3</v>
      </c>
      <c r="AA60" s="134">
        <v>3</v>
      </c>
      <c r="AB60" s="91" t="s">
        <v>3298</v>
      </c>
      <c r="AC60" s="91" t="s">
        <v>3269</v>
      </c>
      <c r="AD60" s="91" t="s">
        <v>3270</v>
      </c>
      <c r="AE60" s="94" t="s">
        <v>3299</v>
      </c>
      <c r="AF60" s="91" t="s">
        <v>3300</v>
      </c>
      <c r="AG60" s="183"/>
      <c r="AH60" s="183"/>
      <c r="AI60" s="183"/>
      <c r="AJ60" s="183"/>
      <c r="AK60" s="183"/>
      <c r="AL60" s="183"/>
      <c r="AM60" s="183"/>
    </row>
    <row r="61" spans="2:39" ht="56.25" customHeight="1" x14ac:dyDescent="0.25">
      <c r="B61" s="857"/>
      <c r="C61" s="863"/>
      <c r="D61" s="117"/>
      <c r="E61" s="117" t="s">
        <v>3301</v>
      </c>
      <c r="F61" s="117" t="s">
        <v>3302</v>
      </c>
      <c r="G61" s="117" t="s">
        <v>3303</v>
      </c>
      <c r="H61" s="94">
        <v>2</v>
      </c>
      <c r="I61" s="95" t="s">
        <v>92</v>
      </c>
      <c r="J61" s="126" t="s">
        <v>3304</v>
      </c>
      <c r="K61" s="94" t="s">
        <v>251</v>
      </c>
      <c r="L61" s="94" t="s">
        <v>41</v>
      </c>
      <c r="M61" s="94" t="s">
        <v>42</v>
      </c>
      <c r="N61" s="94" t="s">
        <v>171</v>
      </c>
      <c r="O61" s="582">
        <f t="shared" si="5"/>
        <v>40</v>
      </c>
      <c r="P61" s="134"/>
      <c r="Q61" s="134"/>
      <c r="R61" s="134"/>
      <c r="S61" s="134"/>
      <c r="T61" s="134"/>
      <c r="U61" s="134"/>
      <c r="V61" s="134"/>
      <c r="W61" s="134"/>
      <c r="X61" s="134">
        <v>10</v>
      </c>
      <c r="Y61" s="134">
        <v>10</v>
      </c>
      <c r="Z61" s="134">
        <v>10</v>
      </c>
      <c r="AA61" s="134">
        <v>10</v>
      </c>
      <c r="AB61" s="91" t="s">
        <v>3285</v>
      </c>
      <c r="AC61" s="91" t="s">
        <v>3269</v>
      </c>
      <c r="AD61" s="91" t="s">
        <v>3305</v>
      </c>
      <c r="AE61" s="94" t="s">
        <v>101</v>
      </c>
      <c r="AF61" s="91" t="s">
        <v>3306</v>
      </c>
      <c r="AG61" s="183"/>
      <c r="AH61" s="183"/>
      <c r="AI61" s="183"/>
      <c r="AJ61" s="183"/>
      <c r="AK61" s="183"/>
      <c r="AL61" s="183"/>
      <c r="AM61" s="183"/>
    </row>
    <row r="62" spans="2:39" s="850" customFormat="1" ht="148.5" x14ac:dyDescent="0.3">
      <c r="B62" s="867"/>
      <c r="C62" s="863"/>
      <c r="D62" s="117" t="s">
        <v>3307</v>
      </c>
      <c r="E62" s="858" t="s">
        <v>3088</v>
      </c>
      <c r="F62" s="846" t="str">
        <f>+E62</f>
        <v>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v>
      </c>
      <c r="G62" s="858" t="s">
        <v>3308</v>
      </c>
      <c r="H62" s="103">
        <v>1</v>
      </c>
      <c r="I62" s="105" t="s">
        <v>92</v>
      </c>
      <c r="J62" s="105"/>
      <c r="K62" s="852" t="s">
        <v>40</v>
      </c>
      <c r="L62" s="103" t="s">
        <v>41</v>
      </c>
      <c r="M62" s="103" t="s">
        <v>42</v>
      </c>
      <c r="N62" s="103" t="s">
        <v>43</v>
      </c>
      <c r="O62" s="966">
        <f t="shared" ref="O62:O82" si="6">+SUM(P62:AA62)</f>
        <v>1</v>
      </c>
      <c r="P62" s="145"/>
      <c r="Q62" s="145"/>
      <c r="R62" s="145">
        <v>0.25</v>
      </c>
      <c r="S62" s="145">
        <v>0.25</v>
      </c>
      <c r="T62" s="145">
        <v>0.25</v>
      </c>
      <c r="U62" s="145">
        <v>0.25</v>
      </c>
      <c r="V62" s="145"/>
      <c r="W62" s="145"/>
      <c r="X62" s="145"/>
      <c r="Y62" s="145"/>
      <c r="Z62" s="145"/>
      <c r="AA62" s="145"/>
      <c r="AB62" s="118" t="s">
        <v>450</v>
      </c>
      <c r="AC62" s="118" t="s">
        <v>3074</v>
      </c>
      <c r="AD62" s="118" t="s">
        <v>3309</v>
      </c>
      <c r="AE62" s="103" t="s">
        <v>95</v>
      </c>
      <c r="AF62" s="853">
        <v>0</v>
      </c>
    </row>
    <row r="63" spans="2:39" s="850" customFormat="1" ht="148.5" x14ac:dyDescent="0.3">
      <c r="B63" s="867"/>
      <c r="C63" s="863"/>
      <c r="D63" s="117" t="s">
        <v>3310</v>
      </c>
      <c r="E63" s="858" t="s">
        <v>3088</v>
      </c>
      <c r="F63" s="846" t="str">
        <f t="shared" ref="F63:F75" si="7">+E63</f>
        <v>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v>
      </c>
      <c r="G63" s="858" t="s">
        <v>3311</v>
      </c>
      <c r="H63" s="103">
        <v>2</v>
      </c>
      <c r="I63" s="105" t="s">
        <v>511</v>
      </c>
      <c r="J63" s="105"/>
      <c r="K63" s="852" t="s">
        <v>40</v>
      </c>
      <c r="L63" s="103" t="s">
        <v>41</v>
      </c>
      <c r="M63" s="103" t="s">
        <v>42</v>
      </c>
      <c r="N63" s="103" t="s">
        <v>43</v>
      </c>
      <c r="O63" s="966">
        <f t="shared" si="6"/>
        <v>1</v>
      </c>
      <c r="P63" s="138"/>
      <c r="Q63" s="138">
        <v>0.5</v>
      </c>
      <c r="R63" s="138">
        <v>0.5</v>
      </c>
      <c r="S63" s="134"/>
      <c r="T63" s="134"/>
      <c r="U63" s="138"/>
      <c r="V63" s="134"/>
      <c r="W63" s="134"/>
      <c r="X63" s="138"/>
      <c r="Y63" s="134"/>
      <c r="Z63" s="134"/>
      <c r="AA63" s="138"/>
      <c r="AB63" s="118" t="s">
        <v>450</v>
      </c>
      <c r="AC63" s="118" t="s">
        <v>3074</v>
      </c>
      <c r="AD63" s="118" t="s">
        <v>3110</v>
      </c>
      <c r="AE63" s="103" t="s">
        <v>140</v>
      </c>
      <c r="AF63" s="853">
        <v>0</v>
      </c>
      <c r="AG63" s="868"/>
    </row>
    <row r="64" spans="2:39" s="850" customFormat="1" ht="165" x14ac:dyDescent="0.3">
      <c r="B64" s="867"/>
      <c r="C64" s="863"/>
      <c r="D64" s="117" t="s">
        <v>3312</v>
      </c>
      <c r="E64" s="858" t="s">
        <v>3227</v>
      </c>
      <c r="F64" s="846" t="str">
        <f t="shared" si="7"/>
        <v xml:space="preserve">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
</v>
      </c>
      <c r="G64" s="858" t="s">
        <v>3313</v>
      </c>
      <c r="H64" s="103">
        <v>2</v>
      </c>
      <c r="I64" s="105" t="s">
        <v>511</v>
      </c>
      <c r="J64" s="105"/>
      <c r="K64" s="852" t="s">
        <v>40</v>
      </c>
      <c r="L64" s="103" t="s">
        <v>41</v>
      </c>
      <c r="M64" s="103" t="s">
        <v>42</v>
      </c>
      <c r="N64" s="103" t="s">
        <v>43</v>
      </c>
      <c r="O64" s="966">
        <f t="shared" si="6"/>
        <v>1</v>
      </c>
      <c r="P64" s="134"/>
      <c r="Q64" s="134"/>
      <c r="R64" s="138">
        <v>0.5</v>
      </c>
      <c r="S64" s="134"/>
      <c r="T64" s="134"/>
      <c r="U64" s="138">
        <v>0.25</v>
      </c>
      <c r="V64" s="134"/>
      <c r="W64" s="134"/>
      <c r="X64" s="138">
        <v>0.25</v>
      </c>
      <c r="Y64" s="134"/>
      <c r="Z64" s="134"/>
      <c r="AA64" s="134"/>
      <c r="AB64" s="118" t="s">
        <v>450</v>
      </c>
      <c r="AC64" s="118" t="s">
        <v>3074</v>
      </c>
      <c r="AD64" s="118" t="s">
        <v>3258</v>
      </c>
      <c r="AE64" s="103" t="s">
        <v>140</v>
      </c>
      <c r="AF64" s="853">
        <v>0</v>
      </c>
      <c r="AG64" s="868"/>
    </row>
    <row r="65" spans="1:39" s="850" customFormat="1" ht="165" x14ac:dyDescent="0.3">
      <c r="A65" s="869"/>
      <c r="B65" s="870"/>
      <c r="C65" s="863"/>
      <c r="D65" s="117" t="s">
        <v>3314</v>
      </c>
      <c r="E65" s="858" t="s">
        <v>3227</v>
      </c>
      <c r="F65" s="846" t="str">
        <f t="shared" si="7"/>
        <v xml:space="preserve">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
</v>
      </c>
      <c r="G65" s="858"/>
      <c r="H65" s="103">
        <v>1</v>
      </c>
      <c r="I65" s="105" t="s">
        <v>511</v>
      </c>
      <c r="J65" s="105"/>
      <c r="K65" s="852" t="s">
        <v>40</v>
      </c>
      <c r="L65" s="103" t="s">
        <v>41</v>
      </c>
      <c r="M65" s="103" t="s">
        <v>42</v>
      </c>
      <c r="N65" s="103" t="s">
        <v>43</v>
      </c>
      <c r="O65" s="966">
        <f t="shared" si="6"/>
        <v>1</v>
      </c>
      <c r="P65" s="134"/>
      <c r="Q65" s="134"/>
      <c r="R65" s="134"/>
      <c r="S65" s="134"/>
      <c r="T65" s="134"/>
      <c r="U65" s="134"/>
      <c r="V65" s="138">
        <v>0.25</v>
      </c>
      <c r="W65" s="134"/>
      <c r="X65" s="138">
        <v>0.25</v>
      </c>
      <c r="Y65" s="134"/>
      <c r="Z65" s="138">
        <v>0.5</v>
      </c>
      <c r="AA65" s="134"/>
      <c r="AB65" s="118" t="s">
        <v>450</v>
      </c>
      <c r="AC65" s="118" t="s">
        <v>3074</v>
      </c>
      <c r="AD65" s="118" t="s">
        <v>3083</v>
      </c>
      <c r="AE65" s="103" t="s">
        <v>140</v>
      </c>
      <c r="AF65" s="853">
        <v>0</v>
      </c>
      <c r="AG65" s="868"/>
    </row>
    <row r="66" spans="1:39" ht="148.5" x14ac:dyDescent="0.3">
      <c r="B66" s="867"/>
      <c r="C66" s="863"/>
      <c r="D66" s="117" t="s">
        <v>3315</v>
      </c>
      <c r="E66" s="858" t="s">
        <v>3218</v>
      </c>
      <c r="F66" s="846" t="str">
        <f t="shared" si="7"/>
        <v xml:space="preserve">Levantamiento Requerimientos De Lideres Usuarios
-Gestionar Requerimientos Via Solicitud con Proveedor
-Implementar Cambios En Ambiente Prueba
-Reunion de Validacion De los Cambios con lideres
-Tomar Desicion final de Factibilidad del Nuevo Cambio 
-Pasar a Productivo Nuevos Cambios del Sistema
-Formar a Usuarios Finales
-Desplegar la Solucion en toda la Empresa
</v>
      </c>
      <c r="G66" s="858" t="s">
        <v>3316</v>
      </c>
      <c r="H66" s="103">
        <v>1</v>
      </c>
      <c r="I66" s="105" t="s">
        <v>313</v>
      </c>
      <c r="J66" s="105"/>
      <c r="K66" s="852" t="s">
        <v>251</v>
      </c>
      <c r="L66" s="103" t="s">
        <v>41</v>
      </c>
      <c r="M66" s="103" t="s">
        <v>42</v>
      </c>
      <c r="N66" s="103" t="s">
        <v>43</v>
      </c>
      <c r="O66" s="967">
        <f t="shared" si="6"/>
        <v>2</v>
      </c>
      <c r="P66" s="145"/>
      <c r="Q66" s="968"/>
      <c r="R66" s="968"/>
      <c r="S66" s="968">
        <v>1</v>
      </c>
      <c r="T66" s="968"/>
      <c r="U66" s="968"/>
      <c r="V66" s="968">
        <v>1</v>
      </c>
      <c r="W66" s="145"/>
      <c r="X66" s="145"/>
      <c r="Y66" s="145"/>
      <c r="Z66" s="145"/>
      <c r="AA66" s="145"/>
      <c r="AB66" s="118" t="s">
        <v>450</v>
      </c>
      <c r="AC66" s="118" t="s">
        <v>3074</v>
      </c>
      <c r="AD66" s="118" t="s">
        <v>3253</v>
      </c>
      <c r="AE66" s="103" t="s">
        <v>95</v>
      </c>
      <c r="AF66" s="853">
        <v>0</v>
      </c>
      <c r="AG66" s="871"/>
      <c r="AH66" s="183"/>
      <c r="AI66" s="183"/>
      <c r="AJ66" s="183"/>
      <c r="AK66" s="183"/>
      <c r="AL66" s="183"/>
      <c r="AM66" s="183"/>
    </row>
    <row r="67" spans="1:39" ht="148.5" x14ac:dyDescent="0.3">
      <c r="B67" s="867"/>
      <c r="C67" s="863"/>
      <c r="D67" s="117" t="s">
        <v>3317</v>
      </c>
      <c r="E67" s="858" t="s">
        <v>3088</v>
      </c>
      <c r="F67" s="846" t="str">
        <f t="shared" si="7"/>
        <v>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v>
      </c>
      <c r="G67" s="858"/>
      <c r="H67" s="103">
        <v>1</v>
      </c>
      <c r="I67" s="105" t="s">
        <v>313</v>
      </c>
      <c r="J67" s="95"/>
      <c r="K67" s="872" t="s">
        <v>40</v>
      </c>
      <c r="L67" s="872" t="s">
        <v>41</v>
      </c>
      <c r="M67" s="872" t="s">
        <v>42</v>
      </c>
      <c r="N67" s="872" t="s">
        <v>43</v>
      </c>
      <c r="O67" s="966">
        <f t="shared" si="6"/>
        <v>1</v>
      </c>
      <c r="P67" s="860">
        <v>0.33</v>
      </c>
      <c r="Q67" s="860">
        <v>0.33</v>
      </c>
      <c r="R67" s="860">
        <v>0.34</v>
      </c>
      <c r="S67" s="859"/>
      <c r="T67" s="859"/>
      <c r="U67" s="859"/>
      <c r="V67" s="859"/>
      <c r="W67" s="859"/>
      <c r="X67" s="859"/>
      <c r="Y67" s="859"/>
      <c r="Z67" s="859"/>
      <c r="AA67" s="859"/>
      <c r="AB67" s="91" t="s">
        <v>450</v>
      </c>
      <c r="AC67" s="91" t="s">
        <v>3074</v>
      </c>
      <c r="AD67" s="91" t="s">
        <v>3075</v>
      </c>
      <c r="AE67" s="94" t="s">
        <v>140</v>
      </c>
      <c r="AF67" s="848">
        <v>0</v>
      </c>
      <c r="AG67" s="871"/>
      <c r="AH67" s="183"/>
      <c r="AI67" s="183"/>
      <c r="AJ67" s="183"/>
      <c r="AK67" s="183"/>
      <c r="AL67" s="183"/>
      <c r="AM67" s="183"/>
    </row>
    <row r="68" spans="1:39" ht="148.5" x14ac:dyDescent="0.3">
      <c r="B68" s="867"/>
      <c r="C68" s="863"/>
      <c r="D68" s="117" t="s">
        <v>3318</v>
      </c>
      <c r="E68" s="858" t="s">
        <v>3088</v>
      </c>
      <c r="F68" s="846" t="str">
        <f>+E68</f>
        <v>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v>
      </c>
      <c r="G68" s="858"/>
      <c r="H68" s="103">
        <v>1</v>
      </c>
      <c r="I68" s="105" t="s">
        <v>313</v>
      </c>
      <c r="J68" s="95"/>
      <c r="K68" s="872" t="s">
        <v>40</v>
      </c>
      <c r="L68" s="872" t="s">
        <v>41</v>
      </c>
      <c r="M68" s="872" t="s">
        <v>42</v>
      </c>
      <c r="N68" s="872" t="s">
        <v>43</v>
      </c>
      <c r="O68" s="966">
        <f t="shared" si="6"/>
        <v>1</v>
      </c>
      <c r="P68" s="859"/>
      <c r="Q68" s="859"/>
      <c r="R68" s="859"/>
      <c r="S68" s="860">
        <v>0.33</v>
      </c>
      <c r="T68" s="860">
        <v>0.33</v>
      </c>
      <c r="U68" s="860">
        <v>0.34</v>
      </c>
      <c r="V68" s="859"/>
      <c r="W68" s="859"/>
      <c r="X68" s="859"/>
      <c r="Y68" s="859"/>
      <c r="Z68" s="859"/>
      <c r="AA68" s="859"/>
      <c r="AB68" s="91" t="s">
        <v>450</v>
      </c>
      <c r="AC68" s="91" t="s">
        <v>3074</v>
      </c>
      <c r="AD68" s="91" t="s">
        <v>3075</v>
      </c>
      <c r="AE68" s="94" t="s">
        <v>140</v>
      </c>
      <c r="AF68" s="848"/>
      <c r="AG68" s="871"/>
      <c r="AH68" s="183"/>
      <c r="AI68" s="183"/>
      <c r="AJ68" s="183"/>
      <c r="AK68" s="183"/>
      <c r="AL68" s="183"/>
      <c r="AM68" s="183"/>
    </row>
    <row r="69" spans="1:39" ht="148.5" x14ac:dyDescent="0.3">
      <c r="B69" s="867"/>
      <c r="C69" s="863"/>
      <c r="D69" s="117" t="s">
        <v>3319</v>
      </c>
      <c r="E69" s="858" t="s">
        <v>3088</v>
      </c>
      <c r="F69" s="846" t="str">
        <f>+E69</f>
        <v>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v>
      </c>
      <c r="G69" s="858"/>
      <c r="H69" s="103">
        <v>1</v>
      </c>
      <c r="I69" s="105" t="s">
        <v>313</v>
      </c>
      <c r="J69" s="95"/>
      <c r="K69" s="872" t="s">
        <v>40</v>
      </c>
      <c r="L69" s="872" t="s">
        <v>41</v>
      </c>
      <c r="M69" s="872" t="s">
        <v>42</v>
      </c>
      <c r="N69" s="872" t="s">
        <v>43</v>
      </c>
      <c r="O69" s="966">
        <f t="shared" si="6"/>
        <v>1</v>
      </c>
      <c r="P69" s="859"/>
      <c r="Q69" s="859"/>
      <c r="R69" s="859"/>
      <c r="S69" s="859"/>
      <c r="T69" s="859"/>
      <c r="U69" s="859"/>
      <c r="V69" s="860">
        <v>0.33</v>
      </c>
      <c r="W69" s="860">
        <v>0.33</v>
      </c>
      <c r="X69" s="860">
        <v>0.34</v>
      </c>
      <c r="Y69" s="859"/>
      <c r="Z69" s="859"/>
      <c r="AA69" s="859"/>
      <c r="AB69" s="91" t="s">
        <v>450</v>
      </c>
      <c r="AC69" s="91" t="s">
        <v>3074</v>
      </c>
      <c r="AD69" s="91" t="s">
        <v>3075</v>
      </c>
      <c r="AE69" s="94" t="s">
        <v>140</v>
      </c>
      <c r="AF69" s="848"/>
      <c r="AG69" s="871"/>
      <c r="AH69" s="183"/>
      <c r="AI69" s="183"/>
      <c r="AJ69" s="183"/>
      <c r="AK69" s="183"/>
      <c r="AL69" s="183"/>
      <c r="AM69" s="183"/>
    </row>
    <row r="70" spans="1:39" ht="148.5" x14ac:dyDescent="0.3">
      <c r="B70" s="867"/>
      <c r="C70" s="863"/>
      <c r="D70" s="117" t="s">
        <v>3320</v>
      </c>
      <c r="E70" s="858" t="s">
        <v>3088</v>
      </c>
      <c r="F70" s="846" t="str">
        <f>+E70</f>
        <v>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v>
      </c>
      <c r="G70" s="858"/>
      <c r="H70" s="103">
        <v>1</v>
      </c>
      <c r="I70" s="105" t="s">
        <v>313</v>
      </c>
      <c r="J70" s="95"/>
      <c r="K70" s="872" t="s">
        <v>40</v>
      </c>
      <c r="L70" s="872" t="s">
        <v>41</v>
      </c>
      <c r="M70" s="872" t="s">
        <v>42</v>
      </c>
      <c r="N70" s="872" t="s">
        <v>43</v>
      </c>
      <c r="O70" s="966">
        <f t="shared" si="6"/>
        <v>1</v>
      </c>
      <c r="P70" s="859"/>
      <c r="Q70" s="859"/>
      <c r="R70" s="859"/>
      <c r="S70" s="859"/>
      <c r="T70" s="859"/>
      <c r="U70" s="859"/>
      <c r="V70" s="859"/>
      <c r="W70" s="859"/>
      <c r="X70" s="859"/>
      <c r="Y70" s="860">
        <v>0.33</v>
      </c>
      <c r="Z70" s="860">
        <v>0.33</v>
      </c>
      <c r="AA70" s="860">
        <v>0.34</v>
      </c>
      <c r="AB70" s="91" t="s">
        <v>450</v>
      </c>
      <c r="AC70" s="91" t="s">
        <v>3074</v>
      </c>
      <c r="AD70" s="91" t="s">
        <v>3075</v>
      </c>
      <c r="AE70" s="94" t="s">
        <v>140</v>
      </c>
      <c r="AF70" s="848"/>
      <c r="AG70" s="871"/>
      <c r="AH70" s="183"/>
      <c r="AI70" s="183"/>
      <c r="AJ70" s="183"/>
      <c r="AK70" s="183"/>
      <c r="AL70" s="183"/>
      <c r="AM70" s="183"/>
    </row>
    <row r="71" spans="1:39" s="850" customFormat="1" ht="148.5" x14ac:dyDescent="0.3">
      <c r="B71" s="867"/>
      <c r="C71" s="863"/>
      <c r="D71" s="117" t="s">
        <v>3321</v>
      </c>
      <c r="E71" s="858" t="s">
        <v>3088</v>
      </c>
      <c r="F71" s="846" t="str">
        <f t="shared" si="7"/>
        <v>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v>
      </c>
      <c r="G71" s="858" t="s">
        <v>1401</v>
      </c>
      <c r="H71" s="103">
        <v>1</v>
      </c>
      <c r="I71" s="105" t="s">
        <v>511</v>
      </c>
      <c r="J71" s="105"/>
      <c r="K71" s="852" t="s">
        <v>40</v>
      </c>
      <c r="L71" s="103" t="s">
        <v>41</v>
      </c>
      <c r="M71" s="103" t="s">
        <v>42</v>
      </c>
      <c r="N71" s="103" t="s">
        <v>43</v>
      </c>
      <c r="O71" s="966">
        <f t="shared" si="6"/>
        <v>1</v>
      </c>
      <c r="P71" s="138">
        <v>0.05</v>
      </c>
      <c r="Q71" s="138">
        <v>0.1</v>
      </c>
      <c r="R71" s="138">
        <v>0.25</v>
      </c>
      <c r="S71" s="138"/>
      <c r="T71" s="138"/>
      <c r="U71" s="138">
        <v>0.25</v>
      </c>
      <c r="V71" s="138"/>
      <c r="W71" s="138"/>
      <c r="X71" s="138"/>
      <c r="Y71" s="138">
        <v>0.35</v>
      </c>
      <c r="Z71" s="134"/>
      <c r="AA71" s="134"/>
      <c r="AB71" s="118" t="s">
        <v>450</v>
      </c>
      <c r="AC71" s="118" t="s">
        <v>3074</v>
      </c>
      <c r="AD71" s="118" t="s">
        <v>3309</v>
      </c>
      <c r="AE71" s="103" t="s">
        <v>3230</v>
      </c>
      <c r="AF71" s="853">
        <v>0</v>
      </c>
      <c r="AG71" s="868"/>
    </row>
    <row r="72" spans="1:39" ht="409.5" x14ac:dyDescent="0.3">
      <c r="B72" s="867"/>
      <c r="C72" s="863"/>
      <c r="D72" s="117" t="s">
        <v>3322</v>
      </c>
      <c r="E72" s="858" t="s">
        <v>3088</v>
      </c>
      <c r="F72" s="846" t="str">
        <f t="shared" si="7"/>
        <v>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v>
      </c>
      <c r="G72" s="858" t="s">
        <v>3323</v>
      </c>
      <c r="H72" s="94">
        <v>1</v>
      </c>
      <c r="I72" s="873" t="s">
        <v>471</v>
      </c>
      <c r="J72" s="95"/>
      <c r="K72" s="847" t="s">
        <v>40</v>
      </c>
      <c r="L72" s="94" t="s">
        <v>41</v>
      </c>
      <c r="M72" s="94" t="s">
        <v>42</v>
      </c>
      <c r="N72" s="94" t="s">
        <v>43</v>
      </c>
      <c r="O72" s="966">
        <f t="shared" si="6"/>
        <v>0.99999999999999989</v>
      </c>
      <c r="P72" s="138">
        <v>0.1</v>
      </c>
      <c r="Q72" s="138">
        <v>0.2</v>
      </c>
      <c r="R72" s="138">
        <v>0.2</v>
      </c>
      <c r="S72" s="138">
        <v>0.2</v>
      </c>
      <c r="T72" s="138">
        <v>0.2</v>
      </c>
      <c r="U72" s="138">
        <v>0.1</v>
      </c>
      <c r="V72" s="138"/>
      <c r="W72" s="138"/>
      <c r="X72" s="138"/>
      <c r="Y72" s="138"/>
      <c r="Z72" s="138"/>
      <c r="AA72" s="134"/>
      <c r="AB72" s="91" t="s">
        <v>450</v>
      </c>
      <c r="AC72" s="91" t="s">
        <v>3074</v>
      </c>
      <c r="AD72" s="91" t="s">
        <v>3220</v>
      </c>
      <c r="AE72" s="94" t="s">
        <v>82</v>
      </c>
      <c r="AF72" s="848">
        <v>0</v>
      </c>
      <c r="AG72" s="871"/>
      <c r="AH72" s="183"/>
      <c r="AI72" s="183"/>
      <c r="AJ72" s="183"/>
      <c r="AK72" s="183"/>
      <c r="AL72" s="183"/>
      <c r="AM72" s="183"/>
    </row>
    <row r="73" spans="1:39" ht="198" x14ac:dyDescent="0.3">
      <c r="B73" s="867"/>
      <c r="C73" s="863"/>
      <c r="D73" s="117" t="s">
        <v>3324</v>
      </c>
      <c r="E73" s="858" t="s">
        <v>3088</v>
      </c>
      <c r="F73" s="846" t="str">
        <f t="shared" si="7"/>
        <v>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v>
      </c>
      <c r="G73" s="858" t="s">
        <v>2882</v>
      </c>
      <c r="H73" s="94">
        <v>2</v>
      </c>
      <c r="I73" s="95" t="s">
        <v>511</v>
      </c>
      <c r="J73" s="95"/>
      <c r="K73" s="847" t="s">
        <v>40</v>
      </c>
      <c r="L73" s="94" t="s">
        <v>41</v>
      </c>
      <c r="M73" s="94" t="s">
        <v>42</v>
      </c>
      <c r="N73" s="94" t="s">
        <v>43</v>
      </c>
      <c r="O73" s="966">
        <f t="shared" si="6"/>
        <v>1</v>
      </c>
      <c r="P73" s="134"/>
      <c r="Q73" s="138">
        <v>0.25</v>
      </c>
      <c r="R73" s="138">
        <v>0.25</v>
      </c>
      <c r="S73" s="138">
        <v>0.25</v>
      </c>
      <c r="T73" s="138">
        <v>0.25</v>
      </c>
      <c r="U73" s="134"/>
      <c r="V73" s="138"/>
      <c r="W73" s="138"/>
      <c r="X73" s="138"/>
      <c r="Y73" s="138"/>
      <c r="Z73" s="134"/>
      <c r="AA73" s="134"/>
      <c r="AB73" s="91" t="s">
        <v>450</v>
      </c>
      <c r="AC73" s="91" t="s">
        <v>3074</v>
      </c>
      <c r="AD73" s="91" t="s">
        <v>3083</v>
      </c>
      <c r="AE73" s="94" t="s">
        <v>140</v>
      </c>
      <c r="AF73" s="848">
        <v>0</v>
      </c>
      <c r="AG73" s="871"/>
      <c r="AH73" s="183"/>
      <c r="AI73" s="183"/>
      <c r="AJ73" s="183"/>
      <c r="AK73" s="183"/>
      <c r="AL73" s="183"/>
      <c r="AM73" s="183"/>
    </row>
    <row r="74" spans="1:39" s="850" customFormat="1" ht="49.5" x14ac:dyDescent="0.3">
      <c r="B74" s="867"/>
      <c r="C74" s="863"/>
      <c r="D74" s="117" t="s">
        <v>595</v>
      </c>
      <c r="E74" s="117"/>
      <c r="F74" s="117" t="s">
        <v>3325</v>
      </c>
      <c r="G74" s="117"/>
      <c r="H74" s="118">
        <v>3</v>
      </c>
      <c r="I74" s="117" t="s">
        <v>92</v>
      </c>
      <c r="J74" s="874"/>
      <c r="K74" s="875" t="s">
        <v>40</v>
      </c>
      <c r="L74" s="875" t="s">
        <v>41</v>
      </c>
      <c r="M74" s="875" t="s">
        <v>42</v>
      </c>
      <c r="N74" s="875" t="s">
        <v>43</v>
      </c>
      <c r="O74" s="966">
        <f t="shared" si="6"/>
        <v>1</v>
      </c>
      <c r="P74" s="134"/>
      <c r="Q74" s="138"/>
      <c r="R74" s="138"/>
      <c r="S74" s="138"/>
      <c r="T74" s="138">
        <v>0.5</v>
      </c>
      <c r="U74" s="138">
        <v>0.5</v>
      </c>
      <c r="V74" s="138"/>
      <c r="W74" s="138"/>
      <c r="X74" s="138"/>
      <c r="Y74" s="138"/>
      <c r="Z74" s="134"/>
      <c r="AA74" s="134"/>
      <c r="AB74" s="91" t="s">
        <v>450</v>
      </c>
      <c r="AC74" s="91" t="s">
        <v>3074</v>
      </c>
      <c r="AD74" s="118" t="s">
        <v>3326</v>
      </c>
      <c r="AE74" s="91" t="s">
        <v>3327</v>
      </c>
      <c r="AF74" s="853"/>
      <c r="AG74" s="868"/>
    </row>
    <row r="75" spans="1:39" ht="148.5" x14ac:dyDescent="0.3">
      <c r="B75" s="867"/>
      <c r="C75" s="865"/>
      <c r="D75" s="117" t="s">
        <v>3328</v>
      </c>
      <c r="E75" s="858" t="s">
        <v>3218</v>
      </c>
      <c r="F75" s="846" t="str">
        <f t="shared" si="7"/>
        <v xml:space="preserve">Levantamiento Requerimientos De Lideres Usuarios
-Gestionar Requerimientos Via Solicitud con Proveedor
-Implementar Cambios En Ambiente Prueba
-Reunion de Validacion De los Cambios con lideres
-Tomar Desicion final de Factibilidad del Nuevo Cambio 
-Pasar a Productivo Nuevos Cambios del Sistema
-Formar a Usuarios Finales
-Desplegar la Solucion en toda la Empresa
</v>
      </c>
      <c r="G75" s="846" t="s">
        <v>3228</v>
      </c>
      <c r="H75" s="94">
        <v>1</v>
      </c>
      <c r="I75" s="95" t="s">
        <v>511</v>
      </c>
      <c r="J75" s="95"/>
      <c r="K75" s="847" t="s">
        <v>40</v>
      </c>
      <c r="L75" s="94" t="s">
        <v>41</v>
      </c>
      <c r="M75" s="875" t="s">
        <v>42</v>
      </c>
      <c r="N75" s="94" t="s">
        <v>43</v>
      </c>
      <c r="O75" s="966">
        <f t="shared" si="6"/>
        <v>1</v>
      </c>
      <c r="P75" s="134"/>
      <c r="Q75" s="134"/>
      <c r="R75" s="138">
        <v>0.25</v>
      </c>
      <c r="S75" s="134"/>
      <c r="T75" s="134"/>
      <c r="U75" s="138">
        <v>0.25</v>
      </c>
      <c r="V75" s="134"/>
      <c r="W75" s="134"/>
      <c r="X75" s="138">
        <v>0.25</v>
      </c>
      <c r="Y75" s="134"/>
      <c r="Z75" s="134"/>
      <c r="AA75" s="138">
        <v>0.25</v>
      </c>
      <c r="AB75" s="91" t="s">
        <v>450</v>
      </c>
      <c r="AC75" s="91" t="s">
        <v>3074</v>
      </c>
      <c r="AD75" s="91" t="s">
        <v>3229</v>
      </c>
      <c r="AE75" s="94" t="s">
        <v>95</v>
      </c>
      <c r="AF75" s="848">
        <v>0</v>
      </c>
      <c r="AG75" s="871"/>
      <c r="AH75" s="183"/>
      <c r="AI75" s="183"/>
      <c r="AJ75" s="183"/>
      <c r="AK75" s="183"/>
      <c r="AL75" s="183"/>
      <c r="AM75" s="183"/>
    </row>
    <row r="76" spans="1:39" ht="231" x14ac:dyDescent="0.25">
      <c r="B76" s="876" t="s">
        <v>227</v>
      </c>
      <c r="C76" s="861" t="s">
        <v>228</v>
      </c>
      <c r="D76" s="117"/>
      <c r="E76" s="117" t="s">
        <v>3329</v>
      </c>
      <c r="F76" s="117" t="s">
        <v>3330</v>
      </c>
      <c r="G76" s="117" t="s">
        <v>3331</v>
      </c>
      <c r="H76" s="94">
        <v>1</v>
      </c>
      <c r="I76" s="117" t="s">
        <v>92</v>
      </c>
      <c r="J76" s="117" t="s">
        <v>3332</v>
      </c>
      <c r="K76" s="94" t="s">
        <v>251</v>
      </c>
      <c r="L76" s="94" t="s">
        <v>41</v>
      </c>
      <c r="M76" s="94" t="s">
        <v>42</v>
      </c>
      <c r="N76" s="94" t="s">
        <v>43</v>
      </c>
      <c r="O76" s="582">
        <f t="shared" si="6"/>
        <v>6</v>
      </c>
      <c r="P76" s="134"/>
      <c r="Q76" s="134">
        <v>1</v>
      </c>
      <c r="R76" s="134"/>
      <c r="S76" s="134">
        <v>1</v>
      </c>
      <c r="T76" s="134"/>
      <c r="U76" s="134">
        <v>1</v>
      </c>
      <c r="V76" s="134"/>
      <c r="W76" s="134">
        <v>1</v>
      </c>
      <c r="X76" s="134"/>
      <c r="Y76" s="134">
        <v>1</v>
      </c>
      <c r="Z76" s="134"/>
      <c r="AA76" s="134">
        <v>1</v>
      </c>
      <c r="AB76" s="91" t="s">
        <v>3333</v>
      </c>
      <c r="AC76" s="91" t="s">
        <v>3116</v>
      </c>
      <c r="AD76" s="91" t="s">
        <v>3334</v>
      </c>
      <c r="AE76" s="103"/>
      <c r="AF76" s="91">
        <v>0</v>
      </c>
      <c r="AG76" s="183"/>
      <c r="AH76" s="183"/>
      <c r="AI76" s="183"/>
      <c r="AJ76" s="183"/>
      <c r="AK76" s="183"/>
      <c r="AL76" s="183"/>
      <c r="AM76" s="183"/>
    </row>
    <row r="77" spans="1:39" ht="198" x14ac:dyDescent="0.25">
      <c r="B77" s="877"/>
      <c r="C77" s="863"/>
      <c r="D77" s="117"/>
      <c r="E77" s="117" t="s">
        <v>3335</v>
      </c>
      <c r="F77" s="117" t="s">
        <v>3336</v>
      </c>
      <c r="G77" s="117" t="s">
        <v>3337</v>
      </c>
      <c r="H77" s="94">
        <v>3</v>
      </c>
      <c r="I77" s="117" t="s">
        <v>92</v>
      </c>
      <c r="J77" s="117" t="s">
        <v>3338</v>
      </c>
      <c r="K77" s="94" t="s">
        <v>251</v>
      </c>
      <c r="L77" s="94" t="s">
        <v>41</v>
      </c>
      <c r="M77" s="94" t="s">
        <v>42</v>
      </c>
      <c r="N77" s="94" t="s">
        <v>43</v>
      </c>
      <c r="O77" s="582">
        <f t="shared" si="6"/>
        <v>4</v>
      </c>
      <c r="P77" s="134"/>
      <c r="Q77" s="134"/>
      <c r="R77" s="134">
        <v>1</v>
      </c>
      <c r="S77" s="134"/>
      <c r="T77" s="134"/>
      <c r="U77" s="134">
        <v>1</v>
      </c>
      <c r="V77" s="134"/>
      <c r="W77" s="134"/>
      <c r="X77" s="134">
        <v>1</v>
      </c>
      <c r="Y77" s="134"/>
      <c r="Z77" s="134"/>
      <c r="AA77" s="134">
        <v>1</v>
      </c>
      <c r="AB77" s="91" t="s">
        <v>3339</v>
      </c>
      <c r="AC77" s="91" t="s">
        <v>3116</v>
      </c>
      <c r="AD77" s="91" t="s">
        <v>3340</v>
      </c>
      <c r="AE77" s="103"/>
      <c r="AF77" s="91">
        <v>0</v>
      </c>
      <c r="AG77" s="183"/>
      <c r="AH77" s="183"/>
      <c r="AI77" s="183"/>
      <c r="AJ77" s="183"/>
      <c r="AK77" s="183"/>
      <c r="AL77" s="183"/>
      <c r="AM77" s="183"/>
    </row>
    <row r="78" spans="1:39" ht="66" x14ac:dyDescent="0.25">
      <c r="B78" s="877"/>
      <c r="C78" s="865"/>
      <c r="D78" s="117" t="s">
        <v>3341</v>
      </c>
      <c r="E78" s="117" t="s">
        <v>3342</v>
      </c>
      <c r="F78" s="117" t="s">
        <v>3343</v>
      </c>
      <c r="G78" s="117" t="s">
        <v>3344</v>
      </c>
      <c r="H78" s="94">
        <v>1</v>
      </c>
      <c r="I78" s="117" t="s">
        <v>92</v>
      </c>
      <c r="J78" s="117" t="s">
        <v>3130</v>
      </c>
      <c r="K78" s="94" t="s">
        <v>40</v>
      </c>
      <c r="L78" s="94" t="s">
        <v>41</v>
      </c>
      <c r="M78" s="94" t="s">
        <v>42</v>
      </c>
      <c r="N78" s="94" t="s">
        <v>43</v>
      </c>
      <c r="O78" s="966">
        <f t="shared" si="6"/>
        <v>0.99999999999999989</v>
      </c>
      <c r="P78" s="134"/>
      <c r="Q78" s="134"/>
      <c r="R78" s="138">
        <v>0.3</v>
      </c>
      <c r="S78" s="138">
        <v>0.35</v>
      </c>
      <c r="T78" s="138">
        <v>0.35</v>
      </c>
      <c r="U78" s="134"/>
      <c r="V78" s="134"/>
      <c r="W78" s="134"/>
      <c r="X78" s="134"/>
      <c r="Y78" s="134"/>
      <c r="Z78" s="134"/>
      <c r="AA78" s="134"/>
      <c r="AB78" s="91" t="s">
        <v>3239</v>
      </c>
      <c r="AC78" s="91" t="s">
        <v>3116</v>
      </c>
      <c r="AD78" s="91" t="s">
        <v>3345</v>
      </c>
      <c r="AE78" s="103"/>
      <c r="AF78" s="91">
        <v>0</v>
      </c>
      <c r="AG78" s="183"/>
      <c r="AH78" s="183"/>
      <c r="AI78" s="183"/>
      <c r="AJ78" s="183"/>
      <c r="AK78" s="183"/>
      <c r="AL78" s="183"/>
      <c r="AM78" s="183"/>
    </row>
    <row r="79" spans="1:39" ht="50.25" customHeight="1" x14ac:dyDescent="0.25">
      <c r="B79" s="877"/>
      <c r="C79" s="878" t="s">
        <v>234</v>
      </c>
      <c r="D79" s="866"/>
      <c r="E79" s="117" t="s">
        <v>3346</v>
      </c>
      <c r="F79" s="117" t="s">
        <v>3347</v>
      </c>
      <c r="G79" s="117" t="s">
        <v>3348</v>
      </c>
      <c r="H79" s="103">
        <v>3</v>
      </c>
      <c r="I79" s="117" t="s">
        <v>92</v>
      </c>
      <c r="J79" s="117" t="s">
        <v>3349</v>
      </c>
      <c r="K79" s="118" t="s">
        <v>40</v>
      </c>
      <c r="L79" s="118" t="s">
        <v>41</v>
      </c>
      <c r="M79" s="118" t="s">
        <v>42</v>
      </c>
      <c r="N79" s="118" t="s">
        <v>43</v>
      </c>
      <c r="O79" s="966">
        <f t="shared" si="6"/>
        <v>1</v>
      </c>
      <c r="P79" s="134"/>
      <c r="Q79" s="138">
        <v>0.2</v>
      </c>
      <c r="R79" s="138">
        <v>0.2</v>
      </c>
      <c r="S79" s="138">
        <v>0.4</v>
      </c>
      <c r="T79" s="138">
        <v>0.2</v>
      </c>
      <c r="U79" s="138"/>
      <c r="V79" s="138"/>
      <c r="W79" s="134"/>
      <c r="X79" s="134"/>
      <c r="Y79" s="134"/>
      <c r="Z79" s="134"/>
      <c r="AA79" s="134"/>
      <c r="AB79" s="118" t="s">
        <v>3350</v>
      </c>
      <c r="AC79" s="118" t="s">
        <v>3351</v>
      </c>
      <c r="AD79" s="118" t="s">
        <v>3352</v>
      </c>
      <c r="AE79" s="118" t="s">
        <v>483</v>
      </c>
      <c r="AF79" s="91"/>
      <c r="AG79" s="183"/>
      <c r="AH79" s="183"/>
      <c r="AI79" s="183"/>
      <c r="AJ79" s="183"/>
      <c r="AK79" s="183"/>
      <c r="AL79" s="183"/>
      <c r="AM79" s="183"/>
    </row>
    <row r="80" spans="1:39" ht="49.5" x14ac:dyDescent="0.25">
      <c r="B80" s="877"/>
      <c r="C80" s="879"/>
      <c r="D80" s="117"/>
      <c r="E80" s="117" t="s">
        <v>3353</v>
      </c>
      <c r="F80" s="117" t="s">
        <v>3354</v>
      </c>
      <c r="G80" s="117" t="s">
        <v>3355</v>
      </c>
      <c r="H80" s="103">
        <v>2</v>
      </c>
      <c r="I80" s="117" t="s">
        <v>92</v>
      </c>
      <c r="J80" s="117" t="s">
        <v>3349</v>
      </c>
      <c r="K80" s="118" t="s">
        <v>40</v>
      </c>
      <c r="L80" s="118" t="s">
        <v>41</v>
      </c>
      <c r="M80" s="118" t="s">
        <v>42</v>
      </c>
      <c r="N80" s="118" t="s">
        <v>43</v>
      </c>
      <c r="O80" s="966">
        <f t="shared" si="6"/>
        <v>1</v>
      </c>
      <c r="P80" s="134"/>
      <c r="Q80" s="134"/>
      <c r="R80" s="138">
        <v>0.2</v>
      </c>
      <c r="S80" s="138">
        <v>0.2</v>
      </c>
      <c r="T80" s="138">
        <v>0.3</v>
      </c>
      <c r="U80" s="138">
        <v>0.3</v>
      </c>
      <c r="V80" s="138"/>
      <c r="W80" s="134"/>
      <c r="X80" s="134"/>
      <c r="Y80" s="134"/>
      <c r="Z80" s="134"/>
      <c r="AA80" s="134"/>
      <c r="AB80" s="118" t="s">
        <v>3356</v>
      </c>
      <c r="AC80" s="118" t="s">
        <v>3351</v>
      </c>
      <c r="AD80" s="118" t="s">
        <v>3352</v>
      </c>
      <c r="AE80" s="118" t="s">
        <v>483</v>
      </c>
      <c r="AF80" s="91"/>
      <c r="AG80" s="183"/>
      <c r="AH80" s="183"/>
      <c r="AI80" s="183"/>
      <c r="AJ80" s="183"/>
      <c r="AK80" s="183"/>
      <c r="AL80" s="183"/>
      <c r="AM80" s="183"/>
    </row>
    <row r="81" spans="2:39" ht="66" x14ac:dyDescent="0.25">
      <c r="B81" s="877"/>
      <c r="C81" s="879"/>
      <c r="D81" s="117"/>
      <c r="E81" s="117" t="s">
        <v>3357</v>
      </c>
      <c r="F81" s="117" t="s">
        <v>3358</v>
      </c>
      <c r="G81" s="117" t="s">
        <v>3359</v>
      </c>
      <c r="H81" s="118">
        <v>2</v>
      </c>
      <c r="I81" s="117" t="s">
        <v>92</v>
      </c>
      <c r="J81" s="117" t="s">
        <v>3360</v>
      </c>
      <c r="K81" s="118" t="s">
        <v>251</v>
      </c>
      <c r="L81" s="118" t="s">
        <v>41</v>
      </c>
      <c r="M81" s="118" t="s">
        <v>42</v>
      </c>
      <c r="N81" s="118" t="s">
        <v>43</v>
      </c>
      <c r="O81" s="582">
        <f t="shared" si="6"/>
        <v>11</v>
      </c>
      <c r="P81" s="134"/>
      <c r="Q81" s="134"/>
      <c r="R81" s="134"/>
      <c r="S81" s="134"/>
      <c r="T81" s="134"/>
      <c r="U81" s="134">
        <v>1</v>
      </c>
      <c r="V81" s="134">
        <v>2</v>
      </c>
      <c r="W81" s="134">
        <v>2</v>
      </c>
      <c r="X81" s="134">
        <v>2</v>
      </c>
      <c r="Y81" s="134">
        <v>2</v>
      </c>
      <c r="Z81" s="134">
        <v>2</v>
      </c>
      <c r="AA81" s="134"/>
      <c r="AB81" s="118" t="s">
        <v>963</v>
      </c>
      <c r="AC81" s="118" t="s">
        <v>3351</v>
      </c>
      <c r="AD81" s="118" t="s">
        <v>3352</v>
      </c>
      <c r="AE81" s="103" t="s">
        <v>2806</v>
      </c>
      <c r="AF81" s="91"/>
      <c r="AG81" s="183"/>
      <c r="AH81" s="183"/>
      <c r="AI81" s="183"/>
      <c r="AJ81" s="183"/>
      <c r="AK81" s="183"/>
      <c r="AL81" s="183"/>
      <c r="AM81" s="183"/>
    </row>
    <row r="82" spans="2:39" ht="66" x14ac:dyDescent="0.25">
      <c r="B82" s="877"/>
      <c r="C82" s="879"/>
      <c r="D82" s="117"/>
      <c r="E82" s="117" t="s">
        <v>3361</v>
      </c>
      <c r="F82" s="117" t="s">
        <v>3362</v>
      </c>
      <c r="G82" s="117" t="s">
        <v>3363</v>
      </c>
      <c r="H82" s="103">
        <v>3</v>
      </c>
      <c r="I82" s="105" t="s">
        <v>92</v>
      </c>
      <c r="J82" s="117" t="s">
        <v>3364</v>
      </c>
      <c r="K82" s="103" t="s">
        <v>251</v>
      </c>
      <c r="L82" s="118" t="s">
        <v>41</v>
      </c>
      <c r="M82" s="103" t="s">
        <v>42</v>
      </c>
      <c r="N82" s="103" t="s">
        <v>43</v>
      </c>
      <c r="O82" s="582">
        <f t="shared" si="6"/>
        <v>30</v>
      </c>
      <c r="P82" s="134"/>
      <c r="Q82" s="134">
        <v>5</v>
      </c>
      <c r="R82" s="134"/>
      <c r="S82" s="134">
        <v>5</v>
      </c>
      <c r="T82" s="134"/>
      <c r="U82" s="134">
        <v>5</v>
      </c>
      <c r="V82" s="134"/>
      <c r="W82" s="134">
        <v>5</v>
      </c>
      <c r="X82" s="134"/>
      <c r="Y82" s="134">
        <v>5</v>
      </c>
      <c r="Z82" s="134"/>
      <c r="AA82" s="134">
        <v>5</v>
      </c>
      <c r="AB82" s="118" t="s">
        <v>3365</v>
      </c>
      <c r="AC82" s="118" t="s">
        <v>3351</v>
      </c>
      <c r="AD82" s="118" t="s">
        <v>3352</v>
      </c>
      <c r="AE82" s="103" t="s">
        <v>3366</v>
      </c>
      <c r="AF82" s="91"/>
      <c r="AG82" s="183"/>
      <c r="AH82" s="183"/>
      <c r="AI82" s="183"/>
      <c r="AJ82" s="183"/>
      <c r="AK82" s="183"/>
      <c r="AL82" s="183"/>
      <c r="AM82" s="183"/>
    </row>
    <row r="83" spans="2:39" ht="82.5" x14ac:dyDescent="0.25">
      <c r="B83" s="877"/>
      <c r="C83" s="879"/>
      <c r="D83" s="117"/>
      <c r="E83" s="117" t="s">
        <v>3367</v>
      </c>
      <c r="F83" s="117" t="s">
        <v>3368</v>
      </c>
      <c r="G83" s="117" t="s">
        <v>3369</v>
      </c>
      <c r="H83" s="103">
        <v>3</v>
      </c>
      <c r="I83" s="105" t="s">
        <v>92</v>
      </c>
      <c r="J83" s="117" t="s">
        <v>3370</v>
      </c>
      <c r="K83" s="103" t="s">
        <v>40</v>
      </c>
      <c r="L83" s="103" t="s">
        <v>41</v>
      </c>
      <c r="M83" s="103" t="s">
        <v>178</v>
      </c>
      <c r="N83" s="103" t="s">
        <v>171</v>
      </c>
      <c r="O83" s="966">
        <f>AVERAGE(P83:AA83)</f>
        <v>0.96999999999999986</v>
      </c>
      <c r="P83" s="138">
        <v>0.99</v>
      </c>
      <c r="Q83" s="138">
        <v>0.99</v>
      </c>
      <c r="R83" s="138">
        <v>0.99</v>
      </c>
      <c r="S83" s="138">
        <v>0.99</v>
      </c>
      <c r="T83" s="138">
        <v>0.99</v>
      </c>
      <c r="U83" s="138">
        <v>0.95</v>
      </c>
      <c r="V83" s="138">
        <v>0.95</v>
      </c>
      <c r="W83" s="138">
        <v>0.95</v>
      </c>
      <c r="X83" s="138">
        <v>0.95</v>
      </c>
      <c r="Y83" s="138">
        <v>0.95</v>
      </c>
      <c r="Z83" s="138">
        <v>0.95</v>
      </c>
      <c r="AA83" s="138">
        <v>0.99</v>
      </c>
      <c r="AB83" s="118" t="s">
        <v>3371</v>
      </c>
      <c r="AC83" s="118" t="s">
        <v>3351</v>
      </c>
      <c r="AD83" s="118" t="s">
        <v>3352</v>
      </c>
      <c r="AE83" s="103" t="s">
        <v>3366</v>
      </c>
      <c r="AF83" s="91"/>
      <c r="AG83" s="183"/>
      <c r="AH83" s="183"/>
      <c r="AI83" s="183"/>
      <c r="AJ83" s="183"/>
      <c r="AK83" s="183"/>
      <c r="AL83" s="183"/>
      <c r="AM83" s="183"/>
    </row>
    <row r="84" spans="2:39" ht="66" x14ac:dyDescent="0.25">
      <c r="B84" s="877"/>
      <c r="C84" s="879"/>
      <c r="D84" s="117"/>
      <c r="E84" s="117" t="s">
        <v>3372</v>
      </c>
      <c r="F84" s="117" t="s">
        <v>3373</v>
      </c>
      <c r="G84" s="117" t="s">
        <v>3374</v>
      </c>
      <c r="H84" s="118">
        <v>2</v>
      </c>
      <c r="I84" s="117" t="s">
        <v>92</v>
      </c>
      <c r="J84" s="117" t="s">
        <v>3364</v>
      </c>
      <c r="K84" s="103" t="s">
        <v>251</v>
      </c>
      <c r="L84" s="103" t="s">
        <v>41</v>
      </c>
      <c r="M84" s="103" t="s">
        <v>42</v>
      </c>
      <c r="N84" s="103" t="s">
        <v>43</v>
      </c>
      <c r="O84" s="582">
        <f t="shared" ref="O84:O90" si="8">+SUM(P84:AA84)</f>
        <v>30</v>
      </c>
      <c r="P84" s="134"/>
      <c r="Q84" s="134">
        <v>5</v>
      </c>
      <c r="R84" s="134"/>
      <c r="S84" s="134">
        <v>5</v>
      </c>
      <c r="T84" s="134"/>
      <c r="U84" s="134">
        <v>5</v>
      </c>
      <c r="V84" s="134"/>
      <c r="W84" s="134">
        <v>5</v>
      </c>
      <c r="X84" s="134"/>
      <c r="Y84" s="134">
        <v>5</v>
      </c>
      <c r="Z84" s="134"/>
      <c r="AA84" s="134">
        <v>5</v>
      </c>
      <c r="AB84" s="118" t="s">
        <v>3375</v>
      </c>
      <c r="AC84" s="118" t="s">
        <v>3351</v>
      </c>
      <c r="AD84" s="118" t="s">
        <v>3352</v>
      </c>
      <c r="AE84" s="103" t="s">
        <v>483</v>
      </c>
      <c r="AF84" s="91"/>
      <c r="AG84" s="183"/>
      <c r="AH84" s="183"/>
      <c r="AI84" s="183"/>
      <c r="AJ84" s="183"/>
      <c r="AK84" s="183"/>
      <c r="AL84" s="183"/>
      <c r="AM84" s="183"/>
    </row>
    <row r="85" spans="2:39" ht="66" x14ac:dyDescent="0.25">
      <c r="B85" s="877"/>
      <c r="C85" s="879"/>
      <c r="D85" s="866"/>
      <c r="E85" s="117" t="s">
        <v>3376</v>
      </c>
      <c r="F85" s="117" t="s">
        <v>3377</v>
      </c>
      <c r="G85" s="117" t="s">
        <v>3378</v>
      </c>
      <c r="H85" s="118">
        <v>2</v>
      </c>
      <c r="I85" s="117" t="s">
        <v>92</v>
      </c>
      <c r="J85" s="117" t="s">
        <v>3349</v>
      </c>
      <c r="K85" s="103" t="s">
        <v>40</v>
      </c>
      <c r="L85" s="103" t="s">
        <v>41</v>
      </c>
      <c r="M85" s="103" t="s">
        <v>42</v>
      </c>
      <c r="N85" s="103" t="s">
        <v>43</v>
      </c>
      <c r="O85" s="966">
        <f t="shared" si="8"/>
        <v>0.99999999999999989</v>
      </c>
      <c r="P85" s="138">
        <v>0.1</v>
      </c>
      <c r="Q85" s="138">
        <v>0.1</v>
      </c>
      <c r="R85" s="138">
        <v>0.1</v>
      </c>
      <c r="S85" s="138">
        <v>0.1</v>
      </c>
      <c r="T85" s="138">
        <v>0.1</v>
      </c>
      <c r="U85" s="138">
        <v>0.1</v>
      </c>
      <c r="V85" s="138">
        <v>0.1</v>
      </c>
      <c r="W85" s="138">
        <v>0.1</v>
      </c>
      <c r="X85" s="138">
        <v>0.1</v>
      </c>
      <c r="Y85" s="138">
        <v>0.1</v>
      </c>
      <c r="Z85" s="134"/>
      <c r="AA85" s="134"/>
      <c r="AB85" s="118" t="s">
        <v>3379</v>
      </c>
      <c r="AC85" s="118" t="s">
        <v>3351</v>
      </c>
      <c r="AD85" s="118" t="s">
        <v>3352</v>
      </c>
      <c r="AE85" s="103" t="s">
        <v>483</v>
      </c>
      <c r="AF85" s="91"/>
      <c r="AG85" s="183"/>
      <c r="AH85" s="183"/>
      <c r="AI85" s="183"/>
      <c r="AJ85" s="183"/>
      <c r="AK85" s="183"/>
      <c r="AL85" s="183"/>
      <c r="AM85" s="183"/>
    </row>
    <row r="86" spans="2:39" s="850" customFormat="1" ht="66" x14ac:dyDescent="0.25">
      <c r="B86" s="877"/>
      <c r="C86" s="879"/>
      <c r="D86" s="117" t="s">
        <v>3380</v>
      </c>
      <c r="E86" s="117" t="s">
        <v>3381</v>
      </c>
      <c r="F86" s="117" t="s">
        <v>3382</v>
      </c>
      <c r="G86" s="117" t="s">
        <v>3383</v>
      </c>
      <c r="H86" s="103">
        <v>3</v>
      </c>
      <c r="I86" s="105" t="s">
        <v>92</v>
      </c>
      <c r="J86" s="117" t="s">
        <v>3384</v>
      </c>
      <c r="K86" s="103" t="s">
        <v>40</v>
      </c>
      <c r="L86" s="103" t="s">
        <v>41</v>
      </c>
      <c r="M86" s="103" t="s">
        <v>42</v>
      </c>
      <c r="N86" s="103" t="s">
        <v>171</v>
      </c>
      <c r="O86" s="966">
        <f t="shared" si="8"/>
        <v>1</v>
      </c>
      <c r="P86" s="138"/>
      <c r="Q86" s="138"/>
      <c r="R86" s="138"/>
      <c r="S86" s="138"/>
      <c r="T86" s="138"/>
      <c r="U86" s="138"/>
      <c r="V86" s="138"/>
      <c r="W86" s="138">
        <v>0.2</v>
      </c>
      <c r="X86" s="138">
        <v>0.2</v>
      </c>
      <c r="Y86" s="138">
        <v>0.2</v>
      </c>
      <c r="Z86" s="138">
        <v>0.2</v>
      </c>
      <c r="AA86" s="138">
        <v>0.2</v>
      </c>
      <c r="AB86" s="118" t="s">
        <v>3385</v>
      </c>
      <c r="AC86" s="118" t="s">
        <v>3351</v>
      </c>
      <c r="AD86" s="118" t="s">
        <v>3386</v>
      </c>
      <c r="AE86" s="103"/>
      <c r="AF86" s="118"/>
    </row>
    <row r="87" spans="2:39" s="850" customFormat="1" ht="148.5" x14ac:dyDescent="0.25">
      <c r="B87" s="877"/>
      <c r="C87" s="879"/>
      <c r="D87" s="117" t="s">
        <v>3387</v>
      </c>
      <c r="E87" s="117" t="s">
        <v>3388</v>
      </c>
      <c r="F87" s="117" t="s">
        <v>3389</v>
      </c>
      <c r="G87" s="117" t="s">
        <v>3390</v>
      </c>
      <c r="H87" s="103">
        <v>3</v>
      </c>
      <c r="I87" s="105" t="s">
        <v>92</v>
      </c>
      <c r="J87" s="117" t="s">
        <v>3391</v>
      </c>
      <c r="K87" s="103" t="s">
        <v>40</v>
      </c>
      <c r="L87" s="103" t="s">
        <v>41</v>
      </c>
      <c r="M87" s="103" t="s">
        <v>42</v>
      </c>
      <c r="N87" s="103" t="s">
        <v>171</v>
      </c>
      <c r="O87" s="966">
        <f t="shared" si="8"/>
        <v>1</v>
      </c>
      <c r="P87" s="134"/>
      <c r="Q87" s="134"/>
      <c r="R87" s="134"/>
      <c r="S87" s="134"/>
      <c r="T87" s="134"/>
      <c r="U87" s="134"/>
      <c r="V87" s="138">
        <v>0.1</v>
      </c>
      <c r="W87" s="138">
        <v>0.1</v>
      </c>
      <c r="X87" s="138">
        <v>0.1</v>
      </c>
      <c r="Y87" s="138">
        <v>0.5</v>
      </c>
      <c r="Z87" s="138">
        <v>0.2</v>
      </c>
      <c r="AA87" s="138"/>
      <c r="AB87" s="118" t="s">
        <v>3385</v>
      </c>
      <c r="AC87" s="118" t="s">
        <v>3351</v>
      </c>
      <c r="AD87" s="118" t="s">
        <v>3386</v>
      </c>
      <c r="AE87" s="103" t="s">
        <v>95</v>
      </c>
      <c r="AF87" s="118"/>
    </row>
    <row r="88" spans="2:39" ht="66" customHeight="1" x14ac:dyDescent="0.25">
      <c r="B88" s="877"/>
      <c r="C88" s="879"/>
      <c r="D88" s="117"/>
      <c r="E88" s="117" t="s">
        <v>3392</v>
      </c>
      <c r="F88" s="117" t="s">
        <v>3393</v>
      </c>
      <c r="G88" s="117" t="s">
        <v>3394</v>
      </c>
      <c r="H88" s="103">
        <v>2</v>
      </c>
      <c r="I88" s="105" t="s">
        <v>92</v>
      </c>
      <c r="J88" s="117" t="s">
        <v>3395</v>
      </c>
      <c r="K88" s="103" t="s">
        <v>251</v>
      </c>
      <c r="L88" s="103" t="s">
        <v>41</v>
      </c>
      <c r="M88" s="103" t="s">
        <v>178</v>
      </c>
      <c r="N88" s="103" t="s">
        <v>43</v>
      </c>
      <c r="O88" s="582">
        <f t="shared" si="8"/>
        <v>12</v>
      </c>
      <c r="P88" s="134">
        <v>1</v>
      </c>
      <c r="Q88" s="134">
        <v>1</v>
      </c>
      <c r="R88" s="134">
        <v>1</v>
      </c>
      <c r="S88" s="134">
        <v>1</v>
      </c>
      <c r="T88" s="134">
        <v>1</v>
      </c>
      <c r="U88" s="134">
        <v>1</v>
      </c>
      <c r="V88" s="134">
        <v>1</v>
      </c>
      <c r="W88" s="134">
        <v>1</v>
      </c>
      <c r="X88" s="134">
        <v>1</v>
      </c>
      <c r="Y88" s="134">
        <v>1</v>
      </c>
      <c r="Z88" s="134">
        <v>1</v>
      </c>
      <c r="AA88" s="134">
        <v>1</v>
      </c>
      <c r="AB88" s="118" t="s">
        <v>3396</v>
      </c>
      <c r="AC88" s="118" t="s">
        <v>3351</v>
      </c>
      <c r="AD88" s="118" t="s">
        <v>3397</v>
      </c>
      <c r="AE88" s="103"/>
      <c r="AF88" s="91"/>
      <c r="AG88" s="183"/>
      <c r="AH88" s="183"/>
      <c r="AI88" s="183"/>
      <c r="AJ88" s="183"/>
      <c r="AK88" s="183"/>
      <c r="AL88" s="183"/>
      <c r="AM88" s="183"/>
    </row>
    <row r="89" spans="2:39" ht="44.25" customHeight="1" x14ac:dyDescent="0.25">
      <c r="B89" s="877"/>
      <c r="C89" s="879"/>
      <c r="D89" s="866"/>
      <c r="E89" s="117" t="s">
        <v>3398</v>
      </c>
      <c r="F89" s="117" t="s">
        <v>3399</v>
      </c>
      <c r="G89" s="117" t="s">
        <v>3400</v>
      </c>
      <c r="H89" s="103">
        <v>2</v>
      </c>
      <c r="I89" s="105" t="s">
        <v>92</v>
      </c>
      <c r="J89" s="117" t="s">
        <v>3401</v>
      </c>
      <c r="K89" s="103" t="s">
        <v>40</v>
      </c>
      <c r="L89" s="103" t="s">
        <v>41</v>
      </c>
      <c r="M89" s="103" t="s">
        <v>42</v>
      </c>
      <c r="N89" s="103" t="s">
        <v>171</v>
      </c>
      <c r="O89" s="966">
        <f t="shared" si="8"/>
        <v>0.99999999999999989</v>
      </c>
      <c r="P89" s="134"/>
      <c r="Q89" s="134"/>
      <c r="R89" s="134"/>
      <c r="S89" s="134"/>
      <c r="T89" s="134"/>
      <c r="U89" s="138">
        <v>0.1</v>
      </c>
      <c r="V89" s="138">
        <v>0.2</v>
      </c>
      <c r="W89" s="138">
        <v>0.2</v>
      </c>
      <c r="X89" s="138">
        <v>0.2</v>
      </c>
      <c r="Y89" s="138">
        <v>0.2</v>
      </c>
      <c r="Z89" s="138">
        <v>0.1</v>
      </c>
      <c r="AA89" s="134"/>
      <c r="AB89" s="118" t="s">
        <v>424</v>
      </c>
      <c r="AC89" s="118" t="s">
        <v>3351</v>
      </c>
      <c r="AD89" s="118" t="s">
        <v>3386</v>
      </c>
      <c r="AE89" s="103"/>
      <c r="AF89" s="91"/>
      <c r="AG89" s="183"/>
      <c r="AH89" s="183"/>
      <c r="AI89" s="183"/>
      <c r="AJ89" s="183"/>
      <c r="AK89" s="183"/>
      <c r="AL89" s="183"/>
      <c r="AM89" s="183"/>
    </row>
    <row r="90" spans="2:39" s="850" customFormat="1" ht="99" x14ac:dyDescent="0.25">
      <c r="B90" s="877"/>
      <c r="C90" s="879"/>
      <c r="D90" s="117" t="s">
        <v>3402</v>
      </c>
      <c r="E90" s="117" t="s">
        <v>3403</v>
      </c>
      <c r="F90" s="117" t="s">
        <v>3404</v>
      </c>
      <c r="G90" s="117" t="s">
        <v>3405</v>
      </c>
      <c r="H90" s="103">
        <v>2</v>
      </c>
      <c r="I90" s="105" t="s">
        <v>92</v>
      </c>
      <c r="J90" s="117" t="s">
        <v>3406</v>
      </c>
      <c r="K90" s="103" t="s">
        <v>251</v>
      </c>
      <c r="L90" s="103" t="s">
        <v>41</v>
      </c>
      <c r="M90" s="103" t="s">
        <v>42</v>
      </c>
      <c r="N90" s="103" t="s">
        <v>43</v>
      </c>
      <c r="O90" s="582">
        <f t="shared" si="8"/>
        <v>10</v>
      </c>
      <c r="P90" s="134"/>
      <c r="Q90" s="134"/>
      <c r="R90" s="134"/>
      <c r="S90" s="134"/>
      <c r="T90" s="134"/>
      <c r="U90" s="134"/>
      <c r="V90" s="134"/>
      <c r="W90" s="134"/>
      <c r="X90" s="134"/>
      <c r="Y90" s="134">
        <v>4</v>
      </c>
      <c r="Z90" s="134">
        <v>2</v>
      </c>
      <c r="AA90" s="134">
        <v>4</v>
      </c>
      <c r="AB90" s="118" t="s">
        <v>424</v>
      </c>
      <c r="AC90" s="118" t="s">
        <v>3351</v>
      </c>
      <c r="AD90" s="118" t="s">
        <v>3386</v>
      </c>
      <c r="AE90" s="118" t="s">
        <v>3407</v>
      </c>
      <c r="AF90" s="118"/>
    </row>
    <row r="91" spans="2:39" ht="49.5" x14ac:dyDescent="0.25">
      <c r="B91" s="877"/>
      <c r="C91" s="879"/>
      <c r="D91" s="117" t="s">
        <v>3408</v>
      </c>
      <c r="E91" s="117" t="s">
        <v>3409</v>
      </c>
      <c r="F91" s="117" t="s">
        <v>3410</v>
      </c>
      <c r="G91" s="117" t="s">
        <v>3411</v>
      </c>
      <c r="H91" s="103">
        <v>3</v>
      </c>
      <c r="I91" s="105" t="s">
        <v>92</v>
      </c>
      <c r="J91" s="117" t="s">
        <v>3412</v>
      </c>
      <c r="K91" s="103" t="s">
        <v>40</v>
      </c>
      <c r="L91" s="103" t="s">
        <v>41</v>
      </c>
      <c r="M91" s="103" t="s">
        <v>178</v>
      </c>
      <c r="N91" s="103" t="s">
        <v>43</v>
      </c>
      <c r="O91" s="966">
        <f>+AVERAGE(P91:AA91)</f>
        <v>1</v>
      </c>
      <c r="P91" s="138">
        <v>1</v>
      </c>
      <c r="Q91" s="138">
        <v>1</v>
      </c>
      <c r="R91" s="138">
        <v>1</v>
      </c>
      <c r="S91" s="138">
        <v>1</v>
      </c>
      <c r="T91" s="138">
        <v>1</v>
      </c>
      <c r="U91" s="138">
        <v>1</v>
      </c>
      <c r="V91" s="138">
        <v>1</v>
      </c>
      <c r="W91" s="138">
        <v>1</v>
      </c>
      <c r="X91" s="138">
        <v>1</v>
      </c>
      <c r="Y91" s="138">
        <v>1</v>
      </c>
      <c r="Z91" s="138">
        <v>1</v>
      </c>
      <c r="AA91" s="138">
        <v>1</v>
      </c>
      <c r="AB91" s="118" t="s">
        <v>424</v>
      </c>
      <c r="AC91" s="118" t="s">
        <v>3351</v>
      </c>
      <c r="AD91" s="118" t="s">
        <v>3413</v>
      </c>
      <c r="AE91" s="103"/>
      <c r="AF91" s="91"/>
      <c r="AG91" s="183"/>
      <c r="AH91" s="183"/>
      <c r="AI91" s="183"/>
      <c r="AJ91" s="183"/>
      <c r="AK91" s="183"/>
      <c r="AL91" s="183"/>
      <c r="AM91" s="183"/>
    </row>
    <row r="92" spans="2:39" ht="49.5" x14ac:dyDescent="0.25">
      <c r="B92" s="877"/>
      <c r="C92" s="879"/>
      <c r="D92" s="117" t="s">
        <v>3414</v>
      </c>
      <c r="E92" s="117" t="s">
        <v>3415</v>
      </c>
      <c r="F92" s="117" t="s">
        <v>3416</v>
      </c>
      <c r="G92" s="117" t="s">
        <v>3417</v>
      </c>
      <c r="H92" s="103">
        <v>3</v>
      </c>
      <c r="I92" s="105" t="s">
        <v>92</v>
      </c>
      <c r="J92" s="117" t="s">
        <v>3412</v>
      </c>
      <c r="K92" s="103" t="s">
        <v>40</v>
      </c>
      <c r="L92" s="103" t="s">
        <v>41</v>
      </c>
      <c r="M92" s="103" t="s">
        <v>178</v>
      </c>
      <c r="N92" s="103" t="s">
        <v>43</v>
      </c>
      <c r="O92" s="966">
        <f>+AVERAGE(P92:AA92)</f>
        <v>1</v>
      </c>
      <c r="P92" s="138">
        <v>1</v>
      </c>
      <c r="Q92" s="138">
        <v>1</v>
      </c>
      <c r="R92" s="138">
        <v>1</v>
      </c>
      <c r="S92" s="138">
        <v>1</v>
      </c>
      <c r="T92" s="138">
        <v>1</v>
      </c>
      <c r="U92" s="138">
        <v>1</v>
      </c>
      <c r="V92" s="138">
        <v>1</v>
      </c>
      <c r="W92" s="138">
        <v>1</v>
      </c>
      <c r="X92" s="138">
        <v>1</v>
      </c>
      <c r="Y92" s="138">
        <v>1</v>
      </c>
      <c r="Z92" s="138">
        <v>1</v>
      </c>
      <c r="AA92" s="138">
        <v>1</v>
      </c>
      <c r="AB92" s="118" t="s">
        <v>424</v>
      </c>
      <c r="AC92" s="118" t="s">
        <v>3351</v>
      </c>
      <c r="AD92" s="118" t="s">
        <v>3413</v>
      </c>
      <c r="AE92" s="103"/>
      <c r="AF92" s="91"/>
      <c r="AG92" s="183"/>
      <c r="AH92" s="183"/>
      <c r="AI92" s="183"/>
      <c r="AJ92" s="183"/>
      <c r="AK92" s="183"/>
      <c r="AL92" s="183"/>
      <c r="AM92" s="183"/>
    </row>
    <row r="93" spans="2:39" ht="49.5" x14ac:dyDescent="0.25">
      <c r="B93" s="877"/>
      <c r="C93" s="879"/>
      <c r="D93" s="117" t="s">
        <v>3418</v>
      </c>
      <c r="E93" s="117" t="s">
        <v>3419</v>
      </c>
      <c r="F93" s="117" t="s">
        <v>3416</v>
      </c>
      <c r="G93" s="117" t="s">
        <v>3420</v>
      </c>
      <c r="H93" s="103">
        <v>3</v>
      </c>
      <c r="I93" s="105" t="s">
        <v>92</v>
      </c>
      <c r="J93" s="117" t="s">
        <v>3412</v>
      </c>
      <c r="K93" s="103" t="s">
        <v>40</v>
      </c>
      <c r="L93" s="103" t="s">
        <v>41</v>
      </c>
      <c r="M93" s="103" t="s">
        <v>178</v>
      </c>
      <c r="N93" s="103" t="s">
        <v>43</v>
      </c>
      <c r="O93" s="966">
        <f>+AVERAGE(P93:AA93)</f>
        <v>1</v>
      </c>
      <c r="P93" s="138">
        <v>1</v>
      </c>
      <c r="Q93" s="138">
        <v>1</v>
      </c>
      <c r="R93" s="138">
        <v>1</v>
      </c>
      <c r="S93" s="138">
        <v>1</v>
      </c>
      <c r="T93" s="138">
        <v>1</v>
      </c>
      <c r="U93" s="138">
        <v>1</v>
      </c>
      <c r="V93" s="138">
        <v>1</v>
      </c>
      <c r="W93" s="138">
        <v>1</v>
      </c>
      <c r="X93" s="138">
        <v>1</v>
      </c>
      <c r="Y93" s="138">
        <v>1</v>
      </c>
      <c r="Z93" s="138">
        <v>1</v>
      </c>
      <c r="AA93" s="138">
        <v>1</v>
      </c>
      <c r="AB93" s="118" t="s">
        <v>424</v>
      </c>
      <c r="AC93" s="118" t="s">
        <v>3351</v>
      </c>
      <c r="AD93" s="118" t="s">
        <v>3413</v>
      </c>
      <c r="AE93" s="103"/>
      <c r="AF93" s="91"/>
      <c r="AG93" s="183"/>
      <c r="AH93" s="183"/>
      <c r="AI93" s="183"/>
      <c r="AJ93" s="183"/>
      <c r="AK93" s="183"/>
      <c r="AL93" s="183"/>
      <c r="AM93" s="183"/>
    </row>
    <row r="94" spans="2:39" ht="49.5" x14ac:dyDescent="0.25">
      <c r="B94" s="877"/>
      <c r="C94" s="879"/>
      <c r="D94" s="866"/>
      <c r="E94" s="117" t="s">
        <v>3421</v>
      </c>
      <c r="F94" s="117" t="s">
        <v>3422</v>
      </c>
      <c r="G94" s="117" t="s">
        <v>3423</v>
      </c>
      <c r="H94" s="103">
        <v>2</v>
      </c>
      <c r="I94" s="105" t="s">
        <v>92</v>
      </c>
      <c r="J94" s="117" t="s">
        <v>337</v>
      </c>
      <c r="K94" s="103" t="s">
        <v>251</v>
      </c>
      <c r="L94" s="103" t="s">
        <v>41</v>
      </c>
      <c r="M94" s="103" t="s">
        <v>42</v>
      </c>
      <c r="N94" s="103" t="s">
        <v>43</v>
      </c>
      <c r="O94" s="582">
        <f>+SUM(P94:AA94)</f>
        <v>12</v>
      </c>
      <c r="P94" s="134">
        <v>1</v>
      </c>
      <c r="Q94" s="134">
        <v>1</v>
      </c>
      <c r="R94" s="134">
        <v>1</v>
      </c>
      <c r="S94" s="134">
        <v>1</v>
      </c>
      <c r="T94" s="134">
        <v>1</v>
      </c>
      <c r="U94" s="134">
        <v>1</v>
      </c>
      <c r="V94" s="134">
        <v>1</v>
      </c>
      <c r="W94" s="134">
        <v>1</v>
      </c>
      <c r="X94" s="134">
        <v>1</v>
      </c>
      <c r="Y94" s="134">
        <v>1</v>
      </c>
      <c r="Z94" s="134">
        <v>1</v>
      </c>
      <c r="AA94" s="134">
        <v>1</v>
      </c>
      <c r="AB94" s="118" t="s">
        <v>424</v>
      </c>
      <c r="AC94" s="118" t="s">
        <v>3351</v>
      </c>
      <c r="AD94" s="118" t="s">
        <v>3424</v>
      </c>
      <c r="AE94" s="103"/>
      <c r="AF94" s="91"/>
      <c r="AG94" s="183"/>
      <c r="AH94" s="183"/>
      <c r="AI94" s="183"/>
      <c r="AJ94" s="183"/>
      <c r="AK94" s="183"/>
      <c r="AL94" s="183"/>
      <c r="AM94" s="183"/>
    </row>
    <row r="95" spans="2:39" ht="49.5" x14ac:dyDescent="0.25">
      <c r="B95" s="877"/>
      <c r="C95" s="879"/>
      <c r="D95" s="117"/>
      <c r="E95" s="117" t="s">
        <v>3425</v>
      </c>
      <c r="F95" s="117" t="s">
        <v>3426</v>
      </c>
      <c r="G95" s="117" t="s">
        <v>3427</v>
      </c>
      <c r="H95" s="94">
        <v>2</v>
      </c>
      <c r="I95" s="117" t="s">
        <v>92</v>
      </c>
      <c r="J95" s="117" t="s">
        <v>3428</v>
      </c>
      <c r="K95" s="94" t="s">
        <v>40</v>
      </c>
      <c r="L95" s="94" t="s">
        <v>41</v>
      </c>
      <c r="M95" s="94" t="s">
        <v>42</v>
      </c>
      <c r="N95" s="94" t="s">
        <v>171</v>
      </c>
      <c r="O95" s="966">
        <f>+SUM(P95:AA95)</f>
        <v>1</v>
      </c>
      <c r="P95" s="138">
        <v>0.3</v>
      </c>
      <c r="Q95" s="138">
        <v>0.3</v>
      </c>
      <c r="R95" s="138">
        <v>0.4</v>
      </c>
      <c r="S95" s="134"/>
      <c r="T95" s="134"/>
      <c r="U95" s="134"/>
      <c r="V95" s="134"/>
      <c r="W95" s="134"/>
      <c r="X95" s="134"/>
      <c r="Y95" s="134"/>
      <c r="Z95" s="134"/>
      <c r="AA95" s="134"/>
      <c r="AB95" s="91" t="s">
        <v>3429</v>
      </c>
      <c r="AC95" s="91" t="s">
        <v>3116</v>
      </c>
      <c r="AD95" s="91" t="s">
        <v>3430</v>
      </c>
      <c r="AE95" s="91" t="s">
        <v>3118</v>
      </c>
      <c r="AF95" s="862"/>
      <c r="AG95" s="183"/>
      <c r="AH95" s="183"/>
      <c r="AI95" s="183"/>
      <c r="AJ95" s="183"/>
      <c r="AK95" s="183"/>
      <c r="AL95" s="183"/>
      <c r="AM95" s="183"/>
    </row>
    <row r="96" spans="2:39" ht="82.5" x14ac:dyDescent="0.25">
      <c r="B96" s="877"/>
      <c r="C96" s="879"/>
      <c r="D96" s="117"/>
      <c r="E96" s="117" t="s">
        <v>3431</v>
      </c>
      <c r="F96" s="117" t="s">
        <v>3431</v>
      </c>
      <c r="G96" s="117" t="s">
        <v>3432</v>
      </c>
      <c r="H96" s="94">
        <v>2</v>
      </c>
      <c r="I96" s="117" t="s">
        <v>92</v>
      </c>
      <c r="J96" s="117" t="s">
        <v>3433</v>
      </c>
      <c r="K96" s="94" t="s">
        <v>40</v>
      </c>
      <c r="L96" s="94" t="s">
        <v>41</v>
      </c>
      <c r="M96" s="94" t="s">
        <v>178</v>
      </c>
      <c r="N96" s="94" t="s">
        <v>43</v>
      </c>
      <c r="O96" s="582">
        <f>+AVERAGE(P96:AA96)</f>
        <v>99.850000000000009</v>
      </c>
      <c r="P96" s="134">
        <v>99.85</v>
      </c>
      <c r="Q96" s="134">
        <v>99.85</v>
      </c>
      <c r="R96" s="134">
        <v>99.85</v>
      </c>
      <c r="S96" s="134">
        <v>99.85</v>
      </c>
      <c r="T96" s="134">
        <v>99.85</v>
      </c>
      <c r="U96" s="134">
        <v>99.85</v>
      </c>
      <c r="V96" s="134">
        <v>99.85</v>
      </c>
      <c r="W96" s="134">
        <v>99.85</v>
      </c>
      <c r="X96" s="134">
        <v>99.85</v>
      </c>
      <c r="Y96" s="134">
        <v>99.85</v>
      </c>
      <c r="Z96" s="134">
        <v>99.85</v>
      </c>
      <c r="AA96" s="134">
        <v>99.85</v>
      </c>
      <c r="AB96" s="91" t="s">
        <v>3434</v>
      </c>
      <c r="AC96" s="91" t="s">
        <v>3116</v>
      </c>
      <c r="AD96" s="91" t="s">
        <v>3146</v>
      </c>
      <c r="AE96" s="103"/>
      <c r="AF96" s="91">
        <v>0</v>
      </c>
      <c r="AG96" s="183"/>
      <c r="AH96" s="183"/>
      <c r="AI96" s="183"/>
      <c r="AJ96" s="183"/>
      <c r="AK96" s="183"/>
      <c r="AL96" s="183"/>
      <c r="AM96" s="183"/>
    </row>
    <row r="97" spans="2:39" ht="56.25" customHeight="1" x14ac:dyDescent="0.25">
      <c r="B97" s="877"/>
      <c r="C97" s="879"/>
      <c r="D97" s="117"/>
      <c r="E97" s="117" t="s">
        <v>3435</v>
      </c>
      <c r="F97" s="117" t="s">
        <v>3436</v>
      </c>
      <c r="G97" s="117" t="s">
        <v>3437</v>
      </c>
      <c r="H97" s="94">
        <v>3</v>
      </c>
      <c r="I97" s="95" t="s">
        <v>511</v>
      </c>
      <c r="J97" s="126" t="s">
        <v>3438</v>
      </c>
      <c r="K97" s="94" t="s">
        <v>251</v>
      </c>
      <c r="L97" s="94" t="s">
        <v>41</v>
      </c>
      <c r="M97" s="94" t="s">
        <v>178</v>
      </c>
      <c r="N97" s="94" t="s">
        <v>43</v>
      </c>
      <c r="O97" s="582">
        <f>+SUM(P97:AA97)</f>
        <v>12</v>
      </c>
      <c r="P97" s="148">
        <v>1</v>
      </c>
      <c r="Q97" s="148">
        <v>1</v>
      </c>
      <c r="R97" s="148">
        <v>1</v>
      </c>
      <c r="S97" s="148">
        <v>1</v>
      </c>
      <c r="T97" s="148">
        <v>1</v>
      </c>
      <c r="U97" s="148">
        <v>1</v>
      </c>
      <c r="V97" s="148">
        <v>1</v>
      </c>
      <c r="W97" s="148">
        <v>1</v>
      </c>
      <c r="X97" s="148">
        <v>1</v>
      </c>
      <c r="Y97" s="148">
        <v>1</v>
      </c>
      <c r="Z97" s="148">
        <v>1</v>
      </c>
      <c r="AA97" s="148">
        <v>1</v>
      </c>
      <c r="AB97" s="91" t="s">
        <v>3439</v>
      </c>
      <c r="AC97" s="91" t="s">
        <v>3269</v>
      </c>
      <c r="AD97" s="91" t="s">
        <v>3440</v>
      </c>
      <c r="AE97" s="94"/>
      <c r="AF97" s="91"/>
      <c r="AG97" s="183"/>
      <c r="AH97" s="183"/>
      <c r="AI97" s="183"/>
      <c r="AJ97" s="183"/>
      <c r="AK97" s="183"/>
      <c r="AL97" s="183"/>
      <c r="AM97" s="183"/>
    </row>
    <row r="98" spans="2:39" ht="56.25" customHeight="1" x14ac:dyDescent="0.25">
      <c r="B98" s="877"/>
      <c r="C98" s="879"/>
      <c r="D98" s="117"/>
      <c r="E98" s="117" t="s">
        <v>3441</v>
      </c>
      <c r="F98" s="117" t="s">
        <v>3442</v>
      </c>
      <c r="G98" s="117" t="s">
        <v>3443</v>
      </c>
      <c r="H98" s="94">
        <v>1</v>
      </c>
      <c r="I98" s="95" t="s">
        <v>511</v>
      </c>
      <c r="J98" s="126" t="s">
        <v>3438</v>
      </c>
      <c r="K98" s="94" t="s">
        <v>251</v>
      </c>
      <c r="L98" s="94" t="s">
        <v>41</v>
      </c>
      <c r="M98" s="94" t="s">
        <v>178</v>
      </c>
      <c r="N98" s="94" t="s">
        <v>43</v>
      </c>
      <c r="O98" s="582">
        <f>+SUM(P98:AA98)</f>
        <v>48</v>
      </c>
      <c r="P98" s="134">
        <v>4</v>
      </c>
      <c r="Q98" s="134">
        <v>4</v>
      </c>
      <c r="R98" s="134">
        <v>4</v>
      </c>
      <c r="S98" s="134">
        <v>4</v>
      </c>
      <c r="T98" s="134">
        <v>4</v>
      </c>
      <c r="U98" s="134">
        <v>4</v>
      </c>
      <c r="V98" s="134">
        <v>4</v>
      </c>
      <c r="W98" s="134">
        <v>4</v>
      </c>
      <c r="X98" s="134">
        <v>4</v>
      </c>
      <c r="Y98" s="134">
        <v>4</v>
      </c>
      <c r="Z98" s="134">
        <v>4</v>
      </c>
      <c r="AA98" s="134">
        <v>4</v>
      </c>
      <c r="AB98" s="91" t="s">
        <v>3439</v>
      </c>
      <c r="AC98" s="91" t="s">
        <v>3269</v>
      </c>
      <c r="AD98" s="91" t="s">
        <v>3440</v>
      </c>
      <c r="AE98" s="94"/>
      <c r="AF98" s="91"/>
      <c r="AG98" s="183"/>
      <c r="AH98" s="183"/>
      <c r="AI98" s="183"/>
      <c r="AJ98" s="183"/>
      <c r="AK98" s="183"/>
      <c r="AL98" s="183"/>
      <c r="AM98" s="183"/>
    </row>
    <row r="99" spans="2:39" ht="115.5" x14ac:dyDescent="0.25">
      <c r="B99" s="877"/>
      <c r="C99" s="879"/>
      <c r="D99" s="117"/>
      <c r="E99" s="117" t="s">
        <v>3444</v>
      </c>
      <c r="F99" s="117" t="s">
        <v>3445</v>
      </c>
      <c r="G99" s="117" t="s">
        <v>3446</v>
      </c>
      <c r="H99" s="94">
        <v>1</v>
      </c>
      <c r="I99" s="95" t="s">
        <v>511</v>
      </c>
      <c r="J99" s="126" t="s">
        <v>3447</v>
      </c>
      <c r="K99" s="94" t="s">
        <v>251</v>
      </c>
      <c r="L99" s="94" t="s">
        <v>41</v>
      </c>
      <c r="M99" s="94" t="s">
        <v>42</v>
      </c>
      <c r="N99" s="94" t="s">
        <v>43</v>
      </c>
      <c r="O99" s="582">
        <f>+SUM(P99:AA99)</f>
        <v>4</v>
      </c>
      <c r="P99" s="134">
        <v>1</v>
      </c>
      <c r="Q99" s="134"/>
      <c r="R99" s="134"/>
      <c r="S99" s="134">
        <v>1</v>
      </c>
      <c r="T99" s="134"/>
      <c r="U99" s="134"/>
      <c r="V99" s="134"/>
      <c r="W99" s="134">
        <v>1</v>
      </c>
      <c r="X99" s="134"/>
      <c r="Y99" s="134"/>
      <c r="Z99" s="134"/>
      <c r="AA99" s="134">
        <v>1</v>
      </c>
      <c r="AB99" s="91" t="s">
        <v>3447</v>
      </c>
      <c r="AC99" s="91" t="s">
        <v>3269</v>
      </c>
      <c r="AD99" s="91" t="s">
        <v>3440</v>
      </c>
      <c r="AE99" s="94"/>
      <c r="AF99" s="91"/>
      <c r="AG99" s="183"/>
      <c r="AH99" s="183"/>
      <c r="AI99" s="183"/>
      <c r="AJ99" s="183"/>
      <c r="AK99" s="183"/>
      <c r="AL99" s="183"/>
      <c r="AM99" s="183"/>
    </row>
    <row r="100" spans="2:39" ht="66" x14ac:dyDescent="0.25">
      <c r="B100" s="877"/>
      <c r="C100" s="879"/>
      <c r="D100" s="117"/>
      <c r="E100" s="117" t="s">
        <v>3448</v>
      </c>
      <c r="F100" s="117" t="s">
        <v>3449</v>
      </c>
      <c r="G100" s="117" t="s">
        <v>3450</v>
      </c>
      <c r="H100" s="94">
        <v>3</v>
      </c>
      <c r="I100" s="95" t="s">
        <v>92</v>
      </c>
      <c r="J100" s="126" t="s">
        <v>3451</v>
      </c>
      <c r="K100" s="91" t="s">
        <v>40</v>
      </c>
      <c r="L100" s="94" t="s">
        <v>41</v>
      </c>
      <c r="M100" s="94" t="s">
        <v>178</v>
      </c>
      <c r="N100" s="94" t="s">
        <v>43</v>
      </c>
      <c r="O100" s="966">
        <f>+AVERAGE(P100:AA100)</f>
        <v>0.94999999999999984</v>
      </c>
      <c r="P100" s="138">
        <v>0.95</v>
      </c>
      <c r="Q100" s="138">
        <v>0.95</v>
      </c>
      <c r="R100" s="138">
        <v>0.95</v>
      </c>
      <c r="S100" s="138">
        <v>0.95</v>
      </c>
      <c r="T100" s="138">
        <v>0.95</v>
      </c>
      <c r="U100" s="138">
        <v>0.95</v>
      </c>
      <c r="V100" s="138">
        <v>0.95</v>
      </c>
      <c r="W100" s="138">
        <v>0.95</v>
      </c>
      <c r="X100" s="138">
        <v>0.95</v>
      </c>
      <c r="Y100" s="138">
        <v>0.95</v>
      </c>
      <c r="Z100" s="138">
        <v>0.95</v>
      </c>
      <c r="AA100" s="138">
        <v>0.95</v>
      </c>
      <c r="AB100" s="91" t="s">
        <v>3452</v>
      </c>
      <c r="AC100" s="91" t="s">
        <v>3269</v>
      </c>
      <c r="AD100" s="91" t="s">
        <v>3453</v>
      </c>
      <c r="AE100" s="94"/>
      <c r="AF100" s="91"/>
      <c r="AG100" s="183"/>
      <c r="AH100" s="183"/>
      <c r="AI100" s="183"/>
      <c r="AJ100" s="183"/>
      <c r="AK100" s="183"/>
      <c r="AL100" s="183"/>
      <c r="AM100" s="183"/>
    </row>
    <row r="101" spans="2:39" ht="115.5" x14ac:dyDescent="0.25">
      <c r="B101" s="877"/>
      <c r="C101" s="879"/>
      <c r="D101" s="117"/>
      <c r="E101" s="861" t="s">
        <v>3454</v>
      </c>
      <c r="F101" s="117" t="s">
        <v>3455</v>
      </c>
      <c r="G101" s="117" t="s">
        <v>3456</v>
      </c>
      <c r="H101" s="94">
        <v>1</v>
      </c>
      <c r="I101" s="95" t="s">
        <v>92</v>
      </c>
      <c r="J101" s="126" t="s">
        <v>3457</v>
      </c>
      <c r="K101" s="91" t="s">
        <v>40</v>
      </c>
      <c r="L101" s="94" t="s">
        <v>41</v>
      </c>
      <c r="M101" s="94" t="s">
        <v>178</v>
      </c>
      <c r="N101" s="94" t="s">
        <v>43</v>
      </c>
      <c r="O101" s="966">
        <f>+AVERAGE(P101:AA101)</f>
        <v>0.94999999999999984</v>
      </c>
      <c r="P101" s="138">
        <v>0.95</v>
      </c>
      <c r="Q101" s="138">
        <v>0.95</v>
      </c>
      <c r="R101" s="138">
        <v>0.95</v>
      </c>
      <c r="S101" s="138">
        <v>0.95</v>
      </c>
      <c r="T101" s="138">
        <v>0.95</v>
      </c>
      <c r="U101" s="138">
        <v>0.95</v>
      </c>
      <c r="V101" s="138">
        <v>0.95</v>
      </c>
      <c r="W101" s="138">
        <v>0.95</v>
      </c>
      <c r="X101" s="138">
        <v>0.95</v>
      </c>
      <c r="Y101" s="138">
        <v>0.95</v>
      </c>
      <c r="Z101" s="138">
        <v>0.95</v>
      </c>
      <c r="AA101" s="138">
        <v>0.95</v>
      </c>
      <c r="AB101" s="91" t="s">
        <v>3458</v>
      </c>
      <c r="AC101" s="91" t="s">
        <v>3269</v>
      </c>
      <c r="AD101" s="91" t="s">
        <v>3453</v>
      </c>
      <c r="AE101" s="94"/>
      <c r="AF101" s="91"/>
      <c r="AG101" s="183"/>
      <c r="AH101" s="183"/>
      <c r="AI101" s="183"/>
      <c r="AJ101" s="183"/>
      <c r="AK101" s="183"/>
      <c r="AL101" s="183"/>
      <c r="AM101" s="183"/>
    </row>
    <row r="102" spans="2:39" ht="99" x14ac:dyDescent="0.25">
      <c r="B102" s="877"/>
      <c r="C102" s="879"/>
      <c r="D102" s="117"/>
      <c r="E102" s="863"/>
      <c r="F102" s="117" t="s">
        <v>3459</v>
      </c>
      <c r="G102" s="117" t="s">
        <v>3460</v>
      </c>
      <c r="H102" s="94">
        <v>1</v>
      </c>
      <c r="I102" s="95" t="s">
        <v>92</v>
      </c>
      <c r="J102" s="126" t="s">
        <v>3457</v>
      </c>
      <c r="K102" s="91" t="s">
        <v>40</v>
      </c>
      <c r="L102" s="94" t="s">
        <v>41</v>
      </c>
      <c r="M102" s="94" t="s">
        <v>178</v>
      </c>
      <c r="N102" s="94" t="s">
        <v>43</v>
      </c>
      <c r="O102" s="966">
        <f>+AVERAGE(P102:AA102)</f>
        <v>0.94999999999999984</v>
      </c>
      <c r="P102" s="138">
        <v>0.95</v>
      </c>
      <c r="Q102" s="138">
        <v>0.95</v>
      </c>
      <c r="R102" s="138">
        <v>0.95</v>
      </c>
      <c r="S102" s="138">
        <v>0.95</v>
      </c>
      <c r="T102" s="138">
        <v>0.95</v>
      </c>
      <c r="U102" s="138">
        <v>0.95</v>
      </c>
      <c r="V102" s="138">
        <v>0.95</v>
      </c>
      <c r="W102" s="138">
        <v>0.95</v>
      </c>
      <c r="X102" s="138">
        <v>0.95</v>
      </c>
      <c r="Y102" s="138">
        <v>0.95</v>
      </c>
      <c r="Z102" s="138">
        <v>0.95</v>
      </c>
      <c r="AA102" s="138">
        <v>0.95</v>
      </c>
      <c r="AB102" s="91" t="s">
        <v>3458</v>
      </c>
      <c r="AC102" s="91" t="s">
        <v>3269</v>
      </c>
      <c r="AD102" s="91" t="s">
        <v>3453</v>
      </c>
      <c r="AE102" s="94"/>
      <c r="AF102" s="91"/>
      <c r="AG102" s="183"/>
      <c r="AH102" s="183"/>
      <c r="AI102" s="183"/>
      <c r="AJ102" s="183"/>
      <c r="AK102" s="183"/>
      <c r="AL102" s="183"/>
      <c r="AM102" s="183"/>
    </row>
    <row r="103" spans="2:39" ht="99" x14ac:dyDescent="0.25">
      <c r="B103" s="877"/>
      <c r="C103" s="879"/>
      <c r="D103" s="117"/>
      <c r="E103" s="863"/>
      <c r="F103" s="117" t="s">
        <v>3461</v>
      </c>
      <c r="G103" s="117" t="s">
        <v>3462</v>
      </c>
      <c r="H103" s="94">
        <v>1</v>
      </c>
      <c r="I103" s="95" t="s">
        <v>92</v>
      </c>
      <c r="J103" s="126" t="s">
        <v>3457</v>
      </c>
      <c r="K103" s="91" t="s">
        <v>40</v>
      </c>
      <c r="L103" s="94" t="s">
        <v>41</v>
      </c>
      <c r="M103" s="94" t="s">
        <v>178</v>
      </c>
      <c r="N103" s="94" t="s">
        <v>43</v>
      </c>
      <c r="O103" s="966">
        <f>+AVERAGE(P103:AA103)</f>
        <v>0.94999999999999984</v>
      </c>
      <c r="P103" s="138">
        <v>0.95</v>
      </c>
      <c r="Q103" s="138">
        <v>0.95</v>
      </c>
      <c r="R103" s="138">
        <v>0.95</v>
      </c>
      <c r="S103" s="138">
        <v>0.95</v>
      </c>
      <c r="T103" s="138">
        <v>0.95</v>
      </c>
      <c r="U103" s="138">
        <v>0.95</v>
      </c>
      <c r="V103" s="138">
        <v>0.95</v>
      </c>
      <c r="W103" s="138">
        <v>0.95</v>
      </c>
      <c r="X103" s="138">
        <v>0.95</v>
      </c>
      <c r="Y103" s="138">
        <v>0.95</v>
      </c>
      <c r="Z103" s="138">
        <v>0.95</v>
      </c>
      <c r="AA103" s="138">
        <v>0.95</v>
      </c>
      <c r="AB103" s="91" t="s">
        <v>3458</v>
      </c>
      <c r="AC103" s="91" t="s">
        <v>3269</v>
      </c>
      <c r="AD103" s="91" t="s">
        <v>3453</v>
      </c>
      <c r="AE103" s="94"/>
      <c r="AF103" s="91"/>
      <c r="AG103" s="183"/>
      <c r="AH103" s="183"/>
      <c r="AI103" s="183"/>
      <c r="AJ103" s="183"/>
      <c r="AK103" s="183"/>
      <c r="AL103" s="183"/>
      <c r="AM103" s="183"/>
    </row>
    <row r="104" spans="2:39" ht="99" x14ac:dyDescent="0.25">
      <c r="B104" s="877"/>
      <c r="C104" s="879"/>
      <c r="D104" s="117"/>
      <c r="E104" s="865"/>
      <c r="F104" s="117" t="s">
        <v>3463</v>
      </c>
      <c r="G104" s="117" t="s">
        <v>3464</v>
      </c>
      <c r="H104" s="94">
        <v>1</v>
      </c>
      <c r="I104" s="95" t="s">
        <v>92</v>
      </c>
      <c r="J104" s="126" t="s">
        <v>3457</v>
      </c>
      <c r="K104" s="91" t="s">
        <v>40</v>
      </c>
      <c r="L104" s="94" t="s">
        <v>41</v>
      </c>
      <c r="M104" s="94" t="s">
        <v>178</v>
      </c>
      <c r="N104" s="94" t="s">
        <v>43</v>
      </c>
      <c r="O104" s="966">
        <f>+AVERAGE(P104:AA104)</f>
        <v>0.94999999999999984</v>
      </c>
      <c r="P104" s="138">
        <v>0.95</v>
      </c>
      <c r="Q104" s="138">
        <v>0.95</v>
      </c>
      <c r="R104" s="138">
        <v>0.95</v>
      </c>
      <c r="S104" s="138">
        <v>0.95</v>
      </c>
      <c r="T104" s="138">
        <v>0.95</v>
      </c>
      <c r="U104" s="138">
        <v>0.95</v>
      </c>
      <c r="V104" s="138">
        <v>0.95</v>
      </c>
      <c r="W104" s="138">
        <v>0.95</v>
      </c>
      <c r="X104" s="138">
        <v>0.95</v>
      </c>
      <c r="Y104" s="138">
        <v>0.95</v>
      </c>
      <c r="Z104" s="138">
        <v>0.95</v>
      </c>
      <c r="AA104" s="138">
        <v>0.95</v>
      </c>
      <c r="AB104" s="91" t="s">
        <v>3458</v>
      </c>
      <c r="AC104" s="91" t="s">
        <v>3269</v>
      </c>
      <c r="AD104" s="91" t="s">
        <v>3453</v>
      </c>
      <c r="AE104" s="94"/>
      <c r="AF104" s="91"/>
      <c r="AG104" s="183"/>
      <c r="AH104" s="183"/>
      <c r="AI104" s="183"/>
      <c r="AJ104" s="183"/>
      <c r="AK104" s="183"/>
      <c r="AL104" s="183"/>
      <c r="AM104" s="183"/>
    </row>
    <row r="105" spans="2:39" ht="49.5" x14ac:dyDescent="0.25">
      <c r="B105" s="877"/>
      <c r="C105" s="879"/>
      <c r="D105" s="117"/>
      <c r="E105" s="117" t="s">
        <v>3465</v>
      </c>
      <c r="F105" s="117" t="s">
        <v>3466</v>
      </c>
      <c r="G105" s="117" t="s">
        <v>3467</v>
      </c>
      <c r="H105" s="94">
        <v>2</v>
      </c>
      <c r="I105" s="95" t="s">
        <v>92</v>
      </c>
      <c r="J105" s="126" t="s">
        <v>3438</v>
      </c>
      <c r="K105" s="94" t="s">
        <v>251</v>
      </c>
      <c r="L105" s="94" t="s">
        <v>41</v>
      </c>
      <c r="M105" s="94" t="s">
        <v>178</v>
      </c>
      <c r="N105" s="94" t="s">
        <v>43</v>
      </c>
      <c r="O105" s="582">
        <f t="shared" ref="O105:O120" si="9">+SUM(P105:AA105)</f>
        <v>24</v>
      </c>
      <c r="P105" s="134">
        <v>2</v>
      </c>
      <c r="Q105" s="134">
        <v>2</v>
      </c>
      <c r="R105" s="134">
        <v>2</v>
      </c>
      <c r="S105" s="134">
        <v>2</v>
      </c>
      <c r="T105" s="134">
        <v>2</v>
      </c>
      <c r="U105" s="134">
        <v>2</v>
      </c>
      <c r="V105" s="134">
        <v>2</v>
      </c>
      <c r="W105" s="134">
        <v>2</v>
      </c>
      <c r="X105" s="134">
        <v>2</v>
      </c>
      <c r="Y105" s="134">
        <v>2</v>
      </c>
      <c r="Z105" s="134">
        <v>2</v>
      </c>
      <c r="AA105" s="134">
        <v>2</v>
      </c>
      <c r="AB105" s="91" t="s">
        <v>3447</v>
      </c>
      <c r="AC105" s="91" t="s">
        <v>3269</v>
      </c>
      <c r="AD105" s="91" t="s">
        <v>3468</v>
      </c>
      <c r="AE105" s="94"/>
      <c r="AF105" s="91"/>
      <c r="AG105" s="183"/>
      <c r="AH105" s="183"/>
      <c r="AI105" s="183"/>
      <c r="AJ105" s="183"/>
      <c r="AK105" s="183"/>
      <c r="AL105" s="183"/>
      <c r="AM105" s="183"/>
    </row>
    <row r="106" spans="2:39" ht="115.5" x14ac:dyDescent="0.25">
      <c r="B106" s="877"/>
      <c r="C106" s="879"/>
      <c r="D106" s="117"/>
      <c r="E106" s="105" t="s">
        <v>707</v>
      </c>
      <c r="F106" s="105"/>
      <c r="G106" s="117" t="s">
        <v>708</v>
      </c>
      <c r="H106" s="103">
        <v>2</v>
      </c>
      <c r="I106" s="105" t="s">
        <v>92</v>
      </c>
      <c r="J106" s="105" t="s">
        <v>709</v>
      </c>
      <c r="K106" s="103" t="s">
        <v>40</v>
      </c>
      <c r="L106" s="103" t="s">
        <v>41</v>
      </c>
      <c r="M106" s="103" t="s">
        <v>42</v>
      </c>
      <c r="N106" s="103" t="s">
        <v>43</v>
      </c>
      <c r="O106" s="966">
        <f t="shared" si="9"/>
        <v>1</v>
      </c>
      <c r="P106" s="134"/>
      <c r="Q106" s="134"/>
      <c r="R106" s="134"/>
      <c r="S106" s="134"/>
      <c r="T106" s="134"/>
      <c r="U106" s="134"/>
      <c r="V106" s="134"/>
      <c r="W106" s="134"/>
      <c r="X106" s="134"/>
      <c r="Y106" s="138">
        <v>0.75</v>
      </c>
      <c r="Z106" s="138">
        <v>0.25</v>
      </c>
      <c r="AA106" s="134"/>
      <c r="AB106" s="118" t="s">
        <v>710</v>
      </c>
      <c r="AC106" s="118" t="s">
        <v>3116</v>
      </c>
      <c r="AD106" s="103" t="s">
        <v>3469</v>
      </c>
      <c r="AE106" s="103" t="s">
        <v>101</v>
      </c>
      <c r="AF106" s="91"/>
      <c r="AG106" s="183"/>
      <c r="AH106" s="183"/>
      <c r="AI106" s="183"/>
      <c r="AJ106" s="183"/>
      <c r="AK106" s="183"/>
      <c r="AL106" s="183"/>
      <c r="AM106" s="183"/>
    </row>
    <row r="107" spans="2:39" ht="115.5" x14ac:dyDescent="0.25">
      <c r="B107" s="877"/>
      <c r="C107" s="879"/>
      <c r="D107" s="117"/>
      <c r="E107" s="105" t="s">
        <v>707</v>
      </c>
      <c r="F107" s="105"/>
      <c r="G107" s="117" t="s">
        <v>708</v>
      </c>
      <c r="H107" s="103">
        <v>2</v>
      </c>
      <c r="I107" s="105" t="s">
        <v>92</v>
      </c>
      <c r="J107" s="105" t="s">
        <v>709</v>
      </c>
      <c r="K107" s="103" t="s">
        <v>40</v>
      </c>
      <c r="L107" s="103" t="s">
        <v>41</v>
      </c>
      <c r="M107" s="103" t="s">
        <v>42</v>
      </c>
      <c r="N107" s="103" t="s">
        <v>43</v>
      </c>
      <c r="O107" s="966">
        <f t="shared" si="9"/>
        <v>1</v>
      </c>
      <c r="P107" s="134"/>
      <c r="Q107" s="134"/>
      <c r="R107" s="134"/>
      <c r="S107" s="134"/>
      <c r="T107" s="134"/>
      <c r="U107" s="134"/>
      <c r="V107" s="134"/>
      <c r="W107" s="134"/>
      <c r="X107" s="134"/>
      <c r="Y107" s="138">
        <v>0.75</v>
      </c>
      <c r="Z107" s="138">
        <v>0.25</v>
      </c>
      <c r="AA107" s="134"/>
      <c r="AB107" s="118" t="s">
        <v>710</v>
      </c>
      <c r="AC107" s="118" t="s">
        <v>3269</v>
      </c>
      <c r="AD107" s="103" t="s">
        <v>3470</v>
      </c>
      <c r="AE107" s="103" t="s">
        <v>101</v>
      </c>
      <c r="AF107" s="91"/>
      <c r="AG107" s="183"/>
      <c r="AH107" s="183"/>
      <c r="AI107" s="183"/>
      <c r="AJ107" s="183"/>
      <c r="AK107" s="183"/>
      <c r="AL107" s="183"/>
      <c r="AM107" s="183"/>
    </row>
    <row r="108" spans="2:39" ht="115.5" x14ac:dyDescent="0.25">
      <c r="B108" s="877"/>
      <c r="C108" s="879"/>
      <c r="D108" s="117"/>
      <c r="E108" s="105" t="s">
        <v>707</v>
      </c>
      <c r="F108" s="105"/>
      <c r="G108" s="117" t="s">
        <v>708</v>
      </c>
      <c r="H108" s="103">
        <v>2</v>
      </c>
      <c r="I108" s="105" t="s">
        <v>92</v>
      </c>
      <c r="J108" s="105" t="s">
        <v>709</v>
      </c>
      <c r="K108" s="103" t="s">
        <v>40</v>
      </c>
      <c r="L108" s="103" t="s">
        <v>41</v>
      </c>
      <c r="M108" s="103" t="s">
        <v>42</v>
      </c>
      <c r="N108" s="103" t="s">
        <v>43</v>
      </c>
      <c r="O108" s="966">
        <f t="shared" si="9"/>
        <v>1</v>
      </c>
      <c r="P108" s="134"/>
      <c r="Q108" s="134"/>
      <c r="R108" s="134"/>
      <c r="S108" s="134"/>
      <c r="T108" s="134"/>
      <c r="U108" s="134"/>
      <c r="V108" s="134"/>
      <c r="W108" s="134"/>
      <c r="X108" s="134"/>
      <c r="Y108" s="138">
        <v>0.75</v>
      </c>
      <c r="Z108" s="138">
        <v>0.25</v>
      </c>
      <c r="AA108" s="134"/>
      <c r="AB108" s="118" t="s">
        <v>710</v>
      </c>
      <c r="AC108" s="118" t="s">
        <v>3351</v>
      </c>
      <c r="AD108" s="103" t="s">
        <v>3471</v>
      </c>
      <c r="AE108" s="103" t="s">
        <v>101</v>
      </c>
      <c r="AF108" s="91"/>
      <c r="AG108" s="183"/>
      <c r="AH108" s="183"/>
      <c r="AI108" s="183"/>
      <c r="AJ108" s="183"/>
      <c r="AK108" s="183"/>
      <c r="AL108" s="183"/>
      <c r="AM108" s="183"/>
    </row>
    <row r="109" spans="2:39" s="850" customFormat="1" ht="165" x14ac:dyDescent="0.3">
      <c r="B109" s="877"/>
      <c r="C109" s="879"/>
      <c r="D109" s="117" t="s">
        <v>3472</v>
      </c>
      <c r="E109" s="858" t="s">
        <v>3227</v>
      </c>
      <c r="F109" s="846" t="str">
        <f>+E109</f>
        <v xml:space="preserve">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
</v>
      </c>
      <c r="G109" s="858" t="s">
        <v>3473</v>
      </c>
      <c r="H109" s="103">
        <v>2</v>
      </c>
      <c r="I109" s="105" t="s">
        <v>92</v>
      </c>
      <c r="J109" s="105"/>
      <c r="K109" s="852" t="s">
        <v>40</v>
      </c>
      <c r="L109" s="103" t="s">
        <v>41</v>
      </c>
      <c r="M109" s="103" t="s">
        <v>42</v>
      </c>
      <c r="N109" s="103" t="s">
        <v>43</v>
      </c>
      <c r="O109" s="966">
        <f t="shared" si="9"/>
        <v>1</v>
      </c>
      <c r="P109" s="134"/>
      <c r="Q109" s="138">
        <v>0.15</v>
      </c>
      <c r="R109" s="138">
        <v>0.15</v>
      </c>
      <c r="S109" s="138">
        <v>0.15</v>
      </c>
      <c r="T109" s="138">
        <v>0.15</v>
      </c>
      <c r="U109" s="138">
        <v>0.15</v>
      </c>
      <c r="V109" s="138">
        <v>0.25</v>
      </c>
      <c r="W109" s="134"/>
      <c r="X109" s="134"/>
      <c r="Y109" s="134"/>
      <c r="Z109" s="134"/>
      <c r="AA109" s="134"/>
      <c r="AB109" s="118" t="s">
        <v>450</v>
      </c>
      <c r="AC109" s="118" t="s">
        <v>3074</v>
      </c>
      <c r="AD109" s="118" t="s">
        <v>3263</v>
      </c>
      <c r="AE109" s="103" t="s">
        <v>82</v>
      </c>
      <c r="AF109" s="853">
        <v>0</v>
      </c>
    </row>
    <row r="110" spans="2:39" s="850" customFormat="1" ht="82.5" x14ac:dyDescent="0.3">
      <c r="B110" s="877"/>
      <c r="C110" s="879"/>
      <c r="D110" s="117" t="s">
        <v>3474</v>
      </c>
      <c r="E110" s="858" t="s">
        <v>3475</v>
      </c>
      <c r="F110" s="846" t="str">
        <f>+E110</f>
        <v xml:space="preserve">Recibir Solicitudes de Tareas para este proceso
Realizar las colaboraciones de lugar
Coordinar Tareas proximas
Notificar a las partes Implicadas
</v>
      </c>
      <c r="G110" s="858" t="s">
        <v>3476</v>
      </c>
      <c r="H110" s="103">
        <v>2</v>
      </c>
      <c r="I110" s="105" t="s">
        <v>313</v>
      </c>
      <c r="J110" s="105"/>
      <c r="K110" s="852" t="s">
        <v>40</v>
      </c>
      <c r="L110" s="103" t="s">
        <v>41</v>
      </c>
      <c r="M110" s="103" t="s">
        <v>42</v>
      </c>
      <c r="N110" s="103" t="s">
        <v>43</v>
      </c>
      <c r="O110" s="966">
        <f t="shared" si="9"/>
        <v>1</v>
      </c>
      <c r="P110" s="145"/>
      <c r="Q110" s="145"/>
      <c r="R110" s="145">
        <v>0.3</v>
      </c>
      <c r="S110" s="145">
        <v>0.3</v>
      </c>
      <c r="T110" s="145">
        <v>0.4</v>
      </c>
      <c r="U110" s="145"/>
      <c r="V110" s="145"/>
      <c r="W110" s="145"/>
      <c r="X110" s="145"/>
      <c r="Y110" s="145"/>
      <c r="Z110" s="145"/>
      <c r="AA110" s="145"/>
      <c r="AB110" s="118" t="s">
        <v>450</v>
      </c>
      <c r="AC110" s="118" t="s">
        <v>3074</v>
      </c>
      <c r="AD110" s="118" t="s">
        <v>3477</v>
      </c>
      <c r="AE110" s="103" t="s">
        <v>407</v>
      </c>
      <c r="AF110" s="853">
        <v>0</v>
      </c>
    </row>
    <row r="111" spans="2:39" s="850" customFormat="1" ht="63" customHeight="1" x14ac:dyDescent="0.3">
      <c r="B111" s="880"/>
      <c r="C111" s="881"/>
      <c r="D111" s="117"/>
      <c r="E111" s="858" t="s">
        <v>3478</v>
      </c>
      <c r="F111" s="846"/>
      <c r="G111" s="858"/>
      <c r="H111" s="103"/>
      <c r="I111" s="105"/>
      <c r="J111" s="105"/>
      <c r="K111" s="852" t="s">
        <v>40</v>
      </c>
      <c r="L111" s="103" t="s">
        <v>343</v>
      </c>
      <c r="M111" s="103" t="s">
        <v>42</v>
      </c>
      <c r="N111" s="103" t="s">
        <v>43</v>
      </c>
      <c r="O111" s="966">
        <f t="shared" ref="O111" si="10">SUM(P111:AA111)</f>
        <v>1</v>
      </c>
      <c r="P111" s="145"/>
      <c r="Q111" s="145"/>
      <c r="R111" s="145"/>
      <c r="S111" s="145"/>
      <c r="T111" s="145"/>
      <c r="U111" s="145"/>
      <c r="V111" s="145"/>
      <c r="W111" s="145"/>
      <c r="X111" s="145"/>
      <c r="Y111" s="145"/>
      <c r="Z111" s="145"/>
      <c r="AA111" s="145">
        <v>1</v>
      </c>
      <c r="AB111" s="118"/>
      <c r="AC111" s="118" t="s">
        <v>3074</v>
      </c>
      <c r="AD111" s="118"/>
      <c r="AE111" s="103"/>
      <c r="AF111" s="853"/>
    </row>
    <row r="112" spans="2:39" s="850" customFormat="1" ht="115.5" x14ac:dyDescent="0.3">
      <c r="B112" s="855" t="s">
        <v>240</v>
      </c>
      <c r="C112" s="883" t="s">
        <v>778</v>
      </c>
      <c r="D112" s="117" t="s">
        <v>3479</v>
      </c>
      <c r="E112" s="858" t="s">
        <v>3475</v>
      </c>
      <c r="F112" s="846" t="str">
        <f t="shared" ref="F112:F120" si="11">+E112</f>
        <v xml:space="preserve">Recibir Solicitudes de Tareas para este proceso
Realizar las colaboraciones de lugar
Coordinar Tareas proximas
Notificar a las partes Implicadas
</v>
      </c>
      <c r="G112" s="858" t="s">
        <v>3480</v>
      </c>
      <c r="H112" s="103">
        <v>2</v>
      </c>
      <c r="I112" s="105" t="s">
        <v>313</v>
      </c>
      <c r="J112" s="105"/>
      <c r="K112" s="852" t="s">
        <v>40</v>
      </c>
      <c r="L112" s="103" t="s">
        <v>41</v>
      </c>
      <c r="M112" s="103" t="s">
        <v>42</v>
      </c>
      <c r="N112" s="103" t="s">
        <v>43</v>
      </c>
      <c r="O112" s="966">
        <f t="shared" si="9"/>
        <v>1</v>
      </c>
      <c r="P112" s="134"/>
      <c r="Q112" s="138"/>
      <c r="R112" s="138"/>
      <c r="S112" s="138">
        <v>0.25</v>
      </c>
      <c r="T112" s="138">
        <v>0.25</v>
      </c>
      <c r="U112" s="138">
        <v>0.25</v>
      </c>
      <c r="V112" s="138">
        <v>0.25</v>
      </c>
      <c r="W112" s="134"/>
      <c r="X112" s="138"/>
      <c r="Y112" s="134"/>
      <c r="Z112" s="134"/>
      <c r="AA112" s="134"/>
      <c r="AB112" s="118" t="s">
        <v>450</v>
      </c>
      <c r="AC112" s="118" t="s">
        <v>3074</v>
      </c>
      <c r="AD112" s="118" t="s">
        <v>3110</v>
      </c>
      <c r="AE112" s="103" t="s">
        <v>407</v>
      </c>
      <c r="AF112" s="853">
        <v>0</v>
      </c>
      <c r="AG112" s="884"/>
      <c r="AH112" s="884"/>
      <c r="AI112" s="884"/>
      <c r="AJ112" s="884"/>
      <c r="AK112" s="884"/>
      <c r="AL112" s="884"/>
      <c r="AM112" s="884"/>
    </row>
    <row r="113" spans="2:39" s="850" customFormat="1" ht="82.5" x14ac:dyDescent="0.3">
      <c r="B113" s="857"/>
      <c r="C113" s="883"/>
      <c r="D113" s="117" t="s">
        <v>3481</v>
      </c>
      <c r="E113" s="858" t="s">
        <v>3475</v>
      </c>
      <c r="F113" s="846" t="str">
        <f t="shared" si="11"/>
        <v xml:space="preserve">Recibir Solicitudes de Tareas para este proceso
Realizar las colaboraciones de lugar
Coordinar Tareas proximas
Notificar a las partes Implicadas
</v>
      </c>
      <c r="G113" s="858" t="s">
        <v>3482</v>
      </c>
      <c r="H113" s="103">
        <v>2</v>
      </c>
      <c r="I113" s="105" t="s">
        <v>313</v>
      </c>
      <c r="J113" s="105"/>
      <c r="K113" s="852" t="s">
        <v>40</v>
      </c>
      <c r="L113" s="103" t="s">
        <v>41</v>
      </c>
      <c r="M113" s="103" t="s">
        <v>42</v>
      </c>
      <c r="N113" s="103" t="s">
        <v>43</v>
      </c>
      <c r="O113" s="966">
        <f t="shared" si="9"/>
        <v>1</v>
      </c>
      <c r="P113" s="145"/>
      <c r="Q113" s="145">
        <v>0.25</v>
      </c>
      <c r="R113" s="145"/>
      <c r="S113" s="145">
        <v>0.25</v>
      </c>
      <c r="T113" s="145">
        <v>0.25</v>
      </c>
      <c r="U113" s="145">
        <v>0.25</v>
      </c>
      <c r="V113" s="145"/>
      <c r="W113" s="145"/>
      <c r="X113" s="145"/>
      <c r="Y113" s="145"/>
      <c r="Z113" s="145"/>
      <c r="AA113" s="145"/>
      <c r="AB113" s="118" t="s">
        <v>450</v>
      </c>
      <c r="AC113" s="118" t="s">
        <v>3074</v>
      </c>
      <c r="AD113" s="118" t="s">
        <v>3258</v>
      </c>
      <c r="AE113" s="103" t="s">
        <v>407</v>
      </c>
      <c r="AF113" s="853">
        <v>0</v>
      </c>
    </row>
    <row r="114" spans="2:39" ht="82.5" x14ac:dyDescent="0.3">
      <c r="B114" s="857"/>
      <c r="C114" s="883"/>
      <c r="D114" s="117" t="s">
        <v>3483</v>
      </c>
      <c r="E114" s="858" t="s">
        <v>3475</v>
      </c>
      <c r="F114" s="846" t="str">
        <f t="shared" si="11"/>
        <v xml:space="preserve">Recibir Solicitudes de Tareas para este proceso
Realizar las colaboraciones de lugar
Coordinar Tareas proximas
Notificar a las partes Implicadas
</v>
      </c>
      <c r="G114" s="858" t="s">
        <v>3484</v>
      </c>
      <c r="H114" s="103">
        <v>2</v>
      </c>
      <c r="I114" s="105" t="s">
        <v>313</v>
      </c>
      <c r="J114" s="105"/>
      <c r="K114" s="852" t="s">
        <v>40</v>
      </c>
      <c r="L114" s="103" t="s">
        <v>41</v>
      </c>
      <c r="M114" s="103" t="s">
        <v>42</v>
      </c>
      <c r="N114" s="103" t="s">
        <v>171</v>
      </c>
      <c r="O114" s="966">
        <f t="shared" si="9"/>
        <v>1</v>
      </c>
      <c r="P114" s="134"/>
      <c r="Q114" s="134"/>
      <c r="R114" s="134"/>
      <c r="S114" s="134"/>
      <c r="T114" s="134"/>
      <c r="U114" s="138">
        <v>0.5</v>
      </c>
      <c r="V114" s="134"/>
      <c r="W114" s="134"/>
      <c r="X114" s="134"/>
      <c r="Y114" s="138">
        <v>0.5</v>
      </c>
      <c r="Z114" s="134"/>
      <c r="AA114" s="134"/>
      <c r="AB114" s="91" t="s">
        <v>450</v>
      </c>
      <c r="AC114" s="91" t="s">
        <v>3074</v>
      </c>
      <c r="AD114" s="91" t="s">
        <v>3100</v>
      </c>
      <c r="AE114" s="94" t="s">
        <v>407</v>
      </c>
      <c r="AF114" s="848">
        <v>0</v>
      </c>
      <c r="AG114" s="183"/>
      <c r="AH114" s="183"/>
      <c r="AI114" s="183"/>
      <c r="AJ114" s="183"/>
      <c r="AK114" s="183"/>
      <c r="AL114" s="183"/>
      <c r="AM114" s="183"/>
    </row>
    <row r="115" spans="2:39" ht="148.5" x14ac:dyDescent="0.3">
      <c r="B115" s="857"/>
      <c r="C115" s="883"/>
      <c r="D115" s="117" t="s">
        <v>3485</v>
      </c>
      <c r="E115" s="858" t="s">
        <v>3475</v>
      </c>
      <c r="F115" s="846" t="str">
        <f t="shared" si="11"/>
        <v xml:space="preserve">Recibir Solicitudes de Tareas para este proceso
Realizar las colaboraciones de lugar
Coordinar Tareas proximas
Notificar a las partes Implicadas
</v>
      </c>
      <c r="G115" s="858" t="s">
        <v>3486</v>
      </c>
      <c r="H115" s="103">
        <v>1</v>
      </c>
      <c r="I115" s="105" t="s">
        <v>313</v>
      </c>
      <c r="J115" s="105"/>
      <c r="K115" s="852" t="s">
        <v>40</v>
      </c>
      <c r="L115" s="103" t="s">
        <v>41</v>
      </c>
      <c r="M115" s="103" t="s">
        <v>42</v>
      </c>
      <c r="N115" s="103" t="s">
        <v>43</v>
      </c>
      <c r="O115" s="966">
        <f t="shared" si="9"/>
        <v>1</v>
      </c>
      <c r="P115" s="134"/>
      <c r="Q115" s="134"/>
      <c r="R115" s="134"/>
      <c r="S115" s="134"/>
      <c r="T115" s="134"/>
      <c r="U115" s="138">
        <v>0.5</v>
      </c>
      <c r="V115" s="134"/>
      <c r="W115" s="134"/>
      <c r="X115" s="134"/>
      <c r="Y115" s="134"/>
      <c r="Z115" s="134"/>
      <c r="AA115" s="138">
        <v>0.5</v>
      </c>
      <c r="AB115" s="91" t="s">
        <v>450</v>
      </c>
      <c r="AC115" s="91" t="s">
        <v>3074</v>
      </c>
      <c r="AD115" s="91" t="s">
        <v>3234</v>
      </c>
      <c r="AE115" s="94" t="s">
        <v>407</v>
      </c>
      <c r="AF115" s="848">
        <v>0</v>
      </c>
      <c r="AG115" s="183"/>
      <c r="AH115" s="183"/>
      <c r="AI115" s="183"/>
      <c r="AJ115" s="183"/>
      <c r="AK115" s="183"/>
      <c r="AL115" s="183"/>
      <c r="AM115" s="183"/>
    </row>
    <row r="116" spans="2:39" ht="82.5" x14ac:dyDescent="0.3">
      <c r="B116" s="857"/>
      <c r="C116" s="883"/>
      <c r="D116" s="117" t="s">
        <v>3487</v>
      </c>
      <c r="E116" s="858" t="s">
        <v>3475</v>
      </c>
      <c r="F116" s="846" t="str">
        <f t="shared" si="11"/>
        <v xml:space="preserve">Recibir Solicitudes de Tareas para este proceso
Realizar las colaboraciones de lugar
Coordinar Tareas proximas
Notificar a las partes Implicadas
</v>
      </c>
      <c r="G116" s="858" t="s">
        <v>3488</v>
      </c>
      <c r="H116" s="94">
        <v>3</v>
      </c>
      <c r="I116" s="95" t="s">
        <v>313</v>
      </c>
      <c r="J116" s="95"/>
      <c r="K116" s="847" t="s">
        <v>40</v>
      </c>
      <c r="L116" s="94" t="s">
        <v>41</v>
      </c>
      <c r="M116" s="94" t="s">
        <v>42</v>
      </c>
      <c r="N116" s="94" t="s">
        <v>43</v>
      </c>
      <c r="O116" s="966">
        <f t="shared" si="9"/>
        <v>1</v>
      </c>
      <c r="P116" s="134"/>
      <c r="Q116" s="134"/>
      <c r="R116" s="134"/>
      <c r="S116" s="134"/>
      <c r="T116" s="138">
        <v>0.2</v>
      </c>
      <c r="U116" s="138">
        <v>0.2</v>
      </c>
      <c r="V116" s="138">
        <v>0.2</v>
      </c>
      <c r="W116" s="138">
        <v>0.4</v>
      </c>
      <c r="X116" s="138"/>
      <c r="Y116" s="134"/>
      <c r="Z116" s="134"/>
      <c r="AA116" s="134"/>
      <c r="AB116" s="91" t="s">
        <v>450</v>
      </c>
      <c r="AC116" s="91" t="s">
        <v>3074</v>
      </c>
      <c r="AD116" s="91" t="s">
        <v>3229</v>
      </c>
      <c r="AE116" s="94" t="s">
        <v>407</v>
      </c>
      <c r="AF116" s="848">
        <v>0</v>
      </c>
      <c r="AG116" s="183"/>
      <c r="AH116" s="183"/>
      <c r="AI116" s="183"/>
      <c r="AJ116" s="183"/>
      <c r="AK116" s="183"/>
      <c r="AL116" s="183"/>
      <c r="AM116" s="183"/>
    </row>
    <row r="117" spans="2:39" ht="82.5" x14ac:dyDescent="0.3">
      <c r="B117" s="857"/>
      <c r="C117" s="883"/>
      <c r="D117" s="117" t="s">
        <v>3489</v>
      </c>
      <c r="E117" s="858" t="s">
        <v>3475</v>
      </c>
      <c r="F117" s="846" t="str">
        <f t="shared" si="11"/>
        <v xml:space="preserve">Recibir Solicitudes de Tareas para este proceso
Realizar las colaboraciones de lugar
Coordinar Tareas proximas
Notificar a las partes Implicadas
</v>
      </c>
      <c r="G117" s="858" t="s">
        <v>3490</v>
      </c>
      <c r="H117" s="94">
        <v>2</v>
      </c>
      <c r="I117" s="95" t="s">
        <v>331</v>
      </c>
      <c r="J117" s="95"/>
      <c r="K117" s="847" t="s">
        <v>251</v>
      </c>
      <c r="L117" s="94" t="s">
        <v>41</v>
      </c>
      <c r="M117" s="94" t="s">
        <v>42</v>
      </c>
      <c r="N117" s="94" t="s">
        <v>43</v>
      </c>
      <c r="O117" s="967">
        <f t="shared" si="9"/>
        <v>2</v>
      </c>
      <c r="P117" s="134"/>
      <c r="Q117" s="134"/>
      <c r="R117" s="134"/>
      <c r="S117" s="134"/>
      <c r="T117" s="134"/>
      <c r="U117" s="134">
        <v>1</v>
      </c>
      <c r="V117" s="134"/>
      <c r="W117" s="134"/>
      <c r="X117" s="134">
        <v>1</v>
      </c>
      <c r="Y117" s="134"/>
      <c r="Z117" s="134"/>
      <c r="AA117" s="134"/>
      <c r="AB117" s="91" t="s">
        <v>450</v>
      </c>
      <c r="AC117" s="91" t="s">
        <v>3074</v>
      </c>
      <c r="AD117" s="91" t="s">
        <v>3234</v>
      </c>
      <c r="AE117" s="94" t="s">
        <v>95</v>
      </c>
      <c r="AF117" s="848">
        <v>0</v>
      </c>
    </row>
    <row r="118" spans="2:39" s="850" customFormat="1" ht="165" x14ac:dyDescent="0.3">
      <c r="B118" s="857"/>
      <c r="C118" s="883"/>
      <c r="D118" s="117" t="s">
        <v>3491</v>
      </c>
      <c r="E118" s="858" t="s">
        <v>3227</v>
      </c>
      <c r="F118" s="846" t="str">
        <f t="shared" si="11"/>
        <v xml:space="preserve">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
</v>
      </c>
      <c r="G118" s="858" t="s">
        <v>3492</v>
      </c>
      <c r="H118" s="103">
        <v>1</v>
      </c>
      <c r="I118" s="105" t="s">
        <v>313</v>
      </c>
      <c r="J118" s="105"/>
      <c r="K118" s="852" t="s">
        <v>40</v>
      </c>
      <c r="L118" s="103" t="s">
        <v>41</v>
      </c>
      <c r="M118" s="103" t="s">
        <v>42</v>
      </c>
      <c r="N118" s="103" t="s">
        <v>171</v>
      </c>
      <c r="O118" s="966">
        <f t="shared" si="9"/>
        <v>1</v>
      </c>
      <c r="P118" s="145"/>
      <c r="Q118" s="145"/>
      <c r="R118" s="145"/>
      <c r="S118" s="145">
        <v>0.3</v>
      </c>
      <c r="T118" s="145"/>
      <c r="U118" s="145">
        <v>0.3</v>
      </c>
      <c r="V118" s="145"/>
      <c r="W118" s="145">
        <v>0.4</v>
      </c>
      <c r="X118" s="145"/>
      <c r="Y118" s="145"/>
      <c r="Z118" s="145"/>
      <c r="AA118" s="145"/>
      <c r="AB118" s="118" t="s">
        <v>450</v>
      </c>
      <c r="AC118" s="118" t="s">
        <v>3074</v>
      </c>
      <c r="AD118" s="118" t="s">
        <v>3263</v>
      </c>
      <c r="AE118" s="103" t="s">
        <v>95</v>
      </c>
      <c r="AF118" s="853">
        <v>0</v>
      </c>
    </row>
    <row r="119" spans="2:39" s="850" customFormat="1" ht="247.5" x14ac:dyDescent="0.3">
      <c r="B119" s="857"/>
      <c r="C119" s="883"/>
      <c r="D119" s="117" t="s">
        <v>3493</v>
      </c>
      <c r="E119" s="858" t="s">
        <v>3475</v>
      </c>
      <c r="F119" s="846" t="str">
        <f t="shared" si="11"/>
        <v xml:space="preserve">Recibir Solicitudes de Tareas para este proceso
Realizar las colaboraciones de lugar
Coordinar Tareas proximas
Notificar a las partes Implicadas
</v>
      </c>
      <c r="G119" s="858" t="s">
        <v>3494</v>
      </c>
      <c r="H119" s="103">
        <v>2</v>
      </c>
      <c r="I119" s="105" t="s">
        <v>313</v>
      </c>
      <c r="J119" s="105"/>
      <c r="K119" s="852" t="s">
        <v>40</v>
      </c>
      <c r="L119" s="103" t="s">
        <v>41</v>
      </c>
      <c r="M119" s="103" t="s">
        <v>42</v>
      </c>
      <c r="N119" s="103" t="s">
        <v>43</v>
      </c>
      <c r="O119" s="966">
        <f t="shared" si="9"/>
        <v>1</v>
      </c>
      <c r="P119" s="145"/>
      <c r="Q119" s="145"/>
      <c r="R119" s="145"/>
      <c r="S119" s="145">
        <v>0.2</v>
      </c>
      <c r="T119" s="145"/>
      <c r="U119" s="145">
        <v>0.2</v>
      </c>
      <c r="V119" s="145"/>
      <c r="W119" s="145">
        <v>0.2</v>
      </c>
      <c r="X119" s="145"/>
      <c r="Y119" s="145">
        <v>0.2</v>
      </c>
      <c r="Z119" s="145"/>
      <c r="AA119" s="145">
        <v>0.2</v>
      </c>
      <c r="AB119" s="118" t="s">
        <v>450</v>
      </c>
      <c r="AC119" s="118" t="s">
        <v>3074</v>
      </c>
      <c r="AD119" s="118" t="s">
        <v>3263</v>
      </c>
      <c r="AE119" s="118" t="s">
        <v>3495</v>
      </c>
      <c r="AF119" s="885">
        <v>0</v>
      </c>
    </row>
    <row r="120" spans="2:39" ht="165" x14ac:dyDescent="0.3">
      <c r="B120" s="886"/>
      <c r="C120" s="883"/>
      <c r="D120" s="117" t="s">
        <v>3496</v>
      </c>
      <c r="E120" s="858" t="s">
        <v>3227</v>
      </c>
      <c r="F120" s="846" t="str">
        <f t="shared" si="11"/>
        <v xml:space="preserve">Levantamiento Requerimientos De Lideres Usuarios
-Estimar Requerimientos Con el Area de Desarrollo
-Iniciar Desarrollo de los Requerimientos
-Implementar Cambios En Ambiente Prueba
-Reunion de Validacion De los Cambios con lideres
-Tomar Desicion final de Factibilidad del Nuevo Cambio 
-Pasar a Productivo Nuevos Cambios del Sistema
-Formar a Usuarios Finales
-Desplegar la Solucion en toda la Empresa
</v>
      </c>
      <c r="G120" s="858" t="s">
        <v>3497</v>
      </c>
      <c r="H120" s="94">
        <v>2</v>
      </c>
      <c r="I120" s="95" t="s">
        <v>313</v>
      </c>
      <c r="J120" s="95"/>
      <c r="K120" s="847" t="s">
        <v>40</v>
      </c>
      <c r="L120" s="94" t="s">
        <v>41</v>
      </c>
      <c r="M120" s="94" t="s">
        <v>42</v>
      </c>
      <c r="N120" s="94" t="s">
        <v>43</v>
      </c>
      <c r="O120" s="966">
        <f t="shared" si="9"/>
        <v>1</v>
      </c>
      <c r="P120" s="134"/>
      <c r="Q120" s="138">
        <v>0.5</v>
      </c>
      <c r="R120" s="138">
        <v>0.5</v>
      </c>
      <c r="S120" s="134"/>
      <c r="T120" s="134"/>
      <c r="U120" s="134"/>
      <c r="V120" s="134"/>
      <c r="W120" s="134"/>
      <c r="X120" s="138"/>
      <c r="Y120" s="134"/>
      <c r="Z120" s="134"/>
      <c r="AA120" s="138"/>
      <c r="AB120" s="91" t="s">
        <v>482</v>
      </c>
      <c r="AC120" s="91" t="s">
        <v>3074</v>
      </c>
      <c r="AD120" s="91" t="s">
        <v>3263</v>
      </c>
      <c r="AE120" s="91" t="s">
        <v>140</v>
      </c>
      <c r="AF120" s="887">
        <v>0</v>
      </c>
      <c r="AG120" s="183"/>
      <c r="AH120" s="183"/>
      <c r="AI120" s="183"/>
      <c r="AJ120" s="183"/>
      <c r="AK120" s="183"/>
      <c r="AL120" s="183"/>
      <c r="AM120" s="183"/>
    </row>
  </sheetData>
  <sheetProtection formatColumns="0" autoFilter="0"/>
  <autoFilter ref="A7:AN120"/>
  <mergeCells count="33">
    <mergeCell ref="E101:E104"/>
    <mergeCell ref="B112:B120"/>
    <mergeCell ref="C112:C120"/>
    <mergeCell ref="B17:B61"/>
    <mergeCell ref="C21:C44"/>
    <mergeCell ref="C45:C54"/>
    <mergeCell ref="C55:C75"/>
    <mergeCell ref="B76:B111"/>
    <mergeCell ref="C76:C78"/>
    <mergeCell ref="C79:C111"/>
    <mergeCell ref="AC6:AC7"/>
    <mergeCell ref="AD6:AD7"/>
    <mergeCell ref="AE6:AE7"/>
    <mergeCell ref="AF6:AF7"/>
    <mergeCell ref="B9:B11"/>
    <mergeCell ref="B12:B16"/>
    <mergeCell ref="M6:M7"/>
    <mergeCell ref="N6:N7"/>
    <mergeCell ref="O6:O7"/>
    <mergeCell ref="P6:AA6"/>
    <mergeCell ref="AB6:AB7"/>
    <mergeCell ref="G6:G7"/>
    <mergeCell ref="H6:H7"/>
    <mergeCell ref="I6:I7"/>
    <mergeCell ref="J6:J7"/>
    <mergeCell ref="K6:K7"/>
    <mergeCell ref="L6:L7"/>
    <mergeCell ref="C3:D3"/>
    <mergeCell ref="C4:E4"/>
    <mergeCell ref="B6:C6"/>
    <mergeCell ref="D6:D7"/>
    <mergeCell ref="E6:E7"/>
    <mergeCell ref="F6:F7"/>
  </mergeCells>
  <dataValidations count="1">
    <dataValidation type="list" allowBlank="1" showInputMessage="1" showErrorMessage="1" sqref="I8:I20 I40:I44 I109:I120 I46:I54 I75 I62:I73">
      <formula1>#REF!</formula1>
    </dataValidation>
  </dataValidation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[3]Hoja1!#REF!</xm:f>
          </x14:formula1>
          <xm:sqref>K111:N111</xm:sqref>
        </x14:dataValidation>
        <x14:dataValidation type="list" allowBlank="1" showInputMessage="1" showErrorMessage="1">
          <x14:formula1>
            <xm:f>[41]Hoja1!#REF!</xm:f>
          </x14:formula1>
          <xm:sqref>H8:H20 H40:H44 H109:H120 K8:N20 K40:N44 N75 AE8:AE20 AE40:AE44 AE109:AE120 H62:H73 H75 H46:H54 AE46:AE54 K46:N54 AE62:AE73 AE75 K71:N73 K62:N66 K75:L75 K109:N110 K112:N120</xm:sqref>
        </x14:dataValidation>
        <x14:dataValidation type="list" allowBlank="1" showInputMessage="1" showErrorMessage="1">
          <x14:formula1>
            <xm:f>[42]Hoja1!#REF!</xm:f>
          </x14:formula1>
          <xm:sqref>I106:I108</xm:sqref>
        </x14:dataValidation>
        <x14:dataValidation type="list" allowBlank="1" showInputMessage="1" showErrorMessage="1">
          <x14:formula1>
            <xm:f>[5]Hoja1!#REF!</xm:f>
          </x14:formula1>
          <xm:sqref>K106:K108</xm:sqref>
        </x14:dataValidation>
        <x14:dataValidation type="list" allowBlank="1" showInputMessage="1" showErrorMessage="1">
          <x14:formula1>
            <xm:f>[4]Hoja1!#REF!</xm:f>
          </x14:formula1>
          <xm:sqref>L106:N108</xm:sqref>
        </x14:dataValidation>
        <x14:dataValidation type="list" allowBlank="1" showInputMessage="1" showErrorMessage="1">
          <x14:formula1>
            <xm:f>[43]Hoja1!#REF!</xm:f>
          </x14:formula1>
          <xm:sqref>K97:K99 K103:L103 H97:I105 K55:N61 AE55:AE61 K105 H55:I61 AE97:AE105 M97:N105 L97:L102 L104:L105</xm:sqref>
        </x14:dataValidation>
        <x14:dataValidation type="list" allowBlank="1" showInputMessage="1" showErrorMessage="1">
          <x14:formula1>
            <xm:f>[44]Hoja1!#REF!</xm:f>
          </x14:formula1>
          <xm:sqref>AE26:AE39 H26:I39 M39 N26:N39 M26:M36 K26:L39</xm:sqref>
        </x14:dataValidation>
        <x14:dataValidation type="list" allowBlank="1" showInputMessage="1" showErrorMessage="1">
          <x14:formula1>
            <xm:f>[45]Hoja1!#REF!</xm:f>
          </x14:formula1>
          <xm:sqref>H21 L22:M23 K76:N78 AE76:AE78 AE24 K21:N21 M24 K25:N25 K22:K24 H25 I24:I25 H76:I78 H45:I45 I21:I22 K95:N96 H95:I96 AE96 K45:N45</xm:sqref>
        </x14:dataValidation>
        <x14:dataValidation type="list" allowBlank="1" showInputMessage="1" showErrorMessage="1">
          <x14:formula1>
            <xm:f>[46]Hoja1!#REF!</xm:f>
          </x14:formula1>
          <xm:sqref>AE91:AE94 AE79:AE89 K79:N94 H79:I94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3"/>
  <sheetViews>
    <sheetView showGridLines="0" topLeftCell="J3" zoomScale="60" zoomScaleNormal="60" zoomScaleSheetLayoutView="75" workbookViewId="0">
      <selection activeCell="N7" sqref="N7:AA73"/>
    </sheetView>
  </sheetViews>
  <sheetFormatPr baseColWidth="10" defaultColWidth="11.42578125" defaultRowHeight="15.75" x14ac:dyDescent="0.25"/>
  <cols>
    <col min="1" max="1" width="0.5703125" style="17" customWidth="1"/>
    <col min="2" max="3" width="20.42578125" style="17" customWidth="1"/>
    <col min="4" max="4" width="15" style="17" customWidth="1"/>
    <col min="5" max="5" width="27.5703125" style="183" customWidth="1"/>
    <col min="6" max="6" width="21.28515625" style="183" customWidth="1"/>
    <col min="7" max="7" width="27.85546875" style="183" customWidth="1"/>
    <col min="8" max="8" width="16.28515625" style="731" customWidth="1"/>
    <col min="9" max="9" width="32.42578125" style="183" customWidth="1"/>
    <col min="10" max="10" width="24.28515625" style="183" customWidth="1"/>
    <col min="11" max="11" width="15.28515625" style="17" customWidth="1"/>
    <col min="12" max="12" width="15.140625" style="17" customWidth="1"/>
    <col min="13" max="13" width="14.28515625" style="17" customWidth="1"/>
    <col min="14" max="14" width="18.42578125" style="731" customWidth="1"/>
    <col min="15" max="15" width="16" style="731" customWidth="1"/>
    <col min="16" max="27" width="8.7109375" style="731" customWidth="1"/>
    <col min="28" max="28" width="26.28515625" style="17" customWidth="1"/>
    <col min="29" max="29" width="26.140625" style="731" customWidth="1"/>
    <col min="30" max="30" width="23.28515625" style="731" customWidth="1"/>
    <col min="31" max="31" width="31.5703125" style="888" customWidth="1"/>
    <col min="32" max="32" width="22.7109375" style="889" customWidth="1"/>
    <col min="33" max="35" width="11.42578125" style="29"/>
    <col min="36" max="36" width="5" style="17" customWidth="1"/>
    <col min="37" max="16384" width="11.42578125" style="17"/>
  </cols>
  <sheetData>
    <row r="1" spans="1:32" ht="26.25" hidden="1" customHeight="1" x14ac:dyDescent="0.25">
      <c r="AC1" s="17"/>
    </row>
    <row r="2" spans="1:32" hidden="1" x14ac:dyDescent="0.25">
      <c r="C2" s="890" t="s">
        <v>0</v>
      </c>
      <c r="D2" s="185"/>
      <c r="E2" s="186"/>
      <c r="F2" s="186"/>
      <c r="G2" s="186"/>
      <c r="H2" s="890"/>
      <c r="I2" s="186"/>
      <c r="J2" s="186"/>
      <c r="K2" s="185"/>
      <c r="L2" s="185"/>
      <c r="M2" s="185"/>
      <c r="N2" s="890"/>
      <c r="O2" s="890"/>
      <c r="P2" s="890"/>
      <c r="Q2" s="890"/>
      <c r="R2" s="890"/>
      <c r="S2" s="890"/>
      <c r="T2" s="890"/>
      <c r="U2" s="890"/>
      <c r="V2" s="890"/>
      <c r="W2" s="890"/>
      <c r="X2" s="890"/>
      <c r="Y2" s="890"/>
      <c r="Z2" s="890"/>
      <c r="AA2" s="890"/>
      <c r="AB2" s="185"/>
      <c r="AC2" s="185"/>
    </row>
    <row r="3" spans="1:32" ht="45" customHeight="1" x14ac:dyDescent="0.25">
      <c r="D3" s="185"/>
      <c r="AC3" s="17"/>
    </row>
    <row r="4" spans="1:32" ht="48" customHeight="1" x14ac:dyDescent="0.25">
      <c r="C4" s="891" t="s">
        <v>3498</v>
      </c>
      <c r="D4" s="891"/>
      <c r="E4" s="892"/>
      <c r="AC4" s="17"/>
    </row>
    <row r="5" spans="1:32" ht="48" customHeight="1" x14ac:dyDescent="0.25">
      <c r="C5" s="893" t="s">
        <v>3499</v>
      </c>
      <c r="D5" s="893"/>
      <c r="E5" s="893"/>
      <c r="AC5" s="17"/>
    </row>
    <row r="7" spans="1:32" ht="22.5" customHeight="1" x14ac:dyDescent="0.25">
      <c r="B7" s="729" t="s">
        <v>2</v>
      </c>
      <c r="C7" s="730"/>
      <c r="D7" s="728" t="s">
        <v>3</v>
      </c>
      <c r="E7" s="728" t="s">
        <v>4</v>
      </c>
      <c r="F7" s="842" t="s">
        <v>5</v>
      </c>
      <c r="G7" s="728" t="s">
        <v>6</v>
      </c>
      <c r="H7" s="842" t="s">
        <v>7</v>
      </c>
      <c r="I7" s="842" t="s">
        <v>8</v>
      </c>
      <c r="J7" s="728" t="s">
        <v>9</v>
      </c>
      <c r="K7" s="728" t="s">
        <v>10</v>
      </c>
      <c r="L7" s="842" t="s">
        <v>11</v>
      </c>
      <c r="M7" s="842" t="s">
        <v>12</v>
      </c>
      <c r="N7" s="728" t="s">
        <v>13</v>
      </c>
      <c r="O7" s="728" t="s">
        <v>14</v>
      </c>
      <c r="P7" s="728" t="s">
        <v>15</v>
      </c>
      <c r="Q7" s="728"/>
      <c r="R7" s="728"/>
      <c r="S7" s="728"/>
      <c r="T7" s="728"/>
      <c r="U7" s="728"/>
      <c r="V7" s="728"/>
      <c r="W7" s="728"/>
      <c r="X7" s="728"/>
      <c r="Y7" s="728"/>
      <c r="Z7" s="728"/>
      <c r="AA7" s="728"/>
      <c r="AB7" s="730" t="s">
        <v>16</v>
      </c>
      <c r="AC7" s="728" t="s">
        <v>17</v>
      </c>
      <c r="AD7" s="728" t="s">
        <v>18</v>
      </c>
      <c r="AE7" s="842" t="s">
        <v>19</v>
      </c>
      <c r="AF7" s="894" t="s">
        <v>20</v>
      </c>
    </row>
    <row r="8" spans="1:32" ht="32.25" thickBot="1" x14ac:dyDescent="0.3">
      <c r="A8" s="58"/>
      <c r="B8" s="733" t="s">
        <v>21</v>
      </c>
      <c r="C8" s="733" t="s">
        <v>22</v>
      </c>
      <c r="D8" s="843"/>
      <c r="E8" s="843"/>
      <c r="F8" s="844"/>
      <c r="G8" s="843"/>
      <c r="H8" s="844"/>
      <c r="I8" s="844"/>
      <c r="J8" s="843"/>
      <c r="K8" s="843"/>
      <c r="L8" s="844"/>
      <c r="M8" s="844"/>
      <c r="N8" s="728"/>
      <c r="O8" s="728"/>
      <c r="P8" s="732" t="s">
        <v>23</v>
      </c>
      <c r="Q8" s="732" t="s">
        <v>24</v>
      </c>
      <c r="R8" s="732" t="s">
        <v>25</v>
      </c>
      <c r="S8" s="732" t="s">
        <v>26</v>
      </c>
      <c r="T8" s="732" t="s">
        <v>27</v>
      </c>
      <c r="U8" s="732" t="s">
        <v>28</v>
      </c>
      <c r="V8" s="732" t="s">
        <v>29</v>
      </c>
      <c r="W8" s="732" t="s">
        <v>30</v>
      </c>
      <c r="X8" s="732" t="s">
        <v>31</v>
      </c>
      <c r="Y8" s="732" t="s">
        <v>32</v>
      </c>
      <c r="Z8" s="732" t="s">
        <v>33</v>
      </c>
      <c r="AA8" s="732" t="s">
        <v>34</v>
      </c>
      <c r="AB8" s="895"/>
      <c r="AC8" s="843"/>
      <c r="AD8" s="843"/>
      <c r="AE8" s="844"/>
      <c r="AF8" s="896"/>
    </row>
    <row r="9" spans="1:32" s="153" customFormat="1" ht="79.5" thickTop="1" x14ac:dyDescent="0.25">
      <c r="B9" s="897" t="s">
        <v>55</v>
      </c>
      <c r="C9" s="898" t="s">
        <v>310</v>
      </c>
      <c r="D9" s="815"/>
      <c r="E9" s="279" t="s">
        <v>3500</v>
      </c>
      <c r="F9" s="279" t="s">
        <v>3501</v>
      </c>
      <c r="G9" s="279" t="s">
        <v>3502</v>
      </c>
      <c r="H9" s="899">
        <v>3</v>
      </c>
      <c r="I9" s="809" t="s">
        <v>398</v>
      </c>
      <c r="J9" s="247" t="s">
        <v>3503</v>
      </c>
      <c r="K9" s="900" t="s">
        <v>251</v>
      </c>
      <c r="L9" s="900" t="s">
        <v>41</v>
      </c>
      <c r="M9" s="900" t="s">
        <v>42</v>
      </c>
      <c r="N9" s="960" t="s">
        <v>43</v>
      </c>
      <c r="O9" s="956">
        <f>SUM(P9:AA9)</f>
        <v>20</v>
      </c>
      <c r="P9" s="278"/>
      <c r="Q9" s="278"/>
      <c r="R9" s="278">
        <v>4</v>
      </c>
      <c r="S9" s="278"/>
      <c r="T9" s="278"/>
      <c r="U9" s="278">
        <v>6</v>
      </c>
      <c r="V9" s="278"/>
      <c r="W9" s="278"/>
      <c r="X9" s="278">
        <v>6</v>
      </c>
      <c r="Y9" s="278"/>
      <c r="Z9" s="278"/>
      <c r="AA9" s="278">
        <v>4</v>
      </c>
      <c r="AB9" s="901" t="s">
        <v>3504</v>
      </c>
      <c r="AC9" s="279" t="s">
        <v>3505</v>
      </c>
      <c r="AD9" s="279" t="s">
        <v>3506</v>
      </c>
      <c r="AE9" s="281" t="s">
        <v>401</v>
      </c>
      <c r="AF9" s="902">
        <v>0</v>
      </c>
    </row>
    <row r="10" spans="1:32" s="153" customFormat="1" ht="78.75" x14ac:dyDescent="0.25">
      <c r="B10" s="903"/>
      <c r="C10" s="898" t="s">
        <v>62</v>
      </c>
      <c r="D10" s="815"/>
      <c r="E10" s="279" t="s">
        <v>3507</v>
      </c>
      <c r="F10" s="279" t="s">
        <v>3508</v>
      </c>
      <c r="G10" s="279" t="s">
        <v>3509</v>
      </c>
      <c r="H10" s="900">
        <v>2</v>
      </c>
      <c r="I10" s="809" t="s">
        <v>398</v>
      </c>
      <c r="J10" s="247" t="s">
        <v>3510</v>
      </c>
      <c r="K10" s="900" t="s">
        <v>251</v>
      </c>
      <c r="L10" s="900" t="s">
        <v>41</v>
      </c>
      <c r="M10" s="900" t="s">
        <v>42</v>
      </c>
      <c r="N10" s="960" t="s">
        <v>171</v>
      </c>
      <c r="O10" s="956">
        <f>SUM(P10:AA10)</f>
        <v>12</v>
      </c>
      <c r="P10" s="278"/>
      <c r="Q10" s="278"/>
      <c r="R10" s="278"/>
      <c r="S10" s="278"/>
      <c r="T10" s="278">
        <v>3</v>
      </c>
      <c r="U10" s="278"/>
      <c r="V10" s="278"/>
      <c r="W10" s="278">
        <v>5</v>
      </c>
      <c r="X10" s="278"/>
      <c r="Y10" s="278"/>
      <c r="Z10" s="278">
        <v>4</v>
      </c>
      <c r="AA10" s="278"/>
      <c r="AB10" s="901" t="s">
        <v>3511</v>
      </c>
      <c r="AC10" s="279" t="s">
        <v>3505</v>
      </c>
      <c r="AD10" s="279" t="s">
        <v>3506</v>
      </c>
      <c r="AE10" s="281" t="s">
        <v>113</v>
      </c>
      <c r="AF10" s="904">
        <v>60000</v>
      </c>
    </row>
    <row r="11" spans="1:32" s="163" customFormat="1" ht="78.75" x14ac:dyDescent="0.25">
      <c r="B11" s="905" t="s">
        <v>227</v>
      </c>
      <c r="C11" s="906" t="s">
        <v>663</v>
      </c>
      <c r="D11" s="907"/>
      <c r="E11" s="279" t="s">
        <v>3512</v>
      </c>
      <c r="F11" s="279"/>
      <c r="G11" s="763" t="s">
        <v>3513</v>
      </c>
      <c r="H11" s="908">
        <v>3</v>
      </c>
      <c r="I11" s="809" t="s">
        <v>398</v>
      </c>
      <c r="J11" s="817" t="s">
        <v>3514</v>
      </c>
      <c r="K11" s="908" t="s">
        <v>40</v>
      </c>
      <c r="L11" s="908" t="s">
        <v>41</v>
      </c>
      <c r="M11" s="908" t="s">
        <v>42</v>
      </c>
      <c r="N11" s="765" t="s">
        <v>43</v>
      </c>
      <c r="O11" s="961">
        <f>SUM(P11:AA11)</f>
        <v>1</v>
      </c>
      <c r="P11" s="278"/>
      <c r="Q11" s="275"/>
      <c r="R11" s="275"/>
      <c r="S11" s="275"/>
      <c r="T11" s="275"/>
      <c r="U11" s="275">
        <v>0.5</v>
      </c>
      <c r="V11" s="275">
        <v>0.5</v>
      </c>
      <c r="W11" s="278"/>
      <c r="X11" s="278"/>
      <c r="Y11" s="278"/>
      <c r="Z11" s="278"/>
      <c r="AA11" s="278"/>
      <c r="AB11" s="909" t="s">
        <v>3515</v>
      </c>
      <c r="AC11" s="279" t="s">
        <v>3516</v>
      </c>
      <c r="AD11" s="763" t="s">
        <v>3517</v>
      </c>
      <c r="AE11" s="910" t="s">
        <v>531</v>
      </c>
      <c r="AF11" s="911">
        <v>0</v>
      </c>
    </row>
    <row r="12" spans="1:32" s="153" customFormat="1" ht="94.5" x14ac:dyDescent="0.25">
      <c r="B12" s="912"/>
      <c r="C12" s="913"/>
      <c r="D12" s="815"/>
      <c r="E12" s="279" t="s">
        <v>3518</v>
      </c>
      <c r="F12" s="279" t="s">
        <v>3519</v>
      </c>
      <c r="G12" s="279" t="s">
        <v>3520</v>
      </c>
      <c r="H12" s="900">
        <v>3</v>
      </c>
      <c r="I12" s="809" t="s">
        <v>313</v>
      </c>
      <c r="J12" s="247" t="s">
        <v>3514</v>
      </c>
      <c r="K12" s="900" t="s">
        <v>40</v>
      </c>
      <c r="L12" s="900" t="s">
        <v>41</v>
      </c>
      <c r="M12" s="900" t="s">
        <v>42</v>
      </c>
      <c r="N12" s="960" t="s">
        <v>171</v>
      </c>
      <c r="O12" s="961">
        <f t="shared" ref="O12:O14" si="0">SUM(P12:AA12)</f>
        <v>0.99999999999999989</v>
      </c>
      <c r="P12" s="278"/>
      <c r="Q12" s="278"/>
      <c r="R12" s="278"/>
      <c r="S12" s="278"/>
      <c r="T12" s="275">
        <v>0.05</v>
      </c>
      <c r="U12" s="275">
        <v>0.15</v>
      </c>
      <c r="V12" s="275">
        <v>0.15</v>
      </c>
      <c r="W12" s="275">
        <v>0.15</v>
      </c>
      <c r="X12" s="275">
        <v>0.2</v>
      </c>
      <c r="Y12" s="275">
        <v>0.2</v>
      </c>
      <c r="Z12" s="275">
        <v>0.1</v>
      </c>
      <c r="AA12" s="278"/>
      <c r="AB12" s="901" t="s">
        <v>3521</v>
      </c>
      <c r="AC12" s="279" t="s">
        <v>3516</v>
      </c>
      <c r="AD12" s="279" t="s">
        <v>3522</v>
      </c>
      <c r="AE12" s="281" t="s">
        <v>1820</v>
      </c>
      <c r="AF12" s="904">
        <v>13000000</v>
      </c>
    </row>
    <row r="13" spans="1:32" s="163" customFormat="1" ht="78.75" x14ac:dyDescent="0.25">
      <c r="B13" s="912"/>
      <c r="C13" s="906" t="s">
        <v>234</v>
      </c>
      <c r="D13" s="914"/>
      <c r="E13" s="279" t="s">
        <v>3523</v>
      </c>
      <c r="F13" s="279"/>
      <c r="G13" s="763" t="s">
        <v>3524</v>
      </c>
      <c r="H13" s="908">
        <v>3</v>
      </c>
      <c r="I13" s="809" t="s">
        <v>92</v>
      </c>
      <c r="J13" s="817" t="s">
        <v>3525</v>
      </c>
      <c r="K13" s="908" t="s">
        <v>40</v>
      </c>
      <c r="L13" s="908" t="s">
        <v>41</v>
      </c>
      <c r="M13" s="908" t="s">
        <v>42</v>
      </c>
      <c r="N13" s="765" t="s">
        <v>43</v>
      </c>
      <c r="O13" s="961">
        <f t="shared" si="0"/>
        <v>1</v>
      </c>
      <c r="P13" s="278"/>
      <c r="Q13" s="278"/>
      <c r="R13" s="278"/>
      <c r="S13" s="278"/>
      <c r="T13" s="275"/>
      <c r="U13" s="275"/>
      <c r="V13" s="275">
        <v>0.5</v>
      </c>
      <c r="W13" s="275">
        <v>0.5</v>
      </c>
      <c r="X13" s="275"/>
      <c r="Y13" s="275"/>
      <c r="Z13" s="275"/>
      <c r="AA13" s="278"/>
      <c r="AB13" s="909" t="s">
        <v>3526</v>
      </c>
      <c r="AC13" s="763" t="s">
        <v>3527</v>
      </c>
      <c r="AD13" s="763" t="s">
        <v>3528</v>
      </c>
      <c r="AE13" s="910" t="s">
        <v>286</v>
      </c>
      <c r="AF13" s="911">
        <v>0</v>
      </c>
    </row>
    <row r="14" spans="1:32" s="153" customFormat="1" ht="31.5" x14ac:dyDescent="0.25">
      <c r="B14" s="912"/>
      <c r="C14" s="915"/>
      <c r="D14" s="916"/>
      <c r="E14" s="246" t="s">
        <v>3529</v>
      </c>
      <c r="F14" s="279" t="s">
        <v>3530</v>
      </c>
      <c r="G14" s="246" t="s">
        <v>3531</v>
      </c>
      <c r="H14" s="900">
        <v>3</v>
      </c>
      <c r="I14" s="809"/>
      <c r="J14" s="247" t="s">
        <v>3532</v>
      </c>
      <c r="K14" s="900" t="s">
        <v>40</v>
      </c>
      <c r="L14" s="900" t="s">
        <v>41</v>
      </c>
      <c r="M14" s="900" t="s">
        <v>42</v>
      </c>
      <c r="N14" s="960" t="s">
        <v>171</v>
      </c>
      <c r="O14" s="961">
        <f t="shared" si="0"/>
        <v>1</v>
      </c>
      <c r="P14" s="331">
        <v>0.05</v>
      </c>
      <c r="Q14" s="331">
        <v>0.05</v>
      </c>
      <c r="R14" s="331">
        <v>0.05</v>
      </c>
      <c r="S14" s="331">
        <v>0.05</v>
      </c>
      <c r="T14" s="331">
        <v>0.35</v>
      </c>
      <c r="U14" s="331">
        <v>0.35</v>
      </c>
      <c r="V14" s="331">
        <v>0.1</v>
      </c>
      <c r="W14" s="278"/>
      <c r="X14" s="278"/>
      <c r="Y14" s="278"/>
      <c r="Z14" s="278"/>
      <c r="AA14" s="278"/>
      <c r="AB14" s="901" t="s">
        <v>3533</v>
      </c>
      <c r="AC14" s="279" t="s">
        <v>3534</v>
      </c>
      <c r="AD14" s="279" t="s">
        <v>3535</v>
      </c>
      <c r="AE14" s="281" t="s">
        <v>554</v>
      </c>
      <c r="AF14" s="904">
        <v>1131223.6499999999</v>
      </c>
    </row>
    <row r="15" spans="1:32" s="153" customFormat="1" ht="44.25" customHeight="1" x14ac:dyDescent="0.25">
      <c r="B15" s="912"/>
      <c r="C15" s="915"/>
      <c r="D15" s="917"/>
      <c r="E15" s="251"/>
      <c r="F15" s="279" t="s">
        <v>3536</v>
      </c>
      <c r="G15" s="251"/>
      <c r="H15" s="900">
        <v>3</v>
      </c>
      <c r="I15" s="809"/>
      <c r="J15" s="247" t="s">
        <v>3537</v>
      </c>
      <c r="K15" s="900" t="s">
        <v>251</v>
      </c>
      <c r="L15" s="900" t="s">
        <v>41</v>
      </c>
      <c r="M15" s="900" t="s">
        <v>178</v>
      </c>
      <c r="N15" s="960" t="s">
        <v>171</v>
      </c>
      <c r="O15" s="956">
        <f>SUM(P15:AA15)</f>
        <v>1</v>
      </c>
      <c r="P15" s="278"/>
      <c r="Q15" s="278"/>
      <c r="R15" s="278"/>
      <c r="S15" s="278"/>
      <c r="T15" s="278"/>
      <c r="U15" s="278"/>
      <c r="V15" s="278"/>
      <c r="W15" s="278"/>
      <c r="X15" s="278">
        <v>1</v>
      </c>
      <c r="Y15" s="278"/>
      <c r="Z15" s="278"/>
      <c r="AA15" s="278"/>
      <c r="AB15" s="901" t="s">
        <v>3533</v>
      </c>
      <c r="AC15" s="279" t="s">
        <v>3534</v>
      </c>
      <c r="AD15" s="279" t="s">
        <v>3535</v>
      </c>
      <c r="AE15" s="281"/>
      <c r="AF15" s="904">
        <v>1300000</v>
      </c>
    </row>
    <row r="16" spans="1:32" s="153" customFormat="1" ht="126" x14ac:dyDescent="0.25">
      <c r="B16" s="912"/>
      <c r="C16" s="915"/>
      <c r="D16" s="918"/>
      <c r="E16" s="254"/>
      <c r="F16" s="279" t="s">
        <v>3538</v>
      </c>
      <c r="G16" s="254"/>
      <c r="H16" s="900">
        <v>3</v>
      </c>
      <c r="I16" s="809"/>
      <c r="J16" s="247" t="s">
        <v>3532</v>
      </c>
      <c r="K16" s="900" t="s">
        <v>40</v>
      </c>
      <c r="L16" s="900" t="s">
        <v>41</v>
      </c>
      <c r="M16" s="900" t="s">
        <v>42</v>
      </c>
      <c r="N16" s="960" t="s">
        <v>171</v>
      </c>
      <c r="O16" s="961">
        <f>SUM(P16:AA16)</f>
        <v>1</v>
      </c>
      <c r="P16" s="331">
        <v>0.05</v>
      </c>
      <c r="Q16" s="331">
        <v>0.05</v>
      </c>
      <c r="R16" s="331">
        <v>0.05</v>
      </c>
      <c r="S16" s="331">
        <v>0.05</v>
      </c>
      <c r="T16" s="331">
        <v>0.3</v>
      </c>
      <c r="U16" s="331">
        <v>0.3</v>
      </c>
      <c r="V16" s="331">
        <v>0.2</v>
      </c>
      <c r="W16" s="278"/>
      <c r="X16" s="278"/>
      <c r="Y16" s="278"/>
      <c r="Z16" s="278"/>
      <c r="AA16" s="278"/>
      <c r="AB16" s="901" t="s">
        <v>3539</v>
      </c>
      <c r="AC16" s="279" t="s">
        <v>3534</v>
      </c>
      <c r="AD16" s="279" t="s">
        <v>3535</v>
      </c>
      <c r="AE16" s="281" t="s">
        <v>531</v>
      </c>
      <c r="AF16" s="904">
        <v>1200000</v>
      </c>
    </row>
    <row r="17" spans="2:32" s="163" customFormat="1" ht="110.25" x14ac:dyDescent="0.25">
      <c r="B17" s="912"/>
      <c r="C17" s="915"/>
      <c r="D17" s="919"/>
      <c r="E17" s="279" t="s">
        <v>3540</v>
      </c>
      <c r="F17" s="279"/>
      <c r="G17" s="763" t="s">
        <v>3480</v>
      </c>
      <c r="H17" s="908">
        <v>3</v>
      </c>
      <c r="I17" s="809"/>
      <c r="J17" s="817" t="s">
        <v>762</v>
      </c>
      <c r="K17" s="908" t="s">
        <v>251</v>
      </c>
      <c r="L17" s="908" t="s">
        <v>41</v>
      </c>
      <c r="M17" s="908" t="s">
        <v>178</v>
      </c>
      <c r="N17" s="765"/>
      <c r="O17" s="956">
        <f t="shared" ref="O17:O22" si="1">SUM(P17:AA17)</f>
        <v>1</v>
      </c>
      <c r="P17" s="331"/>
      <c r="Q17" s="331"/>
      <c r="R17" s="331"/>
      <c r="S17" s="331"/>
      <c r="T17" s="331"/>
      <c r="U17" s="920"/>
      <c r="V17" s="331"/>
      <c r="W17" s="278"/>
      <c r="X17" s="278">
        <v>1</v>
      </c>
      <c r="Y17" s="278"/>
      <c r="Z17" s="278"/>
      <c r="AA17" s="278"/>
      <c r="AB17" s="909" t="s">
        <v>3533</v>
      </c>
      <c r="AC17" s="763" t="s">
        <v>3534</v>
      </c>
      <c r="AD17" s="763" t="s">
        <v>3535</v>
      </c>
      <c r="AE17" s="910" t="s">
        <v>286</v>
      </c>
      <c r="AF17" s="911">
        <v>0</v>
      </c>
    </row>
    <row r="18" spans="2:32" s="163" customFormat="1" ht="78.75" x14ac:dyDescent="0.25">
      <c r="B18" s="912"/>
      <c r="C18" s="915"/>
      <c r="D18" s="919"/>
      <c r="E18" s="279" t="s">
        <v>3541</v>
      </c>
      <c r="F18" s="279"/>
      <c r="G18" s="763" t="s">
        <v>3482</v>
      </c>
      <c r="H18" s="908">
        <v>3</v>
      </c>
      <c r="I18" s="809"/>
      <c r="J18" s="817" t="s">
        <v>762</v>
      </c>
      <c r="K18" s="908" t="s">
        <v>251</v>
      </c>
      <c r="L18" s="908" t="s">
        <v>41</v>
      </c>
      <c r="M18" s="908" t="s">
        <v>178</v>
      </c>
      <c r="N18" s="765"/>
      <c r="O18" s="956">
        <f t="shared" si="1"/>
        <v>1</v>
      </c>
      <c r="P18" s="331"/>
      <c r="Q18" s="331"/>
      <c r="R18" s="331"/>
      <c r="S18" s="331"/>
      <c r="T18" s="331"/>
      <c r="U18" s="920"/>
      <c r="V18" s="331"/>
      <c r="W18" s="278">
        <v>1</v>
      </c>
      <c r="X18" s="278"/>
      <c r="Y18" s="278"/>
      <c r="Z18" s="278"/>
      <c r="AA18" s="278"/>
      <c r="AB18" s="909" t="s">
        <v>3533</v>
      </c>
      <c r="AC18" s="763" t="s">
        <v>3534</v>
      </c>
      <c r="AD18" s="763" t="s">
        <v>3535</v>
      </c>
      <c r="AE18" s="910" t="s">
        <v>286</v>
      </c>
      <c r="AF18" s="911">
        <v>0</v>
      </c>
    </row>
    <row r="19" spans="2:32" s="153" customFormat="1" ht="63" x14ac:dyDescent="0.25">
      <c r="B19" s="912"/>
      <c r="C19" s="915"/>
      <c r="D19" s="921"/>
      <c r="E19" s="279" t="s">
        <v>3542</v>
      </c>
      <c r="F19" s="279"/>
      <c r="G19" s="279" t="s">
        <v>3543</v>
      </c>
      <c r="H19" s="900">
        <v>3</v>
      </c>
      <c r="I19" s="262"/>
      <c r="J19" s="247" t="s">
        <v>762</v>
      </c>
      <c r="K19" s="900" t="s">
        <v>251</v>
      </c>
      <c r="L19" s="900" t="s">
        <v>41</v>
      </c>
      <c r="M19" s="900" t="s">
        <v>178</v>
      </c>
      <c r="N19" s="960"/>
      <c r="O19" s="956">
        <f t="shared" si="1"/>
        <v>1</v>
      </c>
      <c r="P19" s="331"/>
      <c r="Q19" s="331"/>
      <c r="R19" s="331"/>
      <c r="S19" s="331"/>
      <c r="T19" s="331"/>
      <c r="U19" s="920"/>
      <c r="V19" s="920">
        <v>1</v>
      </c>
      <c r="W19" s="278"/>
      <c r="X19" s="278"/>
      <c r="Y19" s="278"/>
      <c r="Z19" s="278"/>
      <c r="AA19" s="278"/>
      <c r="AB19" s="901" t="s">
        <v>3533</v>
      </c>
      <c r="AC19" s="279" t="s">
        <v>3534</v>
      </c>
      <c r="AD19" s="279" t="s">
        <v>3535</v>
      </c>
      <c r="AE19" s="281" t="s">
        <v>531</v>
      </c>
      <c r="AF19" s="904">
        <v>0</v>
      </c>
    </row>
    <row r="20" spans="2:32" s="163" customFormat="1" ht="94.5" x14ac:dyDescent="0.25">
      <c r="B20" s="912"/>
      <c r="C20" s="915"/>
      <c r="D20" s="919"/>
      <c r="E20" s="279" t="s">
        <v>3544</v>
      </c>
      <c r="F20" s="279"/>
      <c r="G20" s="763" t="s">
        <v>3545</v>
      </c>
      <c r="H20" s="908">
        <v>3</v>
      </c>
      <c r="I20" s="809"/>
      <c r="J20" s="817" t="s">
        <v>762</v>
      </c>
      <c r="K20" s="908" t="s">
        <v>251</v>
      </c>
      <c r="L20" s="908" t="s">
        <v>41</v>
      </c>
      <c r="M20" s="908" t="s">
        <v>178</v>
      </c>
      <c r="N20" s="765"/>
      <c r="O20" s="956">
        <f t="shared" si="1"/>
        <v>1</v>
      </c>
      <c r="P20" s="331"/>
      <c r="Q20" s="331"/>
      <c r="R20" s="331"/>
      <c r="S20" s="331"/>
      <c r="T20" s="331"/>
      <c r="U20" s="920"/>
      <c r="V20" s="920"/>
      <c r="W20" s="278"/>
      <c r="X20" s="278"/>
      <c r="Y20" s="278"/>
      <c r="Z20" s="278">
        <v>1</v>
      </c>
      <c r="AA20" s="278"/>
      <c r="AB20" s="909" t="s">
        <v>3533</v>
      </c>
      <c r="AC20" s="763" t="s">
        <v>3534</v>
      </c>
      <c r="AD20" s="763" t="s">
        <v>3535</v>
      </c>
      <c r="AE20" s="910" t="s">
        <v>226</v>
      </c>
      <c r="AF20" s="911">
        <v>0</v>
      </c>
    </row>
    <row r="21" spans="2:32" s="163" customFormat="1" ht="40.5" customHeight="1" x14ac:dyDescent="0.25">
      <c r="B21" s="912"/>
      <c r="C21" s="915"/>
      <c r="D21" s="919"/>
      <c r="E21" s="246" t="s">
        <v>3546</v>
      </c>
      <c r="F21" s="279" t="s">
        <v>3547</v>
      </c>
      <c r="G21" s="910" t="s">
        <v>3548</v>
      </c>
      <c r="H21" s="908">
        <v>3</v>
      </c>
      <c r="I21" s="809"/>
      <c r="J21" s="817" t="s">
        <v>3549</v>
      </c>
      <c r="K21" s="908" t="s">
        <v>251</v>
      </c>
      <c r="L21" s="908" t="s">
        <v>41</v>
      </c>
      <c r="M21" s="908" t="s">
        <v>178</v>
      </c>
      <c r="N21" s="765"/>
      <c r="O21" s="956">
        <f t="shared" si="1"/>
        <v>1</v>
      </c>
      <c r="P21" s="331"/>
      <c r="Q21" s="331"/>
      <c r="R21" s="331"/>
      <c r="S21" s="331"/>
      <c r="T21" s="920">
        <v>1</v>
      </c>
      <c r="U21" s="920"/>
      <c r="V21" s="920"/>
      <c r="W21" s="278"/>
      <c r="X21" s="278"/>
      <c r="Y21" s="278"/>
      <c r="Z21" s="278"/>
      <c r="AA21" s="278"/>
      <c r="AB21" s="909" t="s">
        <v>3533</v>
      </c>
      <c r="AC21" s="763" t="s">
        <v>3534</v>
      </c>
      <c r="AD21" s="763" t="s">
        <v>3535</v>
      </c>
      <c r="AE21" s="910" t="s">
        <v>531</v>
      </c>
      <c r="AF21" s="911">
        <v>0</v>
      </c>
    </row>
    <row r="22" spans="2:32" s="163" customFormat="1" ht="40.5" customHeight="1" x14ac:dyDescent="0.25">
      <c r="B22" s="912"/>
      <c r="C22" s="915"/>
      <c r="D22" s="919"/>
      <c r="E22" s="254"/>
      <c r="F22" s="279" t="s">
        <v>3550</v>
      </c>
      <c r="G22" s="910" t="s">
        <v>3551</v>
      </c>
      <c r="H22" s="908">
        <v>3</v>
      </c>
      <c r="I22" s="809"/>
      <c r="J22" s="817" t="s">
        <v>762</v>
      </c>
      <c r="K22" s="908" t="s">
        <v>251</v>
      </c>
      <c r="L22" s="908" t="s">
        <v>41</v>
      </c>
      <c r="M22" s="908" t="s">
        <v>178</v>
      </c>
      <c r="N22" s="765"/>
      <c r="O22" s="956">
        <f t="shared" si="1"/>
        <v>1</v>
      </c>
      <c r="P22" s="331"/>
      <c r="Q22" s="331"/>
      <c r="R22" s="331"/>
      <c r="S22" s="331"/>
      <c r="T22" s="920">
        <v>1</v>
      </c>
      <c r="U22" s="920"/>
      <c r="V22" s="920"/>
      <c r="W22" s="278"/>
      <c r="X22" s="278"/>
      <c r="Y22" s="278"/>
      <c r="Z22" s="278"/>
      <c r="AA22" s="278"/>
      <c r="AB22" s="909" t="s">
        <v>3533</v>
      </c>
      <c r="AC22" s="763" t="s">
        <v>3534</v>
      </c>
      <c r="AD22" s="763" t="s">
        <v>3535</v>
      </c>
      <c r="AE22" s="910" t="s">
        <v>61</v>
      </c>
      <c r="AF22" s="911">
        <v>0</v>
      </c>
    </row>
    <row r="23" spans="2:32" s="153" customFormat="1" ht="55.5" customHeight="1" x14ac:dyDescent="0.25">
      <c r="B23" s="912"/>
      <c r="C23" s="915"/>
      <c r="D23" s="922"/>
      <c r="E23" s="814" t="s">
        <v>3552</v>
      </c>
      <c r="F23" s="279" t="s">
        <v>3553</v>
      </c>
      <c r="G23" s="281" t="s">
        <v>3554</v>
      </c>
      <c r="H23" s="900">
        <v>2</v>
      </c>
      <c r="I23" s="809"/>
      <c r="J23" s="247" t="s">
        <v>3555</v>
      </c>
      <c r="K23" s="900" t="s">
        <v>40</v>
      </c>
      <c r="L23" s="900" t="s">
        <v>41</v>
      </c>
      <c r="M23" s="900" t="s">
        <v>42</v>
      </c>
      <c r="N23" s="960" t="s">
        <v>43</v>
      </c>
      <c r="O23" s="961">
        <f>SUM(P23:AA23)</f>
        <v>1</v>
      </c>
      <c r="P23" s="331">
        <v>0.1</v>
      </c>
      <c r="Q23" s="331">
        <v>0.15</v>
      </c>
      <c r="R23" s="331">
        <v>0.15</v>
      </c>
      <c r="S23" s="331">
        <v>0.2</v>
      </c>
      <c r="T23" s="331">
        <v>0.1</v>
      </c>
      <c r="U23" s="331">
        <v>0.3</v>
      </c>
      <c r="V23" s="278"/>
      <c r="W23" s="278"/>
      <c r="X23" s="278"/>
      <c r="Y23" s="278"/>
      <c r="Z23" s="278"/>
      <c r="AA23" s="278"/>
      <c r="AB23" s="901" t="s">
        <v>3556</v>
      </c>
      <c r="AC23" s="279" t="s">
        <v>3534</v>
      </c>
      <c r="AD23" s="279" t="s">
        <v>3535</v>
      </c>
      <c r="AE23" s="281"/>
      <c r="AF23" s="902">
        <v>0</v>
      </c>
    </row>
    <row r="24" spans="2:32" s="153" customFormat="1" ht="173.25" x14ac:dyDescent="0.25">
      <c r="B24" s="912"/>
      <c r="C24" s="915"/>
      <c r="D24" s="815"/>
      <c r="E24" s="281" t="s">
        <v>3557</v>
      </c>
      <c r="F24" s="279" t="s">
        <v>3558</v>
      </c>
      <c r="G24" s="281" t="s">
        <v>3559</v>
      </c>
      <c r="H24" s="900">
        <v>3</v>
      </c>
      <c r="I24" s="809"/>
      <c r="J24" s="247" t="s">
        <v>337</v>
      </c>
      <c r="K24" s="900" t="s">
        <v>251</v>
      </c>
      <c r="L24" s="900" t="s">
        <v>41</v>
      </c>
      <c r="M24" s="900" t="s">
        <v>42</v>
      </c>
      <c r="N24" s="960" t="s">
        <v>43</v>
      </c>
      <c r="O24" s="956">
        <f>SUM(P24:AA24)</f>
        <v>4</v>
      </c>
      <c r="P24" s="278">
        <v>1</v>
      </c>
      <c r="Q24" s="278"/>
      <c r="R24" s="278"/>
      <c r="S24" s="278">
        <v>1</v>
      </c>
      <c r="T24" s="278"/>
      <c r="U24" s="278"/>
      <c r="V24" s="278">
        <v>1</v>
      </c>
      <c r="W24" s="278"/>
      <c r="X24" s="278"/>
      <c r="Y24" s="278">
        <v>1</v>
      </c>
      <c r="Z24" s="278"/>
      <c r="AA24" s="278"/>
      <c r="AB24" s="901" t="s">
        <v>3560</v>
      </c>
      <c r="AC24" s="279" t="s">
        <v>3534</v>
      </c>
      <c r="AD24" s="279" t="s">
        <v>3535</v>
      </c>
      <c r="AE24" s="281"/>
      <c r="AF24" s="902">
        <v>0</v>
      </c>
    </row>
    <row r="25" spans="2:32" s="153" customFormat="1" ht="63" x14ac:dyDescent="0.25">
      <c r="B25" s="912"/>
      <c r="C25" s="915"/>
      <c r="D25" s="815"/>
      <c r="E25" s="281" t="s">
        <v>3561</v>
      </c>
      <c r="F25" s="279"/>
      <c r="G25" s="281" t="s">
        <v>3562</v>
      </c>
      <c r="H25" s="900">
        <v>2</v>
      </c>
      <c r="I25" s="809"/>
      <c r="J25" s="247" t="s">
        <v>3563</v>
      </c>
      <c r="K25" s="900" t="s">
        <v>251</v>
      </c>
      <c r="L25" s="900" t="s">
        <v>41</v>
      </c>
      <c r="M25" s="900" t="s">
        <v>178</v>
      </c>
      <c r="N25" s="960" t="s">
        <v>43</v>
      </c>
      <c r="O25" s="956">
        <f>SUM(P25:AA25)</f>
        <v>10</v>
      </c>
      <c r="P25" s="923"/>
      <c r="Q25" s="923">
        <v>1</v>
      </c>
      <c r="R25" s="923">
        <v>1</v>
      </c>
      <c r="S25" s="923"/>
      <c r="T25" s="923">
        <v>1</v>
      </c>
      <c r="U25" s="923">
        <v>2</v>
      </c>
      <c r="V25" s="923">
        <v>1</v>
      </c>
      <c r="W25" s="923">
        <v>1</v>
      </c>
      <c r="X25" s="923">
        <v>1</v>
      </c>
      <c r="Y25" s="923">
        <v>2</v>
      </c>
      <c r="Z25" s="923"/>
      <c r="AA25" s="923"/>
      <c r="AB25" s="901" t="s">
        <v>3564</v>
      </c>
      <c r="AC25" s="279" t="s">
        <v>3565</v>
      </c>
      <c r="AD25" s="279" t="s">
        <v>3566</v>
      </c>
      <c r="AE25" s="281"/>
      <c r="AF25" s="902">
        <v>0</v>
      </c>
    </row>
    <row r="26" spans="2:32" s="153" customFormat="1" ht="110.25" x14ac:dyDescent="0.25">
      <c r="B26" s="912"/>
      <c r="C26" s="915"/>
      <c r="D26" s="924"/>
      <c r="E26" s="925" t="s">
        <v>707</v>
      </c>
      <c r="F26" s="279"/>
      <c r="G26" s="925" t="s">
        <v>708</v>
      </c>
      <c r="H26" s="900">
        <v>2</v>
      </c>
      <c r="I26" s="262" t="s">
        <v>92</v>
      </c>
      <c r="J26" s="247" t="s">
        <v>709</v>
      </c>
      <c r="K26" s="900" t="s">
        <v>40</v>
      </c>
      <c r="L26" s="900" t="s">
        <v>41</v>
      </c>
      <c r="M26" s="900" t="s">
        <v>42</v>
      </c>
      <c r="N26" s="960" t="s">
        <v>43</v>
      </c>
      <c r="O26" s="961">
        <f>SUM(P26:AA26)</f>
        <v>1</v>
      </c>
      <c r="P26" s="923"/>
      <c r="Q26" s="923"/>
      <c r="R26" s="923"/>
      <c r="S26" s="923"/>
      <c r="T26" s="923"/>
      <c r="U26" s="923"/>
      <c r="V26" s="923"/>
      <c r="W26" s="923"/>
      <c r="X26" s="923"/>
      <c r="Y26" s="926">
        <v>0.75</v>
      </c>
      <c r="Z26" s="926">
        <v>0.25</v>
      </c>
      <c r="AA26" s="923"/>
      <c r="AB26" s="901" t="s">
        <v>710</v>
      </c>
      <c r="AC26" s="279" t="s">
        <v>3534</v>
      </c>
      <c r="AD26" s="279" t="s">
        <v>3567</v>
      </c>
      <c r="AE26" s="281" t="s">
        <v>101</v>
      </c>
      <c r="AF26" s="902"/>
    </row>
    <row r="27" spans="2:32" s="153" customFormat="1" ht="89.25" customHeight="1" x14ac:dyDescent="0.25">
      <c r="B27" s="962"/>
      <c r="C27" s="963"/>
      <c r="D27" s="964"/>
      <c r="E27" s="279" t="s">
        <v>3568</v>
      </c>
      <c r="F27" s="433"/>
      <c r="G27" s="279"/>
      <c r="H27" s="900"/>
      <c r="I27" s="262"/>
      <c r="J27" s="247"/>
      <c r="K27" s="900" t="s">
        <v>40</v>
      </c>
      <c r="L27" s="900" t="s">
        <v>343</v>
      </c>
      <c r="M27" s="900" t="s">
        <v>42</v>
      </c>
      <c r="N27" s="960" t="s">
        <v>43</v>
      </c>
      <c r="O27" s="961">
        <f t="shared" ref="O27:O33" si="2">SUM(P27:AA27)</f>
        <v>1</v>
      </c>
      <c r="P27" s="923"/>
      <c r="Q27" s="923"/>
      <c r="R27" s="923"/>
      <c r="S27" s="923"/>
      <c r="T27" s="923"/>
      <c r="U27" s="923"/>
      <c r="V27" s="923"/>
      <c r="W27" s="926">
        <v>1</v>
      </c>
      <c r="X27" s="923"/>
      <c r="Y27" s="926"/>
      <c r="Z27" s="926"/>
      <c r="AA27" s="923"/>
      <c r="AB27" s="901"/>
      <c r="AC27" s="279" t="s">
        <v>3565</v>
      </c>
      <c r="AD27" s="279" t="s">
        <v>3566</v>
      </c>
      <c r="AE27" s="281"/>
      <c r="AF27" s="902"/>
    </row>
    <row r="28" spans="2:32" s="153" customFormat="1" ht="78.75" x14ac:dyDescent="0.25">
      <c r="B28" s="927" t="s">
        <v>240</v>
      </c>
      <c r="C28" s="917" t="s">
        <v>797</v>
      </c>
      <c r="D28" s="917"/>
      <c r="E28" s="246" t="s">
        <v>3569</v>
      </c>
      <c r="F28" s="279" t="s">
        <v>3570</v>
      </c>
      <c r="G28" s="246" t="s">
        <v>3571</v>
      </c>
      <c r="H28" s="900">
        <v>3</v>
      </c>
      <c r="I28" s="809" t="s">
        <v>313</v>
      </c>
      <c r="J28" s="247" t="s">
        <v>3572</v>
      </c>
      <c r="K28" s="900" t="s">
        <v>251</v>
      </c>
      <c r="L28" s="900" t="s">
        <v>41</v>
      </c>
      <c r="M28" s="900" t="s">
        <v>178</v>
      </c>
      <c r="N28" s="960" t="s">
        <v>43</v>
      </c>
      <c r="O28" s="956">
        <f t="shared" si="2"/>
        <v>187</v>
      </c>
      <c r="P28" s="278">
        <v>11</v>
      </c>
      <c r="Q28" s="278">
        <v>11</v>
      </c>
      <c r="R28" s="278">
        <v>11</v>
      </c>
      <c r="S28" s="278">
        <v>14</v>
      </c>
      <c r="T28" s="278">
        <v>14</v>
      </c>
      <c r="U28" s="278">
        <v>21</v>
      </c>
      <c r="V28" s="278">
        <v>21</v>
      </c>
      <c r="W28" s="278">
        <v>21</v>
      </c>
      <c r="X28" s="278">
        <v>21</v>
      </c>
      <c r="Y28" s="278">
        <v>14</v>
      </c>
      <c r="Z28" s="278">
        <v>14</v>
      </c>
      <c r="AA28" s="278">
        <v>14</v>
      </c>
      <c r="AB28" s="901" t="s">
        <v>315</v>
      </c>
      <c r="AC28" s="279" t="s">
        <v>3565</v>
      </c>
      <c r="AD28" s="279" t="s">
        <v>3573</v>
      </c>
      <c r="AE28" s="281" t="s">
        <v>401</v>
      </c>
      <c r="AF28" s="902">
        <v>0</v>
      </c>
    </row>
    <row r="29" spans="2:32" s="153" customFormat="1" ht="78.75" x14ac:dyDescent="0.25">
      <c r="B29" s="928"/>
      <c r="C29" s="917"/>
      <c r="D29" s="917"/>
      <c r="E29" s="251"/>
      <c r="F29" s="279" t="s">
        <v>3574</v>
      </c>
      <c r="G29" s="251"/>
      <c r="H29" s="900">
        <v>3</v>
      </c>
      <c r="I29" s="809" t="s">
        <v>313</v>
      </c>
      <c r="J29" s="247" t="s">
        <v>3575</v>
      </c>
      <c r="K29" s="900" t="s">
        <v>251</v>
      </c>
      <c r="L29" s="900" t="s">
        <v>41</v>
      </c>
      <c r="M29" s="900" t="s">
        <v>178</v>
      </c>
      <c r="N29" s="960" t="s">
        <v>43</v>
      </c>
      <c r="O29" s="956">
        <f t="shared" si="2"/>
        <v>841</v>
      </c>
      <c r="P29" s="278">
        <v>67</v>
      </c>
      <c r="Q29" s="278">
        <v>67</v>
      </c>
      <c r="R29" s="278">
        <v>67</v>
      </c>
      <c r="S29" s="278">
        <v>71</v>
      </c>
      <c r="T29" s="278">
        <v>71</v>
      </c>
      <c r="U29" s="278">
        <v>72</v>
      </c>
      <c r="V29" s="278">
        <v>72</v>
      </c>
      <c r="W29" s="278">
        <v>72</v>
      </c>
      <c r="X29" s="278">
        <v>72</v>
      </c>
      <c r="Y29" s="278">
        <v>70</v>
      </c>
      <c r="Z29" s="278">
        <v>70</v>
      </c>
      <c r="AA29" s="278">
        <v>70</v>
      </c>
      <c r="AB29" s="901" t="s">
        <v>315</v>
      </c>
      <c r="AC29" s="279" t="s">
        <v>3565</v>
      </c>
      <c r="AD29" s="279" t="s">
        <v>3573</v>
      </c>
      <c r="AE29" s="281" t="s">
        <v>401</v>
      </c>
      <c r="AF29" s="902">
        <v>0</v>
      </c>
    </row>
    <row r="30" spans="2:32" s="153" customFormat="1" ht="78.75" x14ac:dyDescent="0.25">
      <c r="B30" s="928"/>
      <c r="C30" s="917"/>
      <c r="D30" s="917"/>
      <c r="E30" s="251"/>
      <c r="F30" s="279" t="s">
        <v>3576</v>
      </c>
      <c r="G30" s="251"/>
      <c r="H30" s="900">
        <v>2</v>
      </c>
      <c r="I30" s="809" t="s">
        <v>313</v>
      </c>
      <c r="J30" s="247" t="s">
        <v>3577</v>
      </c>
      <c r="K30" s="900" t="s">
        <v>251</v>
      </c>
      <c r="L30" s="900" t="s">
        <v>41</v>
      </c>
      <c r="M30" s="900" t="s">
        <v>178</v>
      </c>
      <c r="N30" s="960" t="s">
        <v>43</v>
      </c>
      <c r="O30" s="956">
        <f t="shared" si="2"/>
        <v>66</v>
      </c>
      <c r="P30" s="278">
        <v>4</v>
      </c>
      <c r="Q30" s="278">
        <v>5</v>
      </c>
      <c r="R30" s="278">
        <v>5</v>
      </c>
      <c r="S30" s="278">
        <v>4</v>
      </c>
      <c r="T30" s="278">
        <v>7</v>
      </c>
      <c r="U30" s="278">
        <v>7</v>
      </c>
      <c r="V30" s="278">
        <v>4</v>
      </c>
      <c r="W30" s="278">
        <v>8</v>
      </c>
      <c r="X30" s="278">
        <v>7</v>
      </c>
      <c r="Y30" s="278">
        <v>6</v>
      </c>
      <c r="Z30" s="278">
        <v>6</v>
      </c>
      <c r="AA30" s="278">
        <v>3</v>
      </c>
      <c r="AB30" s="901" t="s">
        <v>3578</v>
      </c>
      <c r="AC30" s="279" t="s">
        <v>3565</v>
      </c>
      <c r="AD30" s="279" t="s">
        <v>3573</v>
      </c>
      <c r="AE30" s="281" t="s">
        <v>401</v>
      </c>
      <c r="AF30" s="902">
        <v>0</v>
      </c>
    </row>
    <row r="31" spans="2:32" s="153" customFormat="1" ht="78.75" x14ac:dyDescent="0.25">
      <c r="B31" s="928"/>
      <c r="C31" s="917"/>
      <c r="D31" s="917"/>
      <c r="E31" s="251"/>
      <c r="F31" s="279" t="s">
        <v>3579</v>
      </c>
      <c r="G31" s="251"/>
      <c r="H31" s="900">
        <v>3</v>
      </c>
      <c r="I31" s="809" t="s">
        <v>313</v>
      </c>
      <c r="J31" s="247" t="s">
        <v>3580</v>
      </c>
      <c r="K31" s="900" t="s">
        <v>251</v>
      </c>
      <c r="L31" s="900" t="s">
        <v>41</v>
      </c>
      <c r="M31" s="900" t="s">
        <v>178</v>
      </c>
      <c r="N31" s="960" t="s">
        <v>43</v>
      </c>
      <c r="O31" s="956">
        <f t="shared" si="2"/>
        <v>117</v>
      </c>
      <c r="P31" s="278">
        <v>9</v>
      </c>
      <c r="Q31" s="278">
        <v>9</v>
      </c>
      <c r="R31" s="278">
        <v>9</v>
      </c>
      <c r="S31" s="278">
        <v>10</v>
      </c>
      <c r="T31" s="278">
        <v>10</v>
      </c>
      <c r="U31" s="278">
        <v>10</v>
      </c>
      <c r="V31" s="278">
        <v>10</v>
      </c>
      <c r="W31" s="278">
        <v>10</v>
      </c>
      <c r="X31" s="278">
        <v>10</v>
      </c>
      <c r="Y31" s="278">
        <v>10</v>
      </c>
      <c r="Z31" s="278">
        <v>10</v>
      </c>
      <c r="AA31" s="278">
        <v>10</v>
      </c>
      <c r="AB31" s="901" t="s">
        <v>3581</v>
      </c>
      <c r="AC31" s="279" t="s">
        <v>3565</v>
      </c>
      <c r="AD31" s="279" t="s">
        <v>3573</v>
      </c>
      <c r="AE31" s="281" t="s">
        <v>401</v>
      </c>
      <c r="AF31" s="902">
        <v>0</v>
      </c>
    </row>
    <row r="32" spans="2:32" s="153" customFormat="1" ht="126" x14ac:dyDescent="0.25">
      <c r="B32" s="928"/>
      <c r="C32" s="917"/>
      <c r="D32" s="815"/>
      <c r="E32" s="281" t="s">
        <v>3582</v>
      </c>
      <c r="F32" s="279" t="s">
        <v>3583</v>
      </c>
      <c r="G32" s="281" t="s">
        <v>3584</v>
      </c>
      <c r="H32" s="900">
        <v>3</v>
      </c>
      <c r="I32" s="809" t="s">
        <v>313</v>
      </c>
      <c r="J32" s="247" t="s">
        <v>3585</v>
      </c>
      <c r="K32" s="900" t="s">
        <v>251</v>
      </c>
      <c r="L32" s="900" t="s">
        <v>41</v>
      </c>
      <c r="M32" s="900" t="s">
        <v>178</v>
      </c>
      <c r="N32" s="960" t="s">
        <v>43</v>
      </c>
      <c r="O32" s="956">
        <f t="shared" si="2"/>
        <v>20</v>
      </c>
      <c r="P32" s="923"/>
      <c r="Q32" s="923">
        <v>1</v>
      </c>
      <c r="R32" s="923">
        <v>2</v>
      </c>
      <c r="S32" s="923">
        <v>2</v>
      </c>
      <c r="T32" s="923">
        <v>2</v>
      </c>
      <c r="U32" s="923">
        <v>4</v>
      </c>
      <c r="V32" s="923"/>
      <c r="W32" s="923">
        <v>3</v>
      </c>
      <c r="X32" s="923">
        <v>1</v>
      </c>
      <c r="Y32" s="923">
        <v>3</v>
      </c>
      <c r="Z32" s="923"/>
      <c r="AA32" s="923">
        <v>2</v>
      </c>
      <c r="AB32" s="901" t="s">
        <v>3586</v>
      </c>
      <c r="AC32" s="279" t="s">
        <v>3565</v>
      </c>
      <c r="AD32" s="279" t="s">
        <v>3587</v>
      </c>
      <c r="AE32" s="281"/>
      <c r="AF32" s="902">
        <v>0</v>
      </c>
    </row>
    <row r="33" spans="2:35" s="153" customFormat="1" ht="173.25" x14ac:dyDescent="0.25">
      <c r="B33" s="928"/>
      <c r="C33" s="917"/>
      <c r="D33" s="815"/>
      <c r="E33" s="281" t="s">
        <v>3588</v>
      </c>
      <c r="F33" s="279" t="s">
        <v>3589</v>
      </c>
      <c r="G33" s="281" t="s">
        <v>3590</v>
      </c>
      <c r="H33" s="900">
        <v>2</v>
      </c>
      <c r="I33" s="809"/>
      <c r="J33" s="247" t="s">
        <v>3591</v>
      </c>
      <c r="K33" s="900" t="s">
        <v>251</v>
      </c>
      <c r="L33" s="900" t="s">
        <v>41</v>
      </c>
      <c r="M33" s="900" t="s">
        <v>178</v>
      </c>
      <c r="N33" s="960" t="s">
        <v>43</v>
      </c>
      <c r="O33" s="956">
        <f t="shared" si="2"/>
        <v>216</v>
      </c>
      <c r="P33" s="278">
        <v>18</v>
      </c>
      <c r="Q33" s="278">
        <v>18</v>
      </c>
      <c r="R33" s="278">
        <v>18</v>
      </c>
      <c r="S33" s="278">
        <v>18</v>
      </c>
      <c r="T33" s="278">
        <v>18</v>
      </c>
      <c r="U33" s="278">
        <v>18</v>
      </c>
      <c r="V33" s="278">
        <v>18</v>
      </c>
      <c r="W33" s="278">
        <v>18</v>
      </c>
      <c r="X33" s="278">
        <v>18</v>
      </c>
      <c r="Y33" s="278">
        <v>18</v>
      </c>
      <c r="Z33" s="278">
        <v>18</v>
      </c>
      <c r="AA33" s="278">
        <v>18</v>
      </c>
      <c r="AB33" s="901" t="s">
        <v>3592</v>
      </c>
      <c r="AC33" s="279" t="s">
        <v>3565</v>
      </c>
      <c r="AD33" s="279" t="s">
        <v>3593</v>
      </c>
      <c r="AE33" s="281"/>
      <c r="AF33" s="902">
        <v>30690.000000000004</v>
      </c>
    </row>
    <row r="34" spans="2:35" s="153" customFormat="1" ht="130.5" customHeight="1" x14ac:dyDescent="0.25">
      <c r="B34" s="928"/>
      <c r="C34" s="917"/>
      <c r="D34" s="815"/>
      <c r="E34" s="281" t="s">
        <v>3594</v>
      </c>
      <c r="F34" s="279" t="s">
        <v>3595</v>
      </c>
      <c r="G34" s="281" t="s">
        <v>3596</v>
      </c>
      <c r="H34" s="900">
        <v>2</v>
      </c>
      <c r="I34" s="809" t="s">
        <v>398</v>
      </c>
      <c r="J34" s="247" t="s">
        <v>3597</v>
      </c>
      <c r="K34" s="900" t="s">
        <v>327</v>
      </c>
      <c r="L34" s="900" t="s">
        <v>41</v>
      </c>
      <c r="M34" s="900" t="s">
        <v>42</v>
      </c>
      <c r="N34" s="960" t="s">
        <v>43</v>
      </c>
      <c r="O34" s="965">
        <f>SUM(P34:AA34)</f>
        <v>7</v>
      </c>
      <c r="P34" s="278">
        <v>0.35</v>
      </c>
      <c r="Q34" s="278">
        <v>0.35</v>
      </c>
      <c r="R34" s="278">
        <v>0.58299999999999996</v>
      </c>
      <c r="S34" s="278">
        <v>0.58299999999999996</v>
      </c>
      <c r="T34" s="278">
        <v>0.58299999999999996</v>
      </c>
      <c r="U34" s="278">
        <v>0.65</v>
      </c>
      <c r="V34" s="278">
        <v>0.83399999999999996</v>
      </c>
      <c r="W34" s="278">
        <v>0.83399999999999996</v>
      </c>
      <c r="X34" s="278">
        <v>0.65</v>
      </c>
      <c r="Y34" s="278">
        <v>0.65</v>
      </c>
      <c r="Z34" s="278">
        <v>0.58299999999999996</v>
      </c>
      <c r="AA34" s="278">
        <v>0.35</v>
      </c>
      <c r="AB34" s="901" t="s">
        <v>3598</v>
      </c>
      <c r="AC34" s="279" t="s">
        <v>3565</v>
      </c>
      <c r="AD34" s="279" t="s">
        <v>3593</v>
      </c>
      <c r="AE34" s="281"/>
      <c r="AF34" s="902">
        <v>0</v>
      </c>
    </row>
    <row r="35" spans="2:35" s="153" customFormat="1" ht="94.5" x14ac:dyDescent="0.25">
      <c r="B35" s="928"/>
      <c r="C35" s="917"/>
      <c r="D35" s="815"/>
      <c r="E35" s="281" t="s">
        <v>3599</v>
      </c>
      <c r="F35" s="279" t="s">
        <v>3600</v>
      </c>
      <c r="G35" s="281" t="s">
        <v>3601</v>
      </c>
      <c r="H35" s="900">
        <v>1</v>
      </c>
      <c r="I35" s="809"/>
      <c r="J35" s="247" t="s">
        <v>3602</v>
      </c>
      <c r="K35" s="900" t="s">
        <v>251</v>
      </c>
      <c r="L35" s="900" t="s">
        <v>41</v>
      </c>
      <c r="M35" s="900" t="s">
        <v>42</v>
      </c>
      <c r="N35" s="960" t="s">
        <v>171</v>
      </c>
      <c r="O35" s="956">
        <f t="shared" ref="O35:O38" si="3">SUM(P35:AA35)</f>
        <v>12</v>
      </c>
      <c r="P35" s="278"/>
      <c r="Q35" s="278"/>
      <c r="R35" s="278">
        <v>3</v>
      </c>
      <c r="S35" s="278"/>
      <c r="T35" s="278"/>
      <c r="U35" s="278">
        <v>3</v>
      </c>
      <c r="V35" s="278"/>
      <c r="W35" s="278"/>
      <c r="X35" s="278">
        <v>3</v>
      </c>
      <c r="Y35" s="278"/>
      <c r="Z35" s="278"/>
      <c r="AA35" s="278">
        <v>3</v>
      </c>
      <c r="AB35" s="901" t="s">
        <v>3603</v>
      </c>
      <c r="AC35" s="279" t="s">
        <v>3565</v>
      </c>
      <c r="AD35" s="279" t="s">
        <v>3604</v>
      </c>
      <c r="AE35" s="281"/>
      <c r="AF35" s="902">
        <v>60000</v>
      </c>
    </row>
    <row r="36" spans="2:35" s="153" customFormat="1" ht="110.25" x14ac:dyDescent="0.25">
      <c r="B36" s="928"/>
      <c r="C36" s="917"/>
      <c r="D36" s="815"/>
      <c r="E36" s="281" t="s">
        <v>3605</v>
      </c>
      <c r="F36" s="279" t="s">
        <v>3606</v>
      </c>
      <c r="G36" s="281" t="s">
        <v>3607</v>
      </c>
      <c r="H36" s="900">
        <v>3</v>
      </c>
      <c r="I36" s="809" t="s">
        <v>313</v>
      </c>
      <c r="J36" s="247" t="s">
        <v>3608</v>
      </c>
      <c r="K36" s="900" t="s">
        <v>251</v>
      </c>
      <c r="L36" s="900" t="s">
        <v>41</v>
      </c>
      <c r="M36" s="900" t="s">
        <v>42</v>
      </c>
      <c r="N36" s="960" t="s">
        <v>43</v>
      </c>
      <c r="O36" s="956">
        <f t="shared" si="3"/>
        <v>7</v>
      </c>
      <c r="P36" s="278"/>
      <c r="Q36" s="278">
        <v>1</v>
      </c>
      <c r="R36" s="278"/>
      <c r="S36" s="278">
        <v>1</v>
      </c>
      <c r="T36" s="278"/>
      <c r="U36" s="278">
        <v>1</v>
      </c>
      <c r="V36" s="278"/>
      <c r="W36" s="278"/>
      <c r="X36" s="278">
        <v>2</v>
      </c>
      <c r="Y36" s="278">
        <v>1</v>
      </c>
      <c r="Z36" s="278"/>
      <c r="AA36" s="278">
        <v>1</v>
      </c>
      <c r="AB36" s="901" t="s">
        <v>3609</v>
      </c>
      <c r="AC36" s="279" t="s">
        <v>3527</v>
      </c>
      <c r="AD36" s="279" t="s">
        <v>3610</v>
      </c>
      <c r="AE36" s="281" t="s">
        <v>3495</v>
      </c>
      <c r="AF36" s="902">
        <v>0</v>
      </c>
    </row>
    <row r="37" spans="2:35" s="163" customFormat="1" ht="94.5" x14ac:dyDescent="0.25">
      <c r="B37" s="928"/>
      <c r="C37" s="917"/>
      <c r="D37" s="907"/>
      <c r="E37" s="281" t="s">
        <v>3611</v>
      </c>
      <c r="F37" s="279"/>
      <c r="G37" s="910" t="s">
        <v>3612</v>
      </c>
      <c r="H37" s="908">
        <v>2</v>
      </c>
      <c r="I37" s="809" t="s">
        <v>313</v>
      </c>
      <c r="J37" s="817" t="s">
        <v>3613</v>
      </c>
      <c r="K37" s="908" t="s">
        <v>251</v>
      </c>
      <c r="L37" s="908" t="s">
        <v>41</v>
      </c>
      <c r="M37" s="908" t="s">
        <v>42</v>
      </c>
      <c r="N37" s="765" t="s">
        <v>43</v>
      </c>
      <c r="O37" s="956">
        <f t="shared" si="3"/>
        <v>22</v>
      </c>
      <c r="P37" s="278"/>
      <c r="Q37" s="278">
        <v>2</v>
      </c>
      <c r="R37" s="278">
        <v>2</v>
      </c>
      <c r="S37" s="278">
        <v>2</v>
      </c>
      <c r="T37" s="278">
        <v>2</v>
      </c>
      <c r="U37" s="278">
        <v>2</v>
      </c>
      <c r="V37" s="278">
        <v>2</v>
      </c>
      <c r="W37" s="278">
        <v>2</v>
      </c>
      <c r="X37" s="278">
        <v>2</v>
      </c>
      <c r="Y37" s="278">
        <v>2</v>
      </c>
      <c r="Z37" s="278">
        <v>2</v>
      </c>
      <c r="AA37" s="278">
        <v>2</v>
      </c>
      <c r="AB37" s="909" t="s">
        <v>3614</v>
      </c>
      <c r="AC37" s="279" t="s">
        <v>3565</v>
      </c>
      <c r="AD37" s="763" t="s">
        <v>3615</v>
      </c>
      <c r="AE37" s="910"/>
      <c r="AF37" s="929">
        <v>0</v>
      </c>
    </row>
    <row r="38" spans="2:35" s="163" customFormat="1" ht="63" x14ac:dyDescent="0.25">
      <c r="B38" s="928"/>
      <c r="C38" s="917"/>
      <c r="D38" s="907"/>
      <c r="E38" s="281" t="s">
        <v>3616</v>
      </c>
      <c r="F38" s="279"/>
      <c r="G38" s="910" t="s">
        <v>3617</v>
      </c>
      <c r="H38" s="908">
        <v>1</v>
      </c>
      <c r="I38" s="809"/>
      <c r="J38" s="817" t="s">
        <v>3618</v>
      </c>
      <c r="K38" s="908" t="s">
        <v>251</v>
      </c>
      <c r="L38" s="908" t="s">
        <v>41</v>
      </c>
      <c r="M38" s="908" t="s">
        <v>42</v>
      </c>
      <c r="N38" s="765" t="s">
        <v>171</v>
      </c>
      <c r="O38" s="956">
        <f t="shared" si="3"/>
        <v>12</v>
      </c>
      <c r="P38" s="278"/>
      <c r="Q38" s="278"/>
      <c r="R38" s="278"/>
      <c r="S38" s="278"/>
      <c r="T38" s="278"/>
      <c r="U38" s="278"/>
      <c r="V38" s="278">
        <v>12</v>
      </c>
      <c r="W38" s="278"/>
      <c r="X38" s="278"/>
      <c r="Y38" s="278"/>
      <c r="Z38" s="278"/>
      <c r="AA38" s="278"/>
      <c r="AB38" s="909" t="s">
        <v>3619</v>
      </c>
      <c r="AC38" s="279" t="s">
        <v>3516</v>
      </c>
      <c r="AD38" s="763" t="s">
        <v>3620</v>
      </c>
      <c r="AE38" s="910" t="s">
        <v>3621</v>
      </c>
      <c r="AF38" s="929">
        <v>0</v>
      </c>
    </row>
    <row r="39" spans="2:35" s="163" customFormat="1" ht="47.25" x14ac:dyDescent="0.25">
      <c r="B39" s="928"/>
      <c r="C39" s="917"/>
      <c r="D39" s="907"/>
      <c r="E39" s="281" t="s">
        <v>3622</v>
      </c>
      <c r="F39" s="279"/>
      <c r="G39" s="910" t="s">
        <v>3623</v>
      </c>
      <c r="H39" s="908">
        <v>3</v>
      </c>
      <c r="I39" s="809"/>
      <c r="J39" s="817" t="s">
        <v>3624</v>
      </c>
      <c r="K39" s="908" t="s">
        <v>40</v>
      </c>
      <c r="L39" s="908" t="s">
        <v>41</v>
      </c>
      <c r="M39" s="908" t="s">
        <v>42</v>
      </c>
      <c r="N39" s="765" t="s">
        <v>43</v>
      </c>
      <c r="O39" s="961">
        <f>SUM(P39:AA39)</f>
        <v>1</v>
      </c>
      <c r="P39" s="278"/>
      <c r="Q39" s="278"/>
      <c r="R39" s="278"/>
      <c r="S39" s="278"/>
      <c r="T39" s="275">
        <v>1</v>
      </c>
      <c r="U39" s="278"/>
      <c r="V39" s="278"/>
      <c r="W39" s="278"/>
      <c r="X39" s="278"/>
      <c r="Y39" s="278"/>
      <c r="Z39" s="278"/>
      <c r="AA39" s="278"/>
      <c r="AB39" s="909" t="s">
        <v>3625</v>
      </c>
      <c r="AC39" s="279" t="s">
        <v>3516</v>
      </c>
      <c r="AD39" s="763" t="s">
        <v>3626</v>
      </c>
      <c r="AE39" s="910" t="s">
        <v>3621</v>
      </c>
      <c r="AF39" s="929">
        <v>0</v>
      </c>
    </row>
    <row r="40" spans="2:35" s="163" customFormat="1" ht="214.5" x14ac:dyDescent="0.25">
      <c r="B40" s="928"/>
      <c r="C40" s="917"/>
      <c r="D40" s="907"/>
      <c r="E40" s="930" t="s">
        <v>3627</v>
      </c>
      <c r="F40" s="117" t="s">
        <v>3628</v>
      </c>
      <c r="G40" s="931" t="s">
        <v>3629</v>
      </c>
      <c r="H40" s="932">
        <v>3</v>
      </c>
      <c r="I40" s="809" t="s">
        <v>313</v>
      </c>
      <c r="J40" s="123" t="s">
        <v>3630</v>
      </c>
      <c r="K40" s="933" t="s">
        <v>40</v>
      </c>
      <c r="L40" s="933" t="s">
        <v>41</v>
      </c>
      <c r="M40" s="933" t="s">
        <v>42</v>
      </c>
      <c r="N40" s="765" t="s">
        <v>171</v>
      </c>
      <c r="O40" s="961">
        <f>SUM(P40:AA40)</f>
        <v>1</v>
      </c>
      <c r="P40" s="278"/>
      <c r="Q40" s="275">
        <v>0.1</v>
      </c>
      <c r="R40" s="275">
        <v>0.2</v>
      </c>
      <c r="S40" s="275">
        <v>0.2</v>
      </c>
      <c r="T40" s="275">
        <v>0.25</v>
      </c>
      <c r="U40" s="275">
        <v>0.15</v>
      </c>
      <c r="V40" s="275">
        <v>0.1</v>
      </c>
      <c r="W40" s="278"/>
      <c r="X40" s="278"/>
      <c r="Y40" s="278"/>
      <c r="Z40" s="278"/>
      <c r="AA40" s="278"/>
      <c r="AB40" s="909" t="s">
        <v>3631</v>
      </c>
      <c r="AC40" s="279" t="s">
        <v>3516</v>
      </c>
      <c r="AD40" s="763" t="s">
        <v>3632</v>
      </c>
      <c r="AE40" s="910" t="s">
        <v>781</v>
      </c>
      <c r="AF40" s="929">
        <v>1500000</v>
      </c>
    </row>
    <row r="41" spans="2:35" s="153" customFormat="1" ht="78.75" x14ac:dyDescent="0.25">
      <c r="B41" s="928"/>
      <c r="C41" s="245" t="s">
        <v>764</v>
      </c>
      <c r="D41" s="934"/>
      <c r="E41" s="935" t="s">
        <v>3633</v>
      </c>
      <c r="F41" s="279" t="s">
        <v>3634</v>
      </c>
      <c r="G41" s="246" t="s">
        <v>3635</v>
      </c>
      <c r="H41" s="900">
        <v>3</v>
      </c>
      <c r="I41" s="809" t="s">
        <v>267</v>
      </c>
      <c r="J41" s="247" t="s">
        <v>3636</v>
      </c>
      <c r="K41" s="900" t="s">
        <v>251</v>
      </c>
      <c r="L41" s="900" t="s">
        <v>41</v>
      </c>
      <c r="M41" s="900" t="s">
        <v>178</v>
      </c>
      <c r="N41" s="960" t="s">
        <v>171</v>
      </c>
      <c r="O41" s="956">
        <f t="shared" ref="O41:O47" si="4">SUM(P41:AA41)</f>
        <v>3</v>
      </c>
      <c r="P41" s="278"/>
      <c r="Q41" s="278"/>
      <c r="R41" s="278">
        <v>1</v>
      </c>
      <c r="S41" s="278">
        <v>1</v>
      </c>
      <c r="T41" s="278"/>
      <c r="U41" s="278"/>
      <c r="V41" s="278"/>
      <c r="W41" s="278"/>
      <c r="X41" s="278"/>
      <c r="Y41" s="278"/>
      <c r="Z41" s="278"/>
      <c r="AA41" s="278">
        <v>1</v>
      </c>
      <c r="AB41" s="901" t="s">
        <v>3637</v>
      </c>
      <c r="AC41" s="279" t="s">
        <v>3565</v>
      </c>
      <c r="AD41" s="279" t="s">
        <v>3638</v>
      </c>
      <c r="AE41" s="281" t="s">
        <v>152</v>
      </c>
      <c r="AF41" s="902">
        <v>700000</v>
      </c>
      <c r="AG41" s="936"/>
      <c r="AH41" s="936"/>
      <c r="AI41" s="936"/>
    </row>
    <row r="42" spans="2:35" s="153" customFormat="1" ht="78.75" customHeight="1" x14ac:dyDescent="0.25">
      <c r="B42" s="928"/>
      <c r="C42" s="250"/>
      <c r="D42" s="937"/>
      <c r="E42" s="935"/>
      <c r="F42" s="279" t="s">
        <v>3639</v>
      </c>
      <c r="G42" s="251"/>
      <c r="H42" s="900">
        <v>1</v>
      </c>
      <c r="I42" s="809" t="s">
        <v>267</v>
      </c>
      <c r="J42" s="247" t="s">
        <v>3640</v>
      </c>
      <c r="K42" s="900" t="s">
        <v>251</v>
      </c>
      <c r="L42" s="900" t="s">
        <v>41</v>
      </c>
      <c r="M42" s="900" t="s">
        <v>178</v>
      </c>
      <c r="N42" s="960" t="s">
        <v>43</v>
      </c>
      <c r="O42" s="956">
        <f t="shared" si="4"/>
        <v>3</v>
      </c>
      <c r="P42" s="278"/>
      <c r="Q42" s="278"/>
      <c r="R42" s="278">
        <v>1</v>
      </c>
      <c r="S42" s="278">
        <v>2</v>
      </c>
      <c r="T42" s="278"/>
      <c r="U42" s="278"/>
      <c r="V42" s="278"/>
      <c r="W42" s="278"/>
      <c r="X42" s="278"/>
      <c r="Y42" s="278"/>
      <c r="Z42" s="278"/>
      <c r="AA42" s="278"/>
      <c r="AB42" s="901" t="s">
        <v>3641</v>
      </c>
      <c r="AC42" s="279" t="s">
        <v>3565</v>
      </c>
      <c r="AD42" s="279" t="s">
        <v>3642</v>
      </c>
      <c r="AE42" s="281"/>
      <c r="AF42" s="902">
        <v>0</v>
      </c>
      <c r="AG42" s="936"/>
      <c r="AH42" s="936"/>
      <c r="AI42" s="936"/>
    </row>
    <row r="43" spans="2:35" s="153" customFormat="1" ht="78.75" x14ac:dyDescent="0.25">
      <c r="B43" s="928"/>
      <c r="C43" s="250"/>
      <c r="D43" s="937"/>
      <c r="E43" s="935"/>
      <c r="F43" s="279" t="s">
        <v>3643</v>
      </c>
      <c r="G43" s="251"/>
      <c r="H43" s="900">
        <v>3</v>
      </c>
      <c r="I43" s="809"/>
      <c r="J43" s="247" t="s">
        <v>3644</v>
      </c>
      <c r="K43" s="900" t="s">
        <v>251</v>
      </c>
      <c r="L43" s="900" t="s">
        <v>41</v>
      </c>
      <c r="M43" s="900" t="s">
        <v>178</v>
      </c>
      <c r="N43" s="960" t="s">
        <v>171</v>
      </c>
      <c r="O43" s="956">
        <f t="shared" si="4"/>
        <v>1</v>
      </c>
      <c r="P43" s="278"/>
      <c r="Q43" s="278"/>
      <c r="R43" s="278"/>
      <c r="S43" s="278"/>
      <c r="T43" s="278"/>
      <c r="U43" s="278"/>
      <c r="V43" s="278"/>
      <c r="W43" s="278">
        <v>1</v>
      </c>
      <c r="X43" s="278"/>
      <c r="Y43" s="278"/>
      <c r="Z43" s="278"/>
      <c r="AA43" s="278"/>
      <c r="AB43" s="901" t="s">
        <v>3637</v>
      </c>
      <c r="AC43" s="279" t="s">
        <v>3565</v>
      </c>
      <c r="AD43" s="279" t="s">
        <v>3638</v>
      </c>
      <c r="AE43" s="281" t="s">
        <v>152</v>
      </c>
      <c r="AF43" s="902">
        <v>630000</v>
      </c>
      <c r="AG43" s="936"/>
      <c r="AH43" s="936"/>
      <c r="AI43" s="936"/>
    </row>
    <row r="44" spans="2:35" s="153" customFormat="1" ht="47.25" x14ac:dyDescent="0.25">
      <c r="B44" s="928"/>
      <c r="C44" s="250"/>
      <c r="D44" s="937"/>
      <c r="E44" s="935"/>
      <c r="F44" s="279" t="s">
        <v>3645</v>
      </c>
      <c r="G44" s="254"/>
      <c r="H44" s="900">
        <v>2</v>
      </c>
      <c r="I44" s="809" t="s">
        <v>267</v>
      </c>
      <c r="J44" s="247" t="s">
        <v>3646</v>
      </c>
      <c r="K44" s="900" t="s">
        <v>251</v>
      </c>
      <c r="L44" s="900" t="s">
        <v>41</v>
      </c>
      <c r="M44" s="900" t="s">
        <v>178</v>
      </c>
      <c r="N44" s="960" t="s">
        <v>43</v>
      </c>
      <c r="O44" s="956">
        <f t="shared" si="4"/>
        <v>7</v>
      </c>
      <c r="P44" s="278"/>
      <c r="Q44" s="278"/>
      <c r="R44" s="278"/>
      <c r="S44" s="278">
        <v>1</v>
      </c>
      <c r="T44" s="278">
        <v>2</v>
      </c>
      <c r="U44" s="278"/>
      <c r="V44" s="278"/>
      <c r="W44" s="278">
        <v>2</v>
      </c>
      <c r="X44" s="278">
        <v>1</v>
      </c>
      <c r="Y44" s="278"/>
      <c r="Z44" s="278">
        <v>1</v>
      </c>
      <c r="AA44" s="278"/>
      <c r="AB44" s="901" t="s">
        <v>3647</v>
      </c>
      <c r="AC44" s="279" t="s">
        <v>3565</v>
      </c>
      <c r="AD44" s="279" t="s">
        <v>3648</v>
      </c>
      <c r="AE44" s="281"/>
      <c r="AF44" s="902">
        <v>300000</v>
      </c>
      <c r="AG44" s="936"/>
      <c r="AH44" s="936"/>
      <c r="AI44" s="936"/>
    </row>
    <row r="45" spans="2:35" s="153" customFormat="1" ht="78.75" x14ac:dyDescent="0.25">
      <c r="B45" s="928"/>
      <c r="C45" s="250"/>
      <c r="D45" s="938"/>
      <c r="E45" s="279" t="s">
        <v>3649</v>
      </c>
      <c r="F45" s="939"/>
      <c r="G45" s="279" t="s">
        <v>3650</v>
      </c>
      <c r="H45" s="900">
        <v>3</v>
      </c>
      <c r="I45" s="809" t="s">
        <v>267</v>
      </c>
      <c r="J45" s="247" t="s">
        <v>3651</v>
      </c>
      <c r="K45" s="900" t="s">
        <v>251</v>
      </c>
      <c r="L45" s="900" t="s">
        <v>41</v>
      </c>
      <c r="M45" s="900" t="s">
        <v>42</v>
      </c>
      <c r="N45" s="960" t="s">
        <v>171</v>
      </c>
      <c r="O45" s="956">
        <f t="shared" si="4"/>
        <v>1</v>
      </c>
      <c r="P45" s="278"/>
      <c r="Q45" s="278"/>
      <c r="R45" s="278"/>
      <c r="S45" s="278"/>
      <c r="T45" s="278">
        <v>1</v>
      </c>
      <c r="U45" s="278"/>
      <c r="V45" s="278"/>
      <c r="W45" s="278"/>
      <c r="X45" s="278"/>
      <c r="Y45" s="278"/>
      <c r="Z45" s="278"/>
      <c r="AA45" s="278"/>
      <c r="AB45" s="901" t="s">
        <v>3652</v>
      </c>
      <c r="AC45" s="279" t="s">
        <v>3565</v>
      </c>
      <c r="AD45" s="279" t="s">
        <v>3638</v>
      </c>
      <c r="AE45" s="281" t="s">
        <v>152</v>
      </c>
      <c r="AF45" s="904">
        <v>300000</v>
      </c>
      <c r="AG45" s="936"/>
      <c r="AH45" s="936"/>
      <c r="AI45" s="936"/>
    </row>
    <row r="46" spans="2:35" s="153" customFormat="1" ht="63" x14ac:dyDescent="0.25">
      <c r="B46" s="928"/>
      <c r="C46" s="250"/>
      <c r="D46" s="938"/>
      <c r="E46" s="279" t="s">
        <v>3653</v>
      </c>
      <c r="F46" s="939"/>
      <c r="G46" s="279" t="s">
        <v>3654</v>
      </c>
      <c r="H46" s="900">
        <v>3</v>
      </c>
      <c r="I46" s="809" t="s">
        <v>267</v>
      </c>
      <c r="J46" s="247" t="s">
        <v>3655</v>
      </c>
      <c r="K46" s="900" t="s">
        <v>251</v>
      </c>
      <c r="L46" s="900" t="s">
        <v>41</v>
      </c>
      <c r="M46" s="900" t="s">
        <v>42</v>
      </c>
      <c r="N46" s="960" t="s">
        <v>43</v>
      </c>
      <c r="O46" s="956">
        <f t="shared" si="4"/>
        <v>60</v>
      </c>
      <c r="P46" s="278">
        <v>5</v>
      </c>
      <c r="Q46" s="278">
        <v>5</v>
      </c>
      <c r="R46" s="278">
        <v>5</v>
      </c>
      <c r="S46" s="278">
        <v>5</v>
      </c>
      <c r="T46" s="278">
        <v>5</v>
      </c>
      <c r="U46" s="278">
        <v>5</v>
      </c>
      <c r="V46" s="278">
        <v>5</v>
      </c>
      <c r="W46" s="278">
        <v>5</v>
      </c>
      <c r="X46" s="278">
        <v>5</v>
      </c>
      <c r="Y46" s="278">
        <v>5</v>
      </c>
      <c r="Z46" s="278">
        <v>5</v>
      </c>
      <c r="AA46" s="278">
        <v>5</v>
      </c>
      <c r="AB46" s="901" t="s">
        <v>3656</v>
      </c>
      <c r="AC46" s="279" t="s">
        <v>3565</v>
      </c>
      <c r="AD46" s="279" t="s">
        <v>3657</v>
      </c>
      <c r="AE46" s="281" t="s">
        <v>86</v>
      </c>
      <c r="AF46" s="902">
        <v>0</v>
      </c>
      <c r="AG46" s="936"/>
      <c r="AH46" s="936"/>
      <c r="AI46" s="936"/>
    </row>
    <row r="47" spans="2:35" s="153" customFormat="1" ht="110.25" x14ac:dyDescent="0.25">
      <c r="B47" s="928"/>
      <c r="C47" s="250"/>
      <c r="D47" s="938"/>
      <c r="E47" s="279" t="s">
        <v>3658</v>
      </c>
      <c r="F47" s="279" t="s">
        <v>3659</v>
      </c>
      <c r="G47" s="279" t="s">
        <v>3660</v>
      </c>
      <c r="H47" s="900">
        <v>3</v>
      </c>
      <c r="I47" s="809" t="s">
        <v>313</v>
      </c>
      <c r="J47" s="247" t="s">
        <v>3661</v>
      </c>
      <c r="K47" s="900" t="s">
        <v>251</v>
      </c>
      <c r="L47" s="900" t="s">
        <v>41</v>
      </c>
      <c r="M47" s="900" t="s">
        <v>178</v>
      </c>
      <c r="N47" s="960" t="s">
        <v>171</v>
      </c>
      <c r="O47" s="956">
        <f t="shared" si="4"/>
        <v>2</v>
      </c>
      <c r="P47" s="278"/>
      <c r="Q47" s="278"/>
      <c r="R47" s="278"/>
      <c r="S47" s="278">
        <v>1</v>
      </c>
      <c r="T47" s="278">
        <v>1</v>
      </c>
      <c r="U47" s="278"/>
      <c r="V47" s="278"/>
      <c r="W47" s="278"/>
      <c r="X47" s="278"/>
      <c r="Y47" s="278"/>
      <c r="Z47" s="278"/>
      <c r="AA47" s="278"/>
      <c r="AB47" s="901" t="s">
        <v>3662</v>
      </c>
      <c r="AC47" s="279" t="s">
        <v>3663</v>
      </c>
      <c r="AD47" s="279" t="s">
        <v>3664</v>
      </c>
      <c r="AE47" s="281" t="s">
        <v>152</v>
      </c>
      <c r="AF47" s="902">
        <v>200000</v>
      </c>
      <c r="AG47" s="936"/>
      <c r="AH47" s="936"/>
      <c r="AI47" s="936"/>
    </row>
    <row r="48" spans="2:35" s="153" customFormat="1" ht="110.25" x14ac:dyDescent="0.25">
      <c r="B48" s="928"/>
      <c r="C48" s="250"/>
      <c r="D48" s="938"/>
      <c r="E48" s="279" t="s">
        <v>3665</v>
      </c>
      <c r="F48" s="279" t="s">
        <v>3666</v>
      </c>
      <c r="G48" s="279" t="s">
        <v>3667</v>
      </c>
      <c r="H48" s="900">
        <v>3</v>
      </c>
      <c r="I48" s="809" t="s">
        <v>313</v>
      </c>
      <c r="J48" s="247" t="s">
        <v>3668</v>
      </c>
      <c r="K48" s="900" t="s">
        <v>40</v>
      </c>
      <c r="L48" s="900" t="s">
        <v>41</v>
      </c>
      <c r="M48" s="900" t="s">
        <v>42</v>
      </c>
      <c r="N48" s="960" t="s">
        <v>171</v>
      </c>
      <c r="O48" s="961">
        <f>SUM(P48:AA48)</f>
        <v>1</v>
      </c>
      <c r="P48" s="278"/>
      <c r="Q48" s="278"/>
      <c r="R48" s="278"/>
      <c r="S48" s="278"/>
      <c r="T48" s="278"/>
      <c r="U48" s="278"/>
      <c r="V48" s="275">
        <v>0.2</v>
      </c>
      <c r="W48" s="275">
        <v>0.8</v>
      </c>
      <c r="X48" s="278"/>
      <c r="Y48" s="278"/>
      <c r="Z48" s="278"/>
      <c r="AA48" s="278"/>
      <c r="AB48" s="901" t="s">
        <v>3662</v>
      </c>
      <c r="AC48" s="279" t="s">
        <v>3663</v>
      </c>
      <c r="AD48" s="279" t="s">
        <v>3664</v>
      </c>
      <c r="AE48" s="281" t="s">
        <v>152</v>
      </c>
      <c r="AF48" s="902">
        <v>1880000</v>
      </c>
      <c r="AG48" s="936"/>
      <c r="AH48" s="936"/>
      <c r="AI48" s="936"/>
    </row>
    <row r="49" spans="2:35" s="153" customFormat="1" ht="78.75" x14ac:dyDescent="0.25">
      <c r="B49" s="928"/>
      <c r="C49" s="250"/>
      <c r="D49" s="938"/>
      <c r="E49" s="279" t="s">
        <v>3669</v>
      </c>
      <c r="F49" s="279"/>
      <c r="G49" s="279" t="s">
        <v>3670</v>
      </c>
      <c r="H49" s="900">
        <v>2</v>
      </c>
      <c r="I49" s="809" t="s">
        <v>313</v>
      </c>
      <c r="J49" s="247" t="s">
        <v>662</v>
      </c>
      <c r="K49" s="900" t="s">
        <v>251</v>
      </c>
      <c r="L49" s="900" t="s">
        <v>41</v>
      </c>
      <c r="M49" s="900" t="s">
        <v>42</v>
      </c>
      <c r="N49" s="960" t="s">
        <v>43</v>
      </c>
      <c r="O49" s="956">
        <f t="shared" ref="O49:O53" si="5">SUM(P49:AA49)</f>
        <v>3</v>
      </c>
      <c r="P49" s="278"/>
      <c r="Q49" s="278"/>
      <c r="R49" s="278">
        <v>1</v>
      </c>
      <c r="S49" s="278"/>
      <c r="T49" s="278"/>
      <c r="U49" s="278">
        <v>1</v>
      </c>
      <c r="V49" s="278"/>
      <c r="W49" s="278"/>
      <c r="X49" s="278"/>
      <c r="Y49" s="278"/>
      <c r="Z49" s="278"/>
      <c r="AA49" s="278">
        <v>1</v>
      </c>
      <c r="AB49" s="901" t="s">
        <v>3671</v>
      </c>
      <c r="AC49" s="279" t="s">
        <v>3663</v>
      </c>
      <c r="AD49" s="279" t="s">
        <v>3664</v>
      </c>
      <c r="AE49" s="281"/>
      <c r="AF49" s="902">
        <v>150000</v>
      </c>
      <c r="AG49" s="936"/>
      <c r="AH49" s="936"/>
      <c r="AI49" s="936"/>
    </row>
    <row r="50" spans="2:35" s="153" customFormat="1" ht="94.5" x14ac:dyDescent="0.25">
      <c r="B50" s="928"/>
      <c r="C50" s="250"/>
      <c r="D50" s="938"/>
      <c r="E50" s="279" t="s">
        <v>3672</v>
      </c>
      <c r="F50" s="279" t="s">
        <v>3673</v>
      </c>
      <c r="G50" s="279" t="s">
        <v>3674</v>
      </c>
      <c r="H50" s="900">
        <v>2</v>
      </c>
      <c r="I50" s="809" t="s">
        <v>176</v>
      </c>
      <c r="J50" s="247" t="s">
        <v>662</v>
      </c>
      <c r="K50" s="900" t="s">
        <v>251</v>
      </c>
      <c r="L50" s="900" t="s">
        <v>41</v>
      </c>
      <c r="M50" s="900" t="s">
        <v>178</v>
      </c>
      <c r="N50" s="960" t="s">
        <v>171</v>
      </c>
      <c r="O50" s="956">
        <f t="shared" si="5"/>
        <v>1</v>
      </c>
      <c r="P50" s="278"/>
      <c r="Q50" s="278"/>
      <c r="R50" s="278"/>
      <c r="S50" s="278"/>
      <c r="T50" s="278"/>
      <c r="U50" s="278"/>
      <c r="V50" s="278"/>
      <c r="W50" s="278"/>
      <c r="X50" s="278"/>
      <c r="Y50" s="278"/>
      <c r="Z50" s="278"/>
      <c r="AA50" s="278">
        <v>1</v>
      </c>
      <c r="AB50" s="901" t="s">
        <v>3675</v>
      </c>
      <c r="AC50" s="279" t="s">
        <v>3663</v>
      </c>
      <c r="AD50" s="279" t="s">
        <v>3664</v>
      </c>
      <c r="AE50" s="281" t="s">
        <v>152</v>
      </c>
      <c r="AF50" s="902">
        <v>300000</v>
      </c>
      <c r="AG50" s="936"/>
      <c r="AH50" s="936"/>
      <c r="AI50" s="936"/>
    </row>
    <row r="51" spans="2:35" s="153" customFormat="1" ht="94.5" x14ac:dyDescent="0.25">
      <c r="B51" s="928"/>
      <c r="C51" s="250"/>
      <c r="D51" s="938"/>
      <c r="E51" s="282" t="s">
        <v>3676</v>
      </c>
      <c r="F51" s="279" t="s">
        <v>3677</v>
      </c>
      <c r="G51" s="279" t="s">
        <v>3678</v>
      </c>
      <c r="H51" s="900">
        <v>3</v>
      </c>
      <c r="I51" s="809" t="s">
        <v>313</v>
      </c>
      <c r="J51" s="247" t="s">
        <v>3679</v>
      </c>
      <c r="K51" s="900" t="s">
        <v>251</v>
      </c>
      <c r="L51" s="900" t="s">
        <v>41</v>
      </c>
      <c r="M51" s="900" t="s">
        <v>42</v>
      </c>
      <c r="N51" s="960" t="s">
        <v>43</v>
      </c>
      <c r="O51" s="956">
        <f t="shared" si="5"/>
        <v>6</v>
      </c>
      <c r="P51" s="278"/>
      <c r="Q51" s="278"/>
      <c r="R51" s="278">
        <v>1</v>
      </c>
      <c r="S51" s="278">
        <v>1</v>
      </c>
      <c r="T51" s="278"/>
      <c r="U51" s="278">
        <v>1</v>
      </c>
      <c r="V51" s="278"/>
      <c r="W51" s="278">
        <v>1</v>
      </c>
      <c r="X51" s="278"/>
      <c r="Y51" s="278">
        <v>1</v>
      </c>
      <c r="Z51" s="278">
        <v>1</v>
      </c>
      <c r="AA51" s="278"/>
      <c r="AB51" s="901" t="s">
        <v>3680</v>
      </c>
      <c r="AC51" s="279" t="s">
        <v>3516</v>
      </c>
      <c r="AD51" s="279" t="s">
        <v>3681</v>
      </c>
      <c r="AE51" s="281"/>
      <c r="AF51" s="902">
        <v>1350000</v>
      </c>
      <c r="AG51" s="936"/>
      <c r="AH51" s="936"/>
      <c r="AI51" s="936"/>
    </row>
    <row r="52" spans="2:35" s="153" customFormat="1" ht="78.75" x14ac:dyDescent="0.25">
      <c r="B52" s="928"/>
      <c r="C52" s="250"/>
      <c r="D52" s="938"/>
      <c r="E52" s="279" t="s">
        <v>3682</v>
      </c>
      <c r="F52" s="279" t="s">
        <v>3683</v>
      </c>
      <c r="G52" s="279" t="s">
        <v>3684</v>
      </c>
      <c r="H52" s="900">
        <v>2</v>
      </c>
      <c r="I52" s="809" t="s">
        <v>313</v>
      </c>
      <c r="J52" s="247" t="s">
        <v>795</v>
      </c>
      <c r="K52" s="900" t="s">
        <v>251</v>
      </c>
      <c r="L52" s="900" t="s">
        <v>41</v>
      </c>
      <c r="M52" s="900" t="s">
        <v>42</v>
      </c>
      <c r="N52" s="960" t="s">
        <v>171</v>
      </c>
      <c r="O52" s="956">
        <f t="shared" si="5"/>
        <v>10</v>
      </c>
      <c r="P52" s="278"/>
      <c r="Q52" s="278"/>
      <c r="R52" s="278">
        <v>2</v>
      </c>
      <c r="S52" s="278"/>
      <c r="T52" s="278">
        <v>2</v>
      </c>
      <c r="U52" s="278"/>
      <c r="V52" s="278">
        <v>2</v>
      </c>
      <c r="W52" s="278"/>
      <c r="X52" s="278">
        <v>2</v>
      </c>
      <c r="Y52" s="278"/>
      <c r="Z52" s="278">
        <v>2</v>
      </c>
      <c r="AA52" s="278"/>
      <c r="AB52" s="901" t="s">
        <v>3685</v>
      </c>
      <c r="AC52" s="279" t="s">
        <v>3663</v>
      </c>
      <c r="AD52" s="279" t="s">
        <v>3664</v>
      </c>
      <c r="AE52" s="281"/>
      <c r="AF52" s="902">
        <v>150000</v>
      </c>
      <c r="AG52" s="936"/>
      <c r="AH52" s="936"/>
      <c r="AI52" s="936"/>
    </row>
    <row r="53" spans="2:35" s="163" customFormat="1" ht="78.75" x14ac:dyDescent="0.25">
      <c r="B53" s="928"/>
      <c r="C53" s="250"/>
      <c r="D53" s="940"/>
      <c r="E53" s="117" t="s">
        <v>3686</v>
      </c>
      <c r="F53" s="114" t="s">
        <v>3687</v>
      </c>
      <c r="G53" s="941" t="s">
        <v>3688</v>
      </c>
      <c r="H53" s="932">
        <v>2</v>
      </c>
      <c r="I53" s="809" t="s">
        <v>313</v>
      </c>
      <c r="J53" s="123" t="s">
        <v>3689</v>
      </c>
      <c r="K53" s="933" t="s">
        <v>251</v>
      </c>
      <c r="L53" s="164" t="s">
        <v>41</v>
      </c>
      <c r="M53" s="164" t="s">
        <v>178</v>
      </c>
      <c r="N53" s="765" t="s">
        <v>43</v>
      </c>
      <c r="O53" s="956">
        <f t="shared" si="5"/>
        <v>1</v>
      </c>
      <c r="P53" s="278"/>
      <c r="Q53" s="278"/>
      <c r="R53" s="278"/>
      <c r="S53" s="278"/>
      <c r="T53" s="278"/>
      <c r="U53" s="278"/>
      <c r="V53" s="278"/>
      <c r="W53" s="278"/>
      <c r="X53" s="278"/>
      <c r="Y53" s="278">
        <v>1</v>
      </c>
      <c r="Z53" s="278"/>
      <c r="AA53" s="278"/>
      <c r="AB53" s="909" t="s">
        <v>3690</v>
      </c>
      <c r="AC53" s="279" t="s">
        <v>3516</v>
      </c>
      <c r="AD53" s="763" t="s">
        <v>3691</v>
      </c>
      <c r="AE53" s="910"/>
      <c r="AF53" s="929">
        <v>2000000</v>
      </c>
      <c r="AG53" s="942"/>
      <c r="AH53" s="942"/>
      <c r="AI53" s="942"/>
    </row>
    <row r="54" spans="2:35" s="163" customFormat="1" ht="78.75" x14ac:dyDescent="0.25">
      <c r="B54" s="928"/>
      <c r="C54" s="250"/>
      <c r="D54" s="940"/>
      <c r="E54" s="117" t="s">
        <v>3692</v>
      </c>
      <c r="F54" s="114" t="s">
        <v>3693</v>
      </c>
      <c r="G54" s="941" t="s">
        <v>3694</v>
      </c>
      <c r="H54" s="932">
        <v>2</v>
      </c>
      <c r="I54" s="809" t="s">
        <v>313</v>
      </c>
      <c r="J54" s="123" t="s">
        <v>3630</v>
      </c>
      <c r="K54" s="164" t="s">
        <v>40</v>
      </c>
      <c r="L54" s="164" t="s">
        <v>41</v>
      </c>
      <c r="M54" s="164" t="s">
        <v>42</v>
      </c>
      <c r="N54" s="765" t="s">
        <v>171</v>
      </c>
      <c r="O54" s="961">
        <f>SUM(P54:AA54)</f>
        <v>1</v>
      </c>
      <c r="P54" s="278"/>
      <c r="Q54" s="278"/>
      <c r="R54" s="278"/>
      <c r="S54" s="275">
        <v>0.1</v>
      </c>
      <c r="T54" s="275">
        <v>0.15</v>
      </c>
      <c r="U54" s="275">
        <v>0.2</v>
      </c>
      <c r="V54" s="275">
        <v>0.25</v>
      </c>
      <c r="W54" s="275">
        <v>0.3</v>
      </c>
      <c r="X54" s="278"/>
      <c r="Y54" s="278"/>
      <c r="Z54" s="278"/>
      <c r="AA54" s="278"/>
      <c r="AB54" s="909" t="s">
        <v>3695</v>
      </c>
      <c r="AC54" s="279" t="s">
        <v>3516</v>
      </c>
      <c r="AD54" s="763" t="s">
        <v>3632</v>
      </c>
      <c r="AE54" s="910"/>
      <c r="AF54" s="929">
        <v>1000000</v>
      </c>
      <c r="AG54" s="942"/>
      <c r="AH54" s="942"/>
      <c r="AI54" s="942"/>
    </row>
    <row r="55" spans="2:35" s="153" customFormat="1" ht="78.75" x14ac:dyDescent="0.25">
      <c r="B55" s="928"/>
      <c r="C55" s="943" t="s">
        <v>241</v>
      </c>
      <c r="D55" s="938"/>
      <c r="E55" s="279" t="s">
        <v>3696</v>
      </c>
      <c r="F55" s="279"/>
      <c r="G55" s="279" t="s">
        <v>3697</v>
      </c>
      <c r="H55" s="900">
        <v>3</v>
      </c>
      <c r="I55" s="809"/>
      <c r="J55" s="247" t="s">
        <v>3698</v>
      </c>
      <c r="K55" s="900" t="s">
        <v>251</v>
      </c>
      <c r="L55" s="900" t="s">
        <v>41</v>
      </c>
      <c r="M55" s="164" t="s">
        <v>42</v>
      </c>
      <c r="N55" s="960" t="s">
        <v>43</v>
      </c>
      <c r="O55" s="956">
        <f>SUM(P55:AA55)</f>
        <v>3</v>
      </c>
      <c r="P55" s="278"/>
      <c r="Q55" s="278"/>
      <c r="R55" s="278"/>
      <c r="S55" s="278">
        <v>1</v>
      </c>
      <c r="T55" s="278"/>
      <c r="U55" s="278"/>
      <c r="V55" s="278">
        <v>1</v>
      </c>
      <c r="W55" s="278"/>
      <c r="X55" s="278"/>
      <c r="Y55" s="278"/>
      <c r="Z55" s="278">
        <v>1</v>
      </c>
      <c r="AA55" s="278"/>
      <c r="AB55" s="901" t="s">
        <v>3699</v>
      </c>
      <c r="AC55" s="279" t="s">
        <v>3565</v>
      </c>
      <c r="AD55" s="279" t="s">
        <v>3700</v>
      </c>
      <c r="AE55" s="281"/>
      <c r="AF55" s="902">
        <v>0</v>
      </c>
      <c r="AG55" s="936"/>
      <c r="AH55" s="936"/>
      <c r="AI55" s="936"/>
    </row>
    <row r="56" spans="2:35" s="153" customFormat="1" ht="78.75" x14ac:dyDescent="0.25">
      <c r="B56" s="928"/>
      <c r="C56" s="944" t="s">
        <v>778</v>
      </c>
      <c r="D56" s="938"/>
      <c r="E56" s="279" t="s">
        <v>3701</v>
      </c>
      <c r="F56" s="279" t="s">
        <v>3702</v>
      </c>
      <c r="G56" s="279" t="s">
        <v>3703</v>
      </c>
      <c r="H56" s="900">
        <v>3</v>
      </c>
      <c r="I56" s="809" t="s">
        <v>313</v>
      </c>
      <c r="J56" s="247" t="s">
        <v>3704</v>
      </c>
      <c r="K56" s="900" t="s">
        <v>40</v>
      </c>
      <c r="L56" s="900" t="s">
        <v>41</v>
      </c>
      <c r="M56" s="900" t="s">
        <v>42</v>
      </c>
      <c r="N56" s="960" t="s">
        <v>171</v>
      </c>
      <c r="O56" s="961">
        <f>SUM(P56:AA56)</f>
        <v>1</v>
      </c>
      <c r="P56" s="278"/>
      <c r="Q56" s="275">
        <v>0.3</v>
      </c>
      <c r="R56" s="275">
        <v>0.4</v>
      </c>
      <c r="S56" s="275">
        <v>0.3</v>
      </c>
      <c r="T56" s="278"/>
      <c r="U56" s="278"/>
      <c r="V56" s="278"/>
      <c r="W56" s="278"/>
      <c r="X56" s="278"/>
      <c r="Y56" s="278"/>
      <c r="Z56" s="278"/>
      <c r="AA56" s="278"/>
      <c r="AB56" s="901" t="s">
        <v>3705</v>
      </c>
      <c r="AC56" s="279" t="s">
        <v>3663</v>
      </c>
      <c r="AD56" s="279" t="s">
        <v>3706</v>
      </c>
      <c r="AE56" s="281"/>
      <c r="AF56" s="902">
        <v>650000</v>
      </c>
      <c r="AG56" s="936"/>
      <c r="AH56" s="936"/>
      <c r="AI56" s="936"/>
    </row>
    <row r="57" spans="2:35" s="153" customFormat="1" ht="173.25" x14ac:dyDescent="0.25">
      <c r="B57" s="928"/>
      <c r="C57" s="944"/>
      <c r="D57" s="938"/>
      <c r="E57" s="279" t="s">
        <v>3707</v>
      </c>
      <c r="F57" s="279" t="s">
        <v>3708</v>
      </c>
      <c r="G57" s="279" t="s">
        <v>3709</v>
      </c>
      <c r="H57" s="900">
        <v>3</v>
      </c>
      <c r="I57" s="809" t="s">
        <v>313</v>
      </c>
      <c r="J57" s="247" t="s">
        <v>3710</v>
      </c>
      <c r="K57" s="900" t="s">
        <v>251</v>
      </c>
      <c r="L57" s="900" t="s">
        <v>41</v>
      </c>
      <c r="M57" s="900" t="s">
        <v>178</v>
      </c>
      <c r="N57" s="960" t="s">
        <v>171</v>
      </c>
      <c r="O57" s="956">
        <f t="shared" ref="O57:O73" si="6">SUM(P57:AA57)</f>
        <v>2</v>
      </c>
      <c r="P57" s="278"/>
      <c r="Q57" s="278">
        <v>1</v>
      </c>
      <c r="R57" s="278"/>
      <c r="S57" s="278"/>
      <c r="T57" s="278"/>
      <c r="U57" s="278"/>
      <c r="V57" s="278"/>
      <c r="W57" s="278"/>
      <c r="X57" s="278"/>
      <c r="Y57" s="278">
        <v>1</v>
      </c>
      <c r="Z57" s="278"/>
      <c r="AA57" s="278"/>
      <c r="AB57" s="901" t="s">
        <v>3662</v>
      </c>
      <c r="AC57" s="279" t="s">
        <v>3663</v>
      </c>
      <c r="AD57" s="279" t="s">
        <v>3706</v>
      </c>
      <c r="AE57" s="281" t="s">
        <v>152</v>
      </c>
      <c r="AF57" s="902">
        <v>600000</v>
      </c>
      <c r="AG57" s="936"/>
      <c r="AH57" s="936"/>
      <c r="AI57" s="936"/>
    </row>
    <row r="58" spans="2:35" s="153" customFormat="1" ht="157.5" x14ac:dyDescent="0.25">
      <c r="B58" s="928"/>
      <c r="C58" s="944"/>
      <c r="D58" s="938"/>
      <c r="E58" s="279" t="s">
        <v>3711</v>
      </c>
      <c r="F58" s="279" t="s">
        <v>3712</v>
      </c>
      <c r="G58" s="279" t="s">
        <v>3713</v>
      </c>
      <c r="H58" s="900">
        <v>3</v>
      </c>
      <c r="I58" s="809" t="s">
        <v>313</v>
      </c>
      <c r="J58" s="247" t="s">
        <v>3714</v>
      </c>
      <c r="K58" s="900" t="s">
        <v>251</v>
      </c>
      <c r="L58" s="900" t="s">
        <v>41</v>
      </c>
      <c r="M58" s="900" t="s">
        <v>178</v>
      </c>
      <c r="N58" s="960" t="s">
        <v>171</v>
      </c>
      <c r="O58" s="956">
        <f t="shared" si="6"/>
        <v>2</v>
      </c>
      <c r="P58" s="278"/>
      <c r="Q58" s="278"/>
      <c r="R58" s="278"/>
      <c r="S58" s="278"/>
      <c r="T58" s="278"/>
      <c r="U58" s="278">
        <v>1</v>
      </c>
      <c r="V58" s="278"/>
      <c r="W58" s="278"/>
      <c r="X58" s="278">
        <v>1</v>
      </c>
      <c r="Y58" s="278"/>
      <c r="Z58" s="278"/>
      <c r="AA58" s="278"/>
      <c r="AB58" s="901" t="s">
        <v>3662</v>
      </c>
      <c r="AC58" s="279" t="s">
        <v>3663</v>
      </c>
      <c r="AD58" s="279" t="s">
        <v>3706</v>
      </c>
      <c r="AE58" s="281" t="s">
        <v>152</v>
      </c>
      <c r="AF58" s="902">
        <v>500000</v>
      </c>
      <c r="AG58" s="936"/>
      <c r="AH58" s="936"/>
      <c r="AI58" s="936"/>
    </row>
    <row r="59" spans="2:35" s="153" customFormat="1" ht="48.75" customHeight="1" x14ac:dyDescent="0.25">
      <c r="B59" s="928"/>
      <c r="C59" s="944"/>
      <c r="D59" s="938"/>
      <c r="E59" s="279" t="s">
        <v>3715</v>
      </c>
      <c r="F59" s="279" t="s">
        <v>3716</v>
      </c>
      <c r="G59" s="279" t="s">
        <v>3717</v>
      </c>
      <c r="H59" s="900">
        <v>2</v>
      </c>
      <c r="I59" s="809"/>
      <c r="J59" s="247" t="s">
        <v>3718</v>
      </c>
      <c r="K59" s="900" t="s">
        <v>251</v>
      </c>
      <c r="L59" s="900" t="s">
        <v>41</v>
      </c>
      <c r="M59" s="900" t="s">
        <v>42</v>
      </c>
      <c r="N59" s="960" t="s">
        <v>171</v>
      </c>
      <c r="O59" s="956">
        <f t="shared" si="6"/>
        <v>24</v>
      </c>
      <c r="P59" s="278"/>
      <c r="Q59" s="278"/>
      <c r="R59" s="278">
        <v>4</v>
      </c>
      <c r="S59" s="278"/>
      <c r="T59" s="278"/>
      <c r="U59" s="278">
        <v>7</v>
      </c>
      <c r="V59" s="278"/>
      <c r="W59" s="278"/>
      <c r="X59" s="278">
        <v>7</v>
      </c>
      <c r="Y59" s="278"/>
      <c r="Z59" s="278"/>
      <c r="AA59" s="278">
        <v>6</v>
      </c>
      <c r="AB59" s="901" t="s">
        <v>271</v>
      </c>
      <c r="AC59" s="279" t="s">
        <v>3516</v>
      </c>
      <c r="AD59" s="279" t="s">
        <v>3719</v>
      </c>
      <c r="AE59" s="281"/>
      <c r="AF59" s="902">
        <v>2500000</v>
      </c>
      <c r="AG59" s="936"/>
      <c r="AH59" s="936"/>
      <c r="AI59" s="936"/>
    </row>
    <row r="60" spans="2:35" s="153" customFormat="1" ht="157.5" x14ac:dyDescent="0.25">
      <c r="B60" s="928"/>
      <c r="C60" s="944"/>
      <c r="D60" s="938"/>
      <c r="E60" s="279" t="s">
        <v>3720</v>
      </c>
      <c r="F60" s="279" t="s">
        <v>3721</v>
      </c>
      <c r="G60" s="279" t="s">
        <v>3722</v>
      </c>
      <c r="H60" s="900">
        <v>3</v>
      </c>
      <c r="I60" s="809" t="s">
        <v>313</v>
      </c>
      <c r="J60" s="247" t="s">
        <v>3723</v>
      </c>
      <c r="K60" s="900" t="s">
        <v>251</v>
      </c>
      <c r="L60" s="900" t="s">
        <v>41</v>
      </c>
      <c r="M60" s="900" t="s">
        <v>178</v>
      </c>
      <c r="N60" s="960" t="s">
        <v>171</v>
      </c>
      <c r="O60" s="956">
        <f t="shared" si="6"/>
        <v>3</v>
      </c>
      <c r="P60" s="278"/>
      <c r="Q60" s="278"/>
      <c r="R60" s="278"/>
      <c r="S60" s="278">
        <v>1</v>
      </c>
      <c r="T60" s="278"/>
      <c r="U60" s="278"/>
      <c r="V60" s="278"/>
      <c r="W60" s="278">
        <v>1</v>
      </c>
      <c r="X60" s="278">
        <v>1</v>
      </c>
      <c r="Y60" s="278"/>
      <c r="Z60" s="278"/>
      <c r="AA60" s="278"/>
      <c r="AB60" s="901" t="s">
        <v>3680</v>
      </c>
      <c r="AC60" s="279" t="s">
        <v>3516</v>
      </c>
      <c r="AD60" s="279" t="s">
        <v>3719</v>
      </c>
      <c r="AE60" s="281" t="s">
        <v>113</v>
      </c>
      <c r="AF60" s="902">
        <v>2000000</v>
      </c>
      <c r="AG60" s="936"/>
      <c r="AH60" s="936"/>
      <c r="AI60" s="936"/>
    </row>
    <row r="61" spans="2:35" s="153" customFormat="1" ht="47.25" x14ac:dyDescent="0.25">
      <c r="B61" s="928"/>
      <c r="C61" s="944"/>
      <c r="D61" s="938"/>
      <c r="E61" s="279" t="s">
        <v>3724</v>
      </c>
      <c r="F61" s="279"/>
      <c r="G61" s="279" t="s">
        <v>3725</v>
      </c>
      <c r="H61" s="900">
        <v>3</v>
      </c>
      <c r="I61" s="809"/>
      <c r="J61" s="247" t="s">
        <v>3726</v>
      </c>
      <c r="K61" s="900" t="s">
        <v>251</v>
      </c>
      <c r="L61" s="900" t="s">
        <v>41</v>
      </c>
      <c r="M61" s="900" t="s">
        <v>42</v>
      </c>
      <c r="N61" s="960" t="s">
        <v>43</v>
      </c>
      <c r="O61" s="956">
        <f t="shared" si="6"/>
        <v>1000</v>
      </c>
      <c r="P61" s="945">
        <v>80</v>
      </c>
      <c r="Q61" s="945">
        <v>100</v>
      </c>
      <c r="R61" s="945">
        <v>100</v>
      </c>
      <c r="S61" s="945">
        <v>100</v>
      </c>
      <c r="T61" s="945">
        <v>100</v>
      </c>
      <c r="U61" s="945">
        <v>100</v>
      </c>
      <c r="V61" s="945">
        <v>80</v>
      </c>
      <c r="W61" s="945">
        <v>80</v>
      </c>
      <c r="X61" s="945">
        <v>80</v>
      </c>
      <c r="Y61" s="945">
        <v>80</v>
      </c>
      <c r="Z61" s="945">
        <v>50</v>
      </c>
      <c r="AA61" s="945">
        <v>50</v>
      </c>
      <c r="AB61" s="901" t="s">
        <v>3727</v>
      </c>
      <c r="AC61" s="279" t="s">
        <v>3516</v>
      </c>
      <c r="AD61" s="279" t="s">
        <v>3728</v>
      </c>
      <c r="AE61" s="281"/>
      <c r="AF61" s="902">
        <v>0</v>
      </c>
      <c r="AG61" s="936"/>
      <c r="AH61" s="936"/>
      <c r="AI61" s="936"/>
    </row>
    <row r="62" spans="2:35" s="153" customFormat="1" ht="153.75" customHeight="1" x14ac:dyDescent="0.25">
      <c r="B62" s="928"/>
      <c r="C62" s="946"/>
      <c r="D62" s="934"/>
      <c r="E62" s="246" t="s">
        <v>3729</v>
      </c>
      <c r="F62" s="279" t="s">
        <v>3730</v>
      </c>
      <c r="G62" s="246" t="s">
        <v>3731</v>
      </c>
      <c r="H62" s="900">
        <v>3</v>
      </c>
      <c r="I62" s="809" t="s">
        <v>313</v>
      </c>
      <c r="J62" s="247" t="s">
        <v>3732</v>
      </c>
      <c r="K62" s="900" t="s">
        <v>251</v>
      </c>
      <c r="L62" s="900" t="s">
        <v>41</v>
      </c>
      <c r="M62" s="900" t="s">
        <v>42</v>
      </c>
      <c r="N62" s="960" t="s">
        <v>43</v>
      </c>
      <c r="O62" s="956">
        <f t="shared" si="6"/>
        <v>1200</v>
      </c>
      <c r="P62" s="278">
        <v>100</v>
      </c>
      <c r="Q62" s="278">
        <v>100</v>
      </c>
      <c r="R62" s="278">
        <v>100</v>
      </c>
      <c r="S62" s="278">
        <v>100</v>
      </c>
      <c r="T62" s="278">
        <v>100</v>
      </c>
      <c r="U62" s="278">
        <v>100</v>
      </c>
      <c r="V62" s="278">
        <v>100</v>
      </c>
      <c r="W62" s="278">
        <v>100</v>
      </c>
      <c r="X62" s="278">
        <v>100</v>
      </c>
      <c r="Y62" s="278">
        <v>100</v>
      </c>
      <c r="Z62" s="278">
        <v>100</v>
      </c>
      <c r="AA62" s="278">
        <v>100</v>
      </c>
      <c r="AB62" s="901" t="s">
        <v>3733</v>
      </c>
      <c r="AC62" s="279" t="s">
        <v>3527</v>
      </c>
      <c r="AD62" s="279" t="s">
        <v>3734</v>
      </c>
      <c r="AE62" s="281"/>
      <c r="AF62" s="902">
        <v>0</v>
      </c>
      <c r="AG62" s="936"/>
      <c r="AH62" s="936"/>
      <c r="AI62" s="936"/>
    </row>
    <row r="63" spans="2:35" s="153" customFormat="1" ht="78.75" x14ac:dyDescent="0.25">
      <c r="B63" s="928"/>
      <c r="C63" s="946"/>
      <c r="D63" s="937"/>
      <c r="E63" s="251"/>
      <c r="F63" s="279" t="s">
        <v>3735</v>
      </c>
      <c r="G63" s="251"/>
      <c r="H63" s="900">
        <v>3</v>
      </c>
      <c r="I63" s="809" t="s">
        <v>313</v>
      </c>
      <c r="J63" s="247" t="s">
        <v>3736</v>
      </c>
      <c r="K63" s="900" t="s">
        <v>251</v>
      </c>
      <c r="L63" s="900" t="s">
        <v>41</v>
      </c>
      <c r="M63" s="900" t="s">
        <v>42</v>
      </c>
      <c r="N63" s="960" t="s">
        <v>43</v>
      </c>
      <c r="O63" s="956">
        <f t="shared" si="6"/>
        <v>1200</v>
      </c>
      <c r="P63" s="278">
        <v>100</v>
      </c>
      <c r="Q63" s="278">
        <v>100</v>
      </c>
      <c r="R63" s="278">
        <v>100</v>
      </c>
      <c r="S63" s="278">
        <v>100</v>
      </c>
      <c r="T63" s="278">
        <v>100</v>
      </c>
      <c r="U63" s="278">
        <v>100</v>
      </c>
      <c r="V63" s="278">
        <v>100</v>
      </c>
      <c r="W63" s="278">
        <v>100</v>
      </c>
      <c r="X63" s="278">
        <v>100</v>
      </c>
      <c r="Y63" s="278">
        <v>100</v>
      </c>
      <c r="Z63" s="278">
        <v>100</v>
      </c>
      <c r="AA63" s="278">
        <v>100</v>
      </c>
      <c r="AB63" s="901" t="s">
        <v>3733</v>
      </c>
      <c r="AC63" s="279" t="s">
        <v>3527</v>
      </c>
      <c r="AD63" s="279" t="s">
        <v>3734</v>
      </c>
      <c r="AE63" s="281"/>
      <c r="AF63" s="902">
        <v>0</v>
      </c>
      <c r="AG63" s="936"/>
      <c r="AH63" s="936"/>
      <c r="AI63" s="936"/>
    </row>
    <row r="64" spans="2:35" s="153" customFormat="1" ht="78.75" x14ac:dyDescent="0.25">
      <c r="B64" s="928"/>
      <c r="C64" s="946"/>
      <c r="D64" s="937"/>
      <c r="E64" s="251"/>
      <c r="F64" s="279" t="s">
        <v>3737</v>
      </c>
      <c r="G64" s="251"/>
      <c r="H64" s="900">
        <v>3</v>
      </c>
      <c r="I64" s="809" t="s">
        <v>313</v>
      </c>
      <c r="J64" s="247" t="s">
        <v>3738</v>
      </c>
      <c r="K64" s="900" t="s">
        <v>251</v>
      </c>
      <c r="L64" s="900" t="s">
        <v>41</v>
      </c>
      <c r="M64" s="900" t="s">
        <v>42</v>
      </c>
      <c r="N64" s="960" t="s">
        <v>43</v>
      </c>
      <c r="O64" s="956">
        <f t="shared" si="6"/>
        <v>1080</v>
      </c>
      <c r="P64" s="278">
        <v>90</v>
      </c>
      <c r="Q64" s="278">
        <v>90</v>
      </c>
      <c r="R64" s="278">
        <v>90</v>
      </c>
      <c r="S64" s="278">
        <v>90</v>
      </c>
      <c r="T64" s="278">
        <v>90</v>
      </c>
      <c r="U64" s="278">
        <v>90</v>
      </c>
      <c r="V64" s="278">
        <v>90</v>
      </c>
      <c r="W64" s="278">
        <v>90</v>
      </c>
      <c r="X64" s="278">
        <v>90</v>
      </c>
      <c r="Y64" s="278">
        <v>90</v>
      </c>
      <c r="Z64" s="278">
        <v>90</v>
      </c>
      <c r="AA64" s="278">
        <v>90</v>
      </c>
      <c r="AB64" s="901" t="s">
        <v>3733</v>
      </c>
      <c r="AC64" s="279" t="s">
        <v>3527</v>
      </c>
      <c r="AD64" s="279" t="s">
        <v>3734</v>
      </c>
      <c r="AE64" s="281"/>
      <c r="AF64" s="902">
        <v>0</v>
      </c>
      <c r="AG64" s="936"/>
      <c r="AH64" s="936"/>
      <c r="AI64" s="936"/>
    </row>
    <row r="65" spans="2:35" s="153" customFormat="1" ht="78.75" x14ac:dyDescent="0.25">
      <c r="B65" s="928"/>
      <c r="C65" s="946"/>
      <c r="D65" s="947"/>
      <c r="E65" s="254"/>
      <c r="F65" s="279" t="s">
        <v>3739</v>
      </c>
      <c r="G65" s="254"/>
      <c r="H65" s="900">
        <v>2</v>
      </c>
      <c r="I65" s="809" t="s">
        <v>313</v>
      </c>
      <c r="J65" s="247" t="s">
        <v>3740</v>
      </c>
      <c r="K65" s="900" t="s">
        <v>251</v>
      </c>
      <c r="L65" s="900" t="s">
        <v>41</v>
      </c>
      <c r="M65" s="900" t="s">
        <v>42</v>
      </c>
      <c r="N65" s="960" t="s">
        <v>43</v>
      </c>
      <c r="O65" s="956">
        <f t="shared" si="6"/>
        <v>20</v>
      </c>
      <c r="P65" s="278"/>
      <c r="Q65" s="278">
        <v>1</v>
      </c>
      <c r="R65" s="278">
        <v>1</v>
      </c>
      <c r="S65" s="278">
        <v>2</v>
      </c>
      <c r="T65" s="278">
        <v>3</v>
      </c>
      <c r="U65" s="278">
        <v>3</v>
      </c>
      <c r="V65" s="278">
        <v>1</v>
      </c>
      <c r="W65" s="278">
        <v>5</v>
      </c>
      <c r="X65" s="278">
        <v>2</v>
      </c>
      <c r="Y65" s="278">
        <v>2</v>
      </c>
      <c r="Z65" s="278"/>
      <c r="AA65" s="278"/>
      <c r="AB65" s="901" t="s">
        <v>3733</v>
      </c>
      <c r="AC65" s="279" t="s">
        <v>3527</v>
      </c>
      <c r="AD65" s="279" t="s">
        <v>3734</v>
      </c>
      <c r="AE65" s="281"/>
      <c r="AF65" s="902">
        <v>0</v>
      </c>
      <c r="AG65" s="936"/>
      <c r="AH65" s="936"/>
      <c r="AI65" s="936"/>
    </row>
    <row r="66" spans="2:35" s="153" customFormat="1" ht="110.25" x14ac:dyDescent="0.25">
      <c r="B66" s="928"/>
      <c r="C66" s="946"/>
      <c r="D66" s="938"/>
      <c r="E66" s="279" t="s">
        <v>3741</v>
      </c>
      <c r="F66" s="279" t="s">
        <v>3742</v>
      </c>
      <c r="G66" s="279" t="s">
        <v>3743</v>
      </c>
      <c r="H66" s="900">
        <v>3</v>
      </c>
      <c r="I66" s="809" t="s">
        <v>267</v>
      </c>
      <c r="J66" s="247" t="s">
        <v>3744</v>
      </c>
      <c r="K66" s="900" t="s">
        <v>251</v>
      </c>
      <c r="L66" s="900" t="s">
        <v>41</v>
      </c>
      <c r="M66" s="900" t="s">
        <v>42</v>
      </c>
      <c r="N66" s="960" t="s">
        <v>43</v>
      </c>
      <c r="O66" s="956">
        <f t="shared" si="6"/>
        <v>300</v>
      </c>
      <c r="P66" s="278">
        <v>25</v>
      </c>
      <c r="Q66" s="278">
        <v>25</v>
      </c>
      <c r="R66" s="278">
        <v>25</v>
      </c>
      <c r="S66" s="278">
        <v>25</v>
      </c>
      <c r="T66" s="278">
        <v>25</v>
      </c>
      <c r="U66" s="278">
        <v>25</v>
      </c>
      <c r="V66" s="278">
        <v>25</v>
      </c>
      <c r="W66" s="278">
        <v>25</v>
      </c>
      <c r="X66" s="278">
        <v>25</v>
      </c>
      <c r="Y66" s="278">
        <v>25</v>
      </c>
      <c r="Z66" s="278">
        <v>25</v>
      </c>
      <c r="AA66" s="278">
        <v>25</v>
      </c>
      <c r="AB66" s="901" t="s">
        <v>3733</v>
      </c>
      <c r="AC66" s="279" t="s">
        <v>3527</v>
      </c>
      <c r="AD66" s="279" t="s">
        <v>3745</v>
      </c>
      <c r="AE66" s="281" t="s">
        <v>113</v>
      </c>
      <c r="AF66" s="902">
        <v>0</v>
      </c>
      <c r="AG66" s="936"/>
      <c r="AH66" s="936"/>
      <c r="AI66" s="936"/>
    </row>
    <row r="67" spans="2:35" s="153" customFormat="1" ht="94.5" x14ac:dyDescent="0.25">
      <c r="B67" s="928"/>
      <c r="C67" s="946"/>
      <c r="D67" s="938"/>
      <c r="E67" s="279" t="s">
        <v>3746</v>
      </c>
      <c r="F67" s="279"/>
      <c r="G67" s="279" t="s">
        <v>3747</v>
      </c>
      <c r="H67" s="900">
        <v>3</v>
      </c>
      <c r="I67" s="809"/>
      <c r="J67" s="247" t="s">
        <v>3015</v>
      </c>
      <c r="K67" s="900" t="s">
        <v>251</v>
      </c>
      <c r="L67" s="900" t="s">
        <v>41</v>
      </c>
      <c r="M67" s="900" t="s">
        <v>178</v>
      </c>
      <c r="N67" s="960" t="s">
        <v>43</v>
      </c>
      <c r="O67" s="956">
        <f t="shared" si="6"/>
        <v>4</v>
      </c>
      <c r="P67" s="278">
        <v>1</v>
      </c>
      <c r="Q67" s="278"/>
      <c r="R67" s="278"/>
      <c r="S67" s="278">
        <v>1</v>
      </c>
      <c r="T67" s="278"/>
      <c r="U67" s="278"/>
      <c r="V67" s="278">
        <v>1</v>
      </c>
      <c r="W67" s="278"/>
      <c r="X67" s="278"/>
      <c r="Y67" s="278">
        <v>1</v>
      </c>
      <c r="Z67" s="278"/>
      <c r="AA67" s="278"/>
      <c r="AB67" s="901" t="s">
        <v>3733</v>
      </c>
      <c r="AC67" s="279" t="s">
        <v>3527</v>
      </c>
      <c r="AD67" s="279" t="s">
        <v>3748</v>
      </c>
      <c r="AE67" s="281"/>
      <c r="AF67" s="902">
        <v>0</v>
      </c>
      <c r="AG67" s="936"/>
      <c r="AH67" s="936"/>
      <c r="AI67" s="936"/>
    </row>
    <row r="68" spans="2:35" s="153" customFormat="1" ht="78.75" x14ac:dyDescent="0.25">
      <c r="B68" s="928"/>
      <c r="C68" s="946"/>
      <c r="D68" s="938"/>
      <c r="E68" s="279" t="s">
        <v>3749</v>
      </c>
      <c r="F68" s="279"/>
      <c r="G68" s="279" t="s">
        <v>3750</v>
      </c>
      <c r="H68" s="900">
        <v>3</v>
      </c>
      <c r="I68" s="809" t="s">
        <v>313</v>
      </c>
      <c r="J68" s="247" t="s">
        <v>3751</v>
      </c>
      <c r="K68" s="900" t="s">
        <v>251</v>
      </c>
      <c r="L68" s="900" t="s">
        <v>41</v>
      </c>
      <c r="M68" s="900" t="s">
        <v>42</v>
      </c>
      <c r="N68" s="960" t="s">
        <v>43</v>
      </c>
      <c r="O68" s="956">
        <f t="shared" si="6"/>
        <v>58</v>
      </c>
      <c r="P68" s="278">
        <v>4</v>
      </c>
      <c r="Q68" s="278">
        <v>4</v>
      </c>
      <c r="R68" s="278">
        <v>5</v>
      </c>
      <c r="S68" s="278">
        <v>5</v>
      </c>
      <c r="T68" s="278">
        <v>5</v>
      </c>
      <c r="U68" s="278">
        <v>5</v>
      </c>
      <c r="V68" s="278">
        <v>5</v>
      </c>
      <c r="W68" s="278">
        <v>5</v>
      </c>
      <c r="X68" s="278">
        <v>5</v>
      </c>
      <c r="Y68" s="278">
        <v>6</v>
      </c>
      <c r="Z68" s="278">
        <v>4</v>
      </c>
      <c r="AA68" s="278">
        <v>5</v>
      </c>
      <c r="AB68" s="901" t="s">
        <v>3733</v>
      </c>
      <c r="AC68" s="279" t="s">
        <v>3527</v>
      </c>
      <c r="AD68" s="279" t="s">
        <v>3748</v>
      </c>
      <c r="AE68" s="281"/>
      <c r="AF68" s="902">
        <v>0</v>
      </c>
      <c r="AG68" s="936"/>
      <c r="AH68" s="936"/>
      <c r="AI68" s="936"/>
    </row>
    <row r="69" spans="2:35" s="153" customFormat="1" ht="78.75" x14ac:dyDescent="0.25">
      <c r="B69" s="928"/>
      <c r="C69" s="946"/>
      <c r="D69" s="938"/>
      <c r="E69" s="279" t="s">
        <v>3752</v>
      </c>
      <c r="F69" s="279"/>
      <c r="G69" s="279" t="s">
        <v>3753</v>
      </c>
      <c r="H69" s="900">
        <v>3</v>
      </c>
      <c r="I69" s="809" t="s">
        <v>313</v>
      </c>
      <c r="J69" s="247" t="s">
        <v>3754</v>
      </c>
      <c r="K69" s="900" t="s">
        <v>251</v>
      </c>
      <c r="L69" s="900" t="s">
        <v>41</v>
      </c>
      <c r="M69" s="900" t="s">
        <v>42</v>
      </c>
      <c r="N69" s="960" t="s">
        <v>43</v>
      </c>
      <c r="O69" s="956">
        <f t="shared" si="6"/>
        <v>192</v>
      </c>
      <c r="P69" s="278">
        <v>16</v>
      </c>
      <c r="Q69" s="278">
        <v>16</v>
      </c>
      <c r="R69" s="278">
        <v>16</v>
      </c>
      <c r="S69" s="278">
        <v>16</v>
      </c>
      <c r="T69" s="278">
        <v>16</v>
      </c>
      <c r="U69" s="278">
        <v>16</v>
      </c>
      <c r="V69" s="278">
        <v>16</v>
      </c>
      <c r="W69" s="278">
        <v>16</v>
      </c>
      <c r="X69" s="278">
        <v>16</v>
      </c>
      <c r="Y69" s="278">
        <v>16</v>
      </c>
      <c r="Z69" s="278">
        <v>16</v>
      </c>
      <c r="AA69" s="278">
        <v>16</v>
      </c>
      <c r="AB69" s="901" t="s">
        <v>3733</v>
      </c>
      <c r="AC69" s="279" t="s">
        <v>3527</v>
      </c>
      <c r="AD69" s="279" t="s">
        <v>3748</v>
      </c>
      <c r="AE69" s="281"/>
      <c r="AF69" s="902">
        <v>0</v>
      </c>
      <c r="AG69" s="936"/>
      <c r="AH69" s="936"/>
      <c r="AI69" s="936"/>
    </row>
    <row r="70" spans="2:35" s="153" customFormat="1" ht="94.5" x14ac:dyDescent="0.25">
      <c r="B70" s="928"/>
      <c r="C70" s="946"/>
      <c r="D70" s="938"/>
      <c r="E70" s="279" t="s">
        <v>3755</v>
      </c>
      <c r="F70" s="279"/>
      <c r="G70" s="279" t="s">
        <v>3756</v>
      </c>
      <c r="H70" s="900">
        <v>3</v>
      </c>
      <c r="I70" s="809" t="s">
        <v>176</v>
      </c>
      <c r="J70" s="247" t="s">
        <v>3757</v>
      </c>
      <c r="K70" s="900" t="s">
        <v>251</v>
      </c>
      <c r="L70" s="900" t="s">
        <v>41</v>
      </c>
      <c r="M70" s="900" t="s">
        <v>42</v>
      </c>
      <c r="N70" s="960" t="s">
        <v>43</v>
      </c>
      <c r="O70" s="956">
        <f t="shared" si="6"/>
        <v>252</v>
      </c>
      <c r="P70" s="278">
        <v>21</v>
      </c>
      <c r="Q70" s="278">
        <v>21</v>
      </c>
      <c r="R70" s="278">
        <v>21</v>
      </c>
      <c r="S70" s="278">
        <v>21</v>
      </c>
      <c r="T70" s="278">
        <v>21</v>
      </c>
      <c r="U70" s="278">
        <v>21</v>
      </c>
      <c r="V70" s="278">
        <v>21</v>
      </c>
      <c r="W70" s="278">
        <v>21</v>
      </c>
      <c r="X70" s="278">
        <v>21</v>
      </c>
      <c r="Y70" s="278">
        <v>21</v>
      </c>
      <c r="Z70" s="278">
        <v>21</v>
      </c>
      <c r="AA70" s="278">
        <v>21</v>
      </c>
      <c r="AB70" s="901" t="s">
        <v>3758</v>
      </c>
      <c r="AC70" s="279" t="s">
        <v>3527</v>
      </c>
      <c r="AD70" s="279" t="s">
        <v>3759</v>
      </c>
      <c r="AE70" s="281" t="s">
        <v>226</v>
      </c>
      <c r="AF70" s="902">
        <v>0</v>
      </c>
      <c r="AG70" s="936"/>
      <c r="AH70" s="936"/>
      <c r="AI70" s="936"/>
    </row>
    <row r="71" spans="2:35" s="163" customFormat="1" ht="62.25" customHeight="1" x14ac:dyDescent="0.25">
      <c r="B71" s="928"/>
      <c r="C71" s="946"/>
      <c r="D71" s="940"/>
      <c r="E71" s="279" t="s">
        <v>3760</v>
      </c>
      <c r="F71" s="279" t="s">
        <v>3761</v>
      </c>
      <c r="G71" s="763" t="s">
        <v>3762</v>
      </c>
      <c r="H71" s="908">
        <v>3</v>
      </c>
      <c r="I71" s="948"/>
      <c r="J71" s="817" t="s">
        <v>3763</v>
      </c>
      <c r="K71" s="908" t="s">
        <v>251</v>
      </c>
      <c r="L71" s="908" t="s">
        <v>41</v>
      </c>
      <c r="M71" s="908" t="s">
        <v>42</v>
      </c>
      <c r="N71" s="765" t="s">
        <v>171</v>
      </c>
      <c r="O71" s="956">
        <f t="shared" si="6"/>
        <v>25</v>
      </c>
      <c r="P71" s="949">
        <v>1</v>
      </c>
      <c r="Q71" s="949">
        <v>1</v>
      </c>
      <c r="R71" s="949">
        <v>2</v>
      </c>
      <c r="S71" s="949">
        <v>2</v>
      </c>
      <c r="T71" s="949">
        <v>3</v>
      </c>
      <c r="U71" s="949">
        <v>5</v>
      </c>
      <c r="V71" s="949">
        <v>1</v>
      </c>
      <c r="W71" s="949">
        <v>2</v>
      </c>
      <c r="X71" s="949">
        <v>3</v>
      </c>
      <c r="Y71" s="949">
        <v>3</v>
      </c>
      <c r="Z71" s="949">
        <v>1</v>
      </c>
      <c r="AA71" s="949">
        <v>1</v>
      </c>
      <c r="AB71" s="909" t="s">
        <v>3764</v>
      </c>
      <c r="AC71" s="763" t="s">
        <v>3527</v>
      </c>
      <c r="AD71" s="763" t="s">
        <v>3765</v>
      </c>
      <c r="AE71" s="910"/>
      <c r="AF71" s="929">
        <v>2300000</v>
      </c>
      <c r="AG71" s="942"/>
      <c r="AH71" s="942"/>
      <c r="AI71" s="942"/>
    </row>
    <row r="72" spans="2:35" s="153" customFormat="1" ht="87" customHeight="1" x14ac:dyDescent="0.25">
      <c r="B72" s="928"/>
      <c r="C72" s="946"/>
      <c r="D72" s="938"/>
      <c r="E72" s="279" t="s">
        <v>3766</v>
      </c>
      <c r="F72" s="279"/>
      <c r="G72" s="279" t="s">
        <v>3767</v>
      </c>
      <c r="H72" s="900">
        <v>2</v>
      </c>
      <c r="I72" s="809"/>
      <c r="J72" s="247" t="s">
        <v>3768</v>
      </c>
      <c r="K72" s="900" t="s">
        <v>251</v>
      </c>
      <c r="L72" s="900" t="s">
        <v>41</v>
      </c>
      <c r="M72" s="908" t="s">
        <v>42</v>
      </c>
      <c r="N72" s="960" t="s">
        <v>171</v>
      </c>
      <c r="O72" s="956">
        <f t="shared" si="6"/>
        <v>30</v>
      </c>
      <c r="P72" s="923"/>
      <c r="Q72" s="923"/>
      <c r="R72" s="923">
        <v>3</v>
      </c>
      <c r="S72" s="923">
        <v>1</v>
      </c>
      <c r="T72" s="923">
        <v>2</v>
      </c>
      <c r="U72" s="923">
        <v>2</v>
      </c>
      <c r="V72" s="923">
        <v>4</v>
      </c>
      <c r="W72" s="950">
        <v>10</v>
      </c>
      <c r="X72" s="923">
        <v>3</v>
      </c>
      <c r="Y72" s="923"/>
      <c r="Z72" s="923">
        <v>2</v>
      </c>
      <c r="AA72" s="923">
        <v>3</v>
      </c>
      <c r="AB72" s="901" t="s">
        <v>2393</v>
      </c>
      <c r="AC72" s="279" t="s">
        <v>3527</v>
      </c>
      <c r="AD72" s="279" t="s">
        <v>3528</v>
      </c>
      <c r="AE72" s="281"/>
      <c r="AF72" s="902">
        <v>350000</v>
      </c>
      <c r="AG72" s="936"/>
      <c r="AH72" s="936"/>
      <c r="AI72" s="936"/>
    </row>
    <row r="73" spans="2:35" s="153" customFormat="1" ht="78.75" x14ac:dyDescent="0.25">
      <c r="B73" s="928"/>
      <c r="C73" s="944"/>
      <c r="D73" s="938"/>
      <c r="E73" s="279" t="s">
        <v>3769</v>
      </c>
      <c r="F73" s="279" t="s">
        <v>3770</v>
      </c>
      <c r="G73" s="279" t="s">
        <v>3771</v>
      </c>
      <c r="H73" s="900">
        <v>3</v>
      </c>
      <c r="I73" s="809" t="s">
        <v>313</v>
      </c>
      <c r="J73" s="247" t="s">
        <v>3772</v>
      </c>
      <c r="K73" s="900" t="s">
        <v>251</v>
      </c>
      <c r="L73" s="900" t="s">
        <v>41</v>
      </c>
      <c r="M73" s="900" t="s">
        <v>42</v>
      </c>
      <c r="N73" s="960" t="s">
        <v>43</v>
      </c>
      <c r="O73" s="956">
        <f t="shared" si="6"/>
        <v>20</v>
      </c>
      <c r="P73" s="278">
        <v>1</v>
      </c>
      <c r="Q73" s="278">
        <v>2</v>
      </c>
      <c r="R73" s="278">
        <v>2</v>
      </c>
      <c r="S73" s="278">
        <v>2</v>
      </c>
      <c r="T73" s="278">
        <v>2</v>
      </c>
      <c r="U73" s="278">
        <v>2</v>
      </c>
      <c r="V73" s="278">
        <v>2</v>
      </c>
      <c r="W73" s="278">
        <v>2</v>
      </c>
      <c r="X73" s="278">
        <v>2</v>
      </c>
      <c r="Y73" s="278">
        <v>2</v>
      </c>
      <c r="Z73" s="278">
        <v>1</v>
      </c>
      <c r="AA73" s="278"/>
      <c r="AB73" s="901" t="s">
        <v>3773</v>
      </c>
      <c r="AC73" s="279" t="s">
        <v>3505</v>
      </c>
      <c r="AD73" s="279" t="s">
        <v>3774</v>
      </c>
      <c r="AE73" s="281" t="s">
        <v>3299</v>
      </c>
      <c r="AF73" s="902">
        <v>0</v>
      </c>
      <c r="AG73" s="936"/>
      <c r="AH73" s="936"/>
      <c r="AI73" s="936"/>
    </row>
  </sheetData>
  <sheetProtection formatColumns="0" autoFilter="0"/>
  <mergeCells count="41">
    <mergeCell ref="D62:D65"/>
    <mergeCell ref="E62:E65"/>
    <mergeCell ref="G62:G65"/>
    <mergeCell ref="B28:B73"/>
    <mergeCell ref="C28:C40"/>
    <mergeCell ref="D28:D31"/>
    <mergeCell ref="E28:E31"/>
    <mergeCell ref="G28:G31"/>
    <mergeCell ref="C41:C54"/>
    <mergeCell ref="D41:D44"/>
    <mergeCell ref="E41:E44"/>
    <mergeCell ref="G41:G44"/>
    <mergeCell ref="C56:C73"/>
    <mergeCell ref="B11:B26"/>
    <mergeCell ref="C11:C12"/>
    <mergeCell ref="C13:C26"/>
    <mergeCell ref="D14:D16"/>
    <mergeCell ref="E14:E16"/>
    <mergeCell ref="G14:G16"/>
    <mergeCell ref="E21:E22"/>
    <mergeCell ref="AB7:AB8"/>
    <mergeCell ref="AC7:AC8"/>
    <mergeCell ref="AD7:AD8"/>
    <mergeCell ref="AE7:AE8"/>
    <mergeCell ref="AF7:AF8"/>
    <mergeCell ref="B9:B10"/>
    <mergeCell ref="N7:N8"/>
    <mergeCell ref="O7:O8"/>
    <mergeCell ref="P7:AA7"/>
    <mergeCell ref="H7:H8"/>
    <mergeCell ref="I7:I8"/>
    <mergeCell ref="J7:J8"/>
    <mergeCell ref="K7:K8"/>
    <mergeCell ref="L7:L8"/>
    <mergeCell ref="M7:M8"/>
    <mergeCell ref="C5:E5"/>
    <mergeCell ref="B7:C7"/>
    <mergeCell ref="D7:D8"/>
    <mergeCell ref="E7:E8"/>
    <mergeCell ref="F7:F8"/>
    <mergeCell ref="G7:G8"/>
  </mergeCells>
  <pageMargins left="0.19685039370078741" right="0.19685039370078741" top="0.19685039370078741" bottom="0.19685039370078741" header="0.31496062992125984" footer="0.31496062992125984"/>
  <pageSetup scale="65" orientation="landscape" r:id="rId1"/>
  <rowBreaks count="1" manualBreakCount="1">
    <brk id="40" min="4" max="31" man="1"/>
  </row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[3]Hoja1!#REF!</xm:f>
          </x14:formula1>
          <xm:sqref>K27:N27</xm:sqref>
        </x14:dataValidation>
        <x14:dataValidation type="list" allowBlank="1" showInputMessage="1" showErrorMessage="1">
          <x14:formula1>
            <xm:f>[47]Hoja1!#REF!</xm:f>
          </x14:formula1>
          <xm:sqref>AE9:AE73</xm:sqref>
        </x14:dataValidation>
        <x14:dataValidation type="list" allowBlank="1" showInputMessage="1" showErrorMessage="1">
          <x14:formula1>
            <xm:f>[47]Hoja1!#REF!</xm:f>
          </x14:formula1>
          <xm:sqref>N9:N26 N28:N73</xm:sqref>
        </x14:dataValidation>
        <x14:dataValidation type="list" allowBlank="1" showInputMessage="1" showErrorMessage="1">
          <x14:formula1>
            <xm:f>[47]Hoja1!#REF!</xm:f>
          </x14:formula1>
          <xm:sqref>I9:I73</xm:sqref>
        </x14:dataValidation>
        <x14:dataValidation type="list" allowBlank="1" showInputMessage="1" showErrorMessage="1">
          <x14:formula1>
            <xm:f>[48]Hoja1!#REF!</xm:f>
          </x14:formula1>
          <xm:sqref>H40 H53:H54 K40:M40 K53:M54</xm:sqref>
        </x14:dataValidation>
        <x14:dataValidation type="list" allowBlank="1" showInputMessage="1" showErrorMessage="1">
          <x14:formula1>
            <xm:f>[47]Hoja1!#REF!</xm:f>
          </x14:formula1>
          <xm:sqref>K55:K73 K41:K52 K9:K26 K28:K39</xm:sqref>
        </x14:dataValidation>
        <x14:dataValidation type="list" allowBlank="1" showInputMessage="1" showErrorMessage="1">
          <x14:formula1>
            <xm:f>[47]Hoja1!#REF!</xm:f>
          </x14:formula1>
          <xm:sqref>M55:M73 M41:M52 M9:M26 M28:M39</xm:sqref>
        </x14:dataValidation>
        <x14:dataValidation type="list" allowBlank="1" showInputMessage="1" showErrorMessage="1">
          <x14:formula1>
            <xm:f>[47]Hoja1!#REF!</xm:f>
          </x14:formula1>
          <xm:sqref>L55:L73 L41:L52 L9:L26 L28:L39</xm:sqref>
        </x14:dataValidation>
        <x14:dataValidation type="list" allowBlank="1" showInputMessage="1" showErrorMessage="1">
          <x14:formula1>
            <xm:f>[47]Hoja1!#REF!</xm:f>
          </x14:formula1>
          <xm:sqref>H55:H73 H41:H52 H9:H39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7"/>
  <sheetViews>
    <sheetView showGridLines="0" topLeftCell="E1" zoomScale="60" zoomScaleNormal="60" workbookViewId="0">
      <selection activeCell="G14" sqref="G14"/>
    </sheetView>
  </sheetViews>
  <sheetFormatPr baseColWidth="10" defaultColWidth="11.42578125" defaultRowHeight="16.5" x14ac:dyDescent="0.3"/>
  <cols>
    <col min="1" max="1" width="0.5703125" style="1" customWidth="1"/>
    <col min="2" max="2" width="22.42578125" style="1" customWidth="1"/>
    <col min="3" max="3" width="22.28515625" style="1" customWidth="1"/>
    <col min="4" max="4" width="16.7109375" style="1" customWidth="1"/>
    <col min="5" max="5" width="36.42578125" style="1" customWidth="1"/>
    <col min="6" max="6" width="44.140625" style="1" customWidth="1"/>
    <col min="7" max="7" width="40.28515625" style="1" customWidth="1"/>
    <col min="8" max="8" width="16.5703125" style="1" customWidth="1"/>
    <col min="9" max="9" width="38" style="1" customWidth="1"/>
    <col min="10" max="10" width="23" style="1" customWidth="1"/>
    <col min="11" max="11" width="21.140625" style="1" customWidth="1"/>
    <col min="12" max="12" width="17" style="1" customWidth="1"/>
    <col min="13" max="13" width="18.28515625" style="1" customWidth="1"/>
    <col min="14" max="14" width="19.5703125" style="1" customWidth="1"/>
    <col min="15" max="15" width="15.28515625" style="1" customWidth="1"/>
    <col min="16" max="27" width="9.5703125" style="1" customWidth="1"/>
    <col min="28" max="28" width="26.28515625" style="1" customWidth="1"/>
    <col min="29" max="29" width="22.42578125" style="1" customWidth="1"/>
    <col min="30" max="31" width="28.5703125" style="1" customWidth="1"/>
    <col min="32" max="32" width="22.7109375" style="2" customWidth="1"/>
    <col min="33" max="34" width="11.42578125" style="2" customWidth="1"/>
    <col min="35" max="39" width="11.42578125" style="2"/>
    <col min="40" max="40" width="5" style="1" customWidth="1"/>
    <col min="41" max="16384" width="11.42578125" style="1"/>
  </cols>
  <sheetData>
    <row r="1" spans="1:54" ht="26.25" customHeight="1" x14ac:dyDescent="0.3"/>
    <row r="2" spans="1:54" ht="36.75" customHeight="1" x14ac:dyDescent="0.3">
      <c r="B2" s="951" t="s">
        <v>0</v>
      </c>
      <c r="C2" s="951"/>
      <c r="D2" s="4"/>
      <c r="E2" s="4"/>
      <c r="F2" s="4"/>
      <c r="G2" s="4"/>
      <c r="H2" s="4"/>
      <c r="I2" s="4"/>
      <c r="J2" s="4"/>
      <c r="K2" s="4"/>
      <c r="L2" s="4"/>
      <c r="M2" s="4"/>
      <c r="N2" s="4"/>
      <c r="O2" s="4"/>
      <c r="P2" s="4"/>
      <c r="Q2" s="4"/>
      <c r="R2" s="4"/>
      <c r="S2" s="4"/>
      <c r="T2" s="4"/>
      <c r="U2" s="4"/>
      <c r="V2" s="4"/>
      <c r="W2" s="4"/>
      <c r="X2" s="4"/>
      <c r="Y2" s="4"/>
      <c r="Z2" s="4"/>
      <c r="AA2" s="4"/>
      <c r="AB2" s="4"/>
      <c r="AC2" s="4"/>
    </row>
    <row r="3" spans="1:54" ht="23.25" x14ac:dyDescent="0.3">
      <c r="B3" s="951" t="s">
        <v>3775</v>
      </c>
      <c r="C3" s="951"/>
      <c r="D3" s="6"/>
    </row>
    <row r="6" spans="1:54" s="7" customFormat="1" ht="29.25" customHeight="1" x14ac:dyDescent="0.35">
      <c r="B6" s="10" t="s">
        <v>2</v>
      </c>
      <c r="C6" s="10"/>
      <c r="D6" s="10" t="s">
        <v>3</v>
      </c>
      <c r="E6" s="10" t="s">
        <v>4</v>
      </c>
      <c r="F6" s="10" t="s">
        <v>5</v>
      </c>
      <c r="G6" s="10" t="s">
        <v>6</v>
      </c>
      <c r="H6" s="10" t="s">
        <v>7</v>
      </c>
      <c r="I6" s="10" t="s">
        <v>8</v>
      </c>
      <c r="J6" s="10" t="s">
        <v>9</v>
      </c>
      <c r="K6" s="10" t="s">
        <v>10</v>
      </c>
      <c r="L6" s="10" t="s">
        <v>11</v>
      </c>
      <c r="M6" s="10" t="s">
        <v>12</v>
      </c>
      <c r="N6" s="10" t="s">
        <v>13</v>
      </c>
      <c r="O6" s="8" t="s">
        <v>14</v>
      </c>
      <c r="P6" s="10" t="s">
        <v>15</v>
      </c>
      <c r="Q6" s="10"/>
      <c r="R6" s="10"/>
      <c r="S6" s="10"/>
      <c r="T6" s="10"/>
      <c r="U6" s="10"/>
      <c r="V6" s="10"/>
      <c r="W6" s="10"/>
      <c r="X6" s="10"/>
      <c r="Y6" s="10"/>
      <c r="Z6" s="10"/>
      <c r="AA6" s="10"/>
      <c r="AB6" s="9" t="s">
        <v>16</v>
      </c>
      <c r="AC6" s="10" t="s">
        <v>17</v>
      </c>
      <c r="AD6" s="10" t="s">
        <v>18</v>
      </c>
      <c r="AE6" s="10" t="s">
        <v>19</v>
      </c>
      <c r="AF6" s="10" t="s">
        <v>20</v>
      </c>
      <c r="AG6" s="12"/>
      <c r="AH6" s="12"/>
      <c r="AI6" s="12"/>
      <c r="AJ6" s="12"/>
      <c r="AK6" s="12"/>
      <c r="AL6" s="12"/>
      <c r="AM6" s="12"/>
    </row>
    <row r="7" spans="1:54" s="7" customFormat="1" ht="47.25" customHeight="1" x14ac:dyDescent="0.35">
      <c r="A7" s="13"/>
      <c r="B7" s="606" t="s">
        <v>21</v>
      </c>
      <c r="C7" s="606" t="s">
        <v>22</v>
      </c>
      <c r="D7" s="10"/>
      <c r="E7" s="10"/>
      <c r="F7" s="10"/>
      <c r="G7" s="10"/>
      <c r="H7" s="10"/>
      <c r="I7" s="10"/>
      <c r="J7" s="10"/>
      <c r="K7" s="10"/>
      <c r="L7" s="10"/>
      <c r="M7" s="10"/>
      <c r="N7" s="10"/>
      <c r="O7" s="8"/>
      <c r="P7" s="606" t="s">
        <v>23</v>
      </c>
      <c r="Q7" s="606" t="s">
        <v>24</v>
      </c>
      <c r="R7" s="606" t="s">
        <v>25</v>
      </c>
      <c r="S7" s="606" t="s">
        <v>26</v>
      </c>
      <c r="T7" s="606" t="s">
        <v>27</v>
      </c>
      <c r="U7" s="606" t="s">
        <v>28</v>
      </c>
      <c r="V7" s="606" t="s">
        <v>29</v>
      </c>
      <c r="W7" s="606" t="s">
        <v>30</v>
      </c>
      <c r="X7" s="606" t="s">
        <v>31</v>
      </c>
      <c r="Y7" s="606" t="s">
        <v>32</v>
      </c>
      <c r="Z7" s="606" t="s">
        <v>33</v>
      </c>
      <c r="AA7" s="606" t="s">
        <v>34</v>
      </c>
      <c r="AB7" s="9"/>
      <c r="AC7" s="10"/>
      <c r="AD7" s="10"/>
      <c r="AE7" s="10"/>
      <c r="AF7" s="10"/>
      <c r="AG7" s="12"/>
      <c r="AH7" s="12"/>
      <c r="AI7" s="12"/>
      <c r="AJ7" s="12"/>
      <c r="AK7" s="12"/>
      <c r="AL7" s="12"/>
      <c r="AM7" s="12"/>
    </row>
    <row r="8" spans="1:54" s="110" customFormat="1" ht="81.75" customHeight="1" x14ac:dyDescent="0.25">
      <c r="B8" s="953" t="s">
        <v>87</v>
      </c>
      <c r="C8" s="825" t="s">
        <v>129</v>
      </c>
      <c r="D8" s="814"/>
      <c r="E8" s="279" t="s">
        <v>3776</v>
      </c>
      <c r="F8" s="279" t="s">
        <v>3777</v>
      </c>
      <c r="G8" s="279" t="s">
        <v>3778</v>
      </c>
      <c r="H8" s="960">
        <v>3</v>
      </c>
      <c r="I8" s="279" t="s">
        <v>92</v>
      </c>
      <c r="J8" s="279" t="s">
        <v>3779</v>
      </c>
      <c r="K8" s="116" t="s">
        <v>40</v>
      </c>
      <c r="L8" s="960" t="s">
        <v>41</v>
      </c>
      <c r="M8" s="960" t="s">
        <v>178</v>
      </c>
      <c r="N8" s="959" t="s">
        <v>43</v>
      </c>
      <c r="O8" s="961">
        <f>AVERAGE(P8:AA8)</f>
        <v>1</v>
      </c>
      <c r="P8" s="957">
        <v>1</v>
      </c>
      <c r="Q8" s="957">
        <v>1</v>
      </c>
      <c r="R8" s="957">
        <v>1</v>
      </c>
      <c r="S8" s="957">
        <v>1</v>
      </c>
      <c r="T8" s="957">
        <v>1</v>
      </c>
      <c r="U8" s="957">
        <v>1</v>
      </c>
      <c r="V8" s="957">
        <v>1</v>
      </c>
      <c r="W8" s="957">
        <v>1</v>
      </c>
      <c r="X8" s="957">
        <v>1</v>
      </c>
      <c r="Y8" s="957">
        <v>1</v>
      </c>
      <c r="Z8" s="957">
        <v>1</v>
      </c>
      <c r="AA8" s="957">
        <v>1</v>
      </c>
      <c r="AB8" s="959" t="s">
        <v>3780</v>
      </c>
      <c r="AC8" s="959" t="s">
        <v>3781</v>
      </c>
      <c r="AD8" s="959" t="s">
        <v>3782</v>
      </c>
      <c r="AE8" s="938"/>
      <c r="AF8" s="960"/>
    </row>
    <row r="9" spans="1:54" s="952" customFormat="1" ht="66" customHeight="1" x14ac:dyDescent="0.25">
      <c r="B9" s="953"/>
      <c r="C9" s="825"/>
      <c r="D9" s="260"/>
      <c r="E9" s="279" t="s">
        <v>3783</v>
      </c>
      <c r="F9" s="279" t="s">
        <v>3784</v>
      </c>
      <c r="G9" s="279" t="s">
        <v>3785</v>
      </c>
      <c r="H9" s="826">
        <v>1</v>
      </c>
      <c r="I9" s="273" t="s">
        <v>92</v>
      </c>
      <c r="J9" s="273" t="s">
        <v>3786</v>
      </c>
      <c r="K9" s="124" t="s">
        <v>251</v>
      </c>
      <c r="L9" s="826" t="s">
        <v>41</v>
      </c>
      <c r="M9" s="826" t="s">
        <v>178</v>
      </c>
      <c r="N9" s="826" t="s">
        <v>43</v>
      </c>
      <c r="O9" s="955">
        <f>SUM(P9:AA9)</f>
        <v>12</v>
      </c>
      <c r="P9" s="954">
        <v>1</v>
      </c>
      <c r="Q9" s="954">
        <v>1</v>
      </c>
      <c r="R9" s="954">
        <v>1</v>
      </c>
      <c r="S9" s="954">
        <v>1</v>
      </c>
      <c r="T9" s="954">
        <v>1</v>
      </c>
      <c r="U9" s="954">
        <v>1</v>
      </c>
      <c r="V9" s="954">
        <v>1</v>
      </c>
      <c r="W9" s="954">
        <v>1</v>
      </c>
      <c r="X9" s="954">
        <v>1</v>
      </c>
      <c r="Y9" s="954">
        <v>1</v>
      </c>
      <c r="Z9" s="954">
        <v>1</v>
      </c>
      <c r="AA9" s="954">
        <v>1</v>
      </c>
      <c r="AB9" s="826" t="s">
        <v>3787</v>
      </c>
      <c r="AC9" s="826" t="s">
        <v>3781</v>
      </c>
      <c r="AD9" s="826" t="s">
        <v>3782</v>
      </c>
      <c r="AE9" s="826"/>
      <c r="AF9" s="826"/>
    </row>
    <row r="10" spans="1:54" ht="87.75" customHeight="1" x14ac:dyDescent="0.25">
      <c r="B10" s="824" t="s">
        <v>227</v>
      </c>
      <c r="C10" s="958" t="s">
        <v>234</v>
      </c>
      <c r="D10" s="260"/>
      <c r="E10" s="273" t="s">
        <v>3788</v>
      </c>
      <c r="F10" s="273" t="s">
        <v>3789</v>
      </c>
      <c r="G10" s="763" t="s">
        <v>3790</v>
      </c>
      <c r="H10" s="826">
        <v>1</v>
      </c>
      <c r="I10" s="273" t="s">
        <v>176</v>
      </c>
      <c r="J10" s="273" t="s">
        <v>3791</v>
      </c>
      <c r="K10" s="810" t="s">
        <v>461</v>
      </c>
      <c r="L10" s="826" t="s">
        <v>343</v>
      </c>
      <c r="M10" s="826" t="s">
        <v>178</v>
      </c>
      <c r="N10" s="826" t="s">
        <v>43</v>
      </c>
      <c r="O10" s="955">
        <f>AVERAGE(P10:AA10)</f>
        <v>15</v>
      </c>
      <c r="P10" s="954">
        <v>15</v>
      </c>
      <c r="Q10" s="954">
        <v>15</v>
      </c>
      <c r="R10" s="954">
        <v>15</v>
      </c>
      <c r="S10" s="954">
        <v>15</v>
      </c>
      <c r="T10" s="954">
        <v>15</v>
      </c>
      <c r="U10" s="954">
        <v>15</v>
      </c>
      <c r="V10" s="954">
        <v>15</v>
      </c>
      <c r="W10" s="278">
        <v>15</v>
      </c>
      <c r="X10" s="278">
        <v>15</v>
      </c>
      <c r="Y10" s="278">
        <v>15</v>
      </c>
      <c r="Z10" s="278">
        <v>15</v>
      </c>
      <c r="AA10" s="278">
        <v>15</v>
      </c>
      <c r="AB10" s="826" t="s">
        <v>3792</v>
      </c>
      <c r="AC10" s="826" t="s">
        <v>3781</v>
      </c>
      <c r="AD10" s="826" t="s">
        <v>3782</v>
      </c>
      <c r="AE10" s="826"/>
      <c r="AF10" s="826"/>
      <c r="AG10" s="1"/>
      <c r="AH10" s="1"/>
      <c r="AI10" s="1"/>
      <c r="AJ10" s="1"/>
      <c r="AK10" s="1"/>
      <c r="AL10" s="1"/>
      <c r="AM10" s="1"/>
    </row>
    <row r="11" spans="1:54" ht="91.5" customHeight="1" x14ac:dyDescent="0.25">
      <c r="B11" s="824"/>
      <c r="C11" s="958"/>
      <c r="D11" s="260"/>
      <c r="E11" s="273" t="s">
        <v>3793</v>
      </c>
      <c r="F11" s="273" t="s">
        <v>3794</v>
      </c>
      <c r="G11" s="763" t="s">
        <v>3795</v>
      </c>
      <c r="H11" s="826">
        <v>1</v>
      </c>
      <c r="I11" s="273" t="s">
        <v>176</v>
      </c>
      <c r="J11" s="273" t="s">
        <v>3791</v>
      </c>
      <c r="K11" s="810" t="s">
        <v>461</v>
      </c>
      <c r="L11" s="826" t="s">
        <v>343</v>
      </c>
      <c r="M11" s="826" t="s">
        <v>178</v>
      </c>
      <c r="N11" s="826" t="s">
        <v>43</v>
      </c>
      <c r="O11" s="955">
        <f t="shared" ref="O11:O13" si="0">AVERAGE(P11:AA11)</f>
        <v>25</v>
      </c>
      <c r="P11" s="954">
        <v>25</v>
      </c>
      <c r="Q11" s="954">
        <v>25</v>
      </c>
      <c r="R11" s="954">
        <v>25</v>
      </c>
      <c r="S11" s="954">
        <v>25</v>
      </c>
      <c r="T11" s="954">
        <v>25</v>
      </c>
      <c r="U11" s="954">
        <v>25</v>
      </c>
      <c r="V11" s="954">
        <v>25</v>
      </c>
      <c r="W11" s="278">
        <v>25</v>
      </c>
      <c r="X11" s="278">
        <v>25</v>
      </c>
      <c r="Y11" s="278">
        <v>25</v>
      </c>
      <c r="Z11" s="278">
        <v>25</v>
      </c>
      <c r="AA11" s="278">
        <v>25</v>
      </c>
      <c r="AB11" s="826" t="s">
        <v>3792</v>
      </c>
      <c r="AC11" s="826" t="s">
        <v>3781</v>
      </c>
      <c r="AD11" s="826" t="s">
        <v>3782</v>
      </c>
      <c r="AE11" s="826"/>
      <c r="AF11" s="826"/>
      <c r="AG11" s="1"/>
      <c r="AH11" s="1"/>
      <c r="AI11" s="1"/>
      <c r="AJ11" s="1"/>
      <c r="AK11" s="1"/>
      <c r="AL11" s="1"/>
      <c r="AM11" s="1"/>
    </row>
    <row r="12" spans="1:54" ht="91.5" customHeight="1" x14ac:dyDescent="0.25">
      <c r="B12" s="824"/>
      <c r="C12" s="958"/>
      <c r="D12" s="260"/>
      <c r="E12" s="273" t="s">
        <v>3796</v>
      </c>
      <c r="F12" s="273" t="s">
        <v>3797</v>
      </c>
      <c r="G12" s="763" t="s">
        <v>3798</v>
      </c>
      <c r="H12" s="826">
        <v>1</v>
      </c>
      <c r="I12" s="273" t="s">
        <v>92</v>
      </c>
      <c r="J12" s="273" t="s">
        <v>3791</v>
      </c>
      <c r="K12" s="810" t="s">
        <v>461</v>
      </c>
      <c r="L12" s="826" t="s">
        <v>343</v>
      </c>
      <c r="M12" s="826" t="s">
        <v>178</v>
      </c>
      <c r="N12" s="826" t="s">
        <v>43</v>
      </c>
      <c r="O12" s="955">
        <f t="shared" si="0"/>
        <v>15</v>
      </c>
      <c r="P12" s="954">
        <v>15</v>
      </c>
      <c r="Q12" s="954">
        <v>15</v>
      </c>
      <c r="R12" s="954">
        <v>15</v>
      </c>
      <c r="S12" s="954">
        <v>15</v>
      </c>
      <c r="T12" s="954">
        <v>15</v>
      </c>
      <c r="U12" s="954">
        <v>15</v>
      </c>
      <c r="V12" s="954">
        <v>15</v>
      </c>
      <c r="W12" s="954">
        <v>15</v>
      </c>
      <c r="X12" s="954">
        <v>15</v>
      </c>
      <c r="Y12" s="954">
        <v>15</v>
      </c>
      <c r="Z12" s="954">
        <v>15</v>
      </c>
      <c r="AA12" s="954">
        <v>15</v>
      </c>
      <c r="AB12" s="826" t="s">
        <v>3792</v>
      </c>
      <c r="AC12" s="826" t="s">
        <v>3781</v>
      </c>
      <c r="AD12" s="826" t="s">
        <v>3782</v>
      </c>
      <c r="AE12" s="826"/>
      <c r="AF12" s="826"/>
      <c r="AG12" s="1"/>
      <c r="AH12" s="1"/>
      <c r="AI12" s="1"/>
      <c r="AJ12" s="1"/>
      <c r="AK12" s="1"/>
      <c r="AL12" s="1"/>
      <c r="AM12" s="1"/>
    </row>
    <row r="13" spans="1:54" ht="98.25" customHeight="1" x14ac:dyDescent="0.25">
      <c r="B13" s="824"/>
      <c r="C13" s="958"/>
      <c r="D13" s="260"/>
      <c r="E13" s="273" t="s">
        <v>3799</v>
      </c>
      <c r="F13" s="273" t="s">
        <v>3800</v>
      </c>
      <c r="G13" s="763" t="s">
        <v>3801</v>
      </c>
      <c r="H13" s="826">
        <v>1</v>
      </c>
      <c r="I13" s="273" t="s">
        <v>176</v>
      </c>
      <c r="J13" s="273" t="s">
        <v>3791</v>
      </c>
      <c r="K13" s="810" t="s">
        <v>461</v>
      </c>
      <c r="L13" s="826" t="s">
        <v>343</v>
      </c>
      <c r="M13" s="826" t="s">
        <v>178</v>
      </c>
      <c r="N13" s="826" t="s">
        <v>43</v>
      </c>
      <c r="O13" s="955">
        <f t="shared" si="0"/>
        <v>15</v>
      </c>
      <c r="P13" s="954">
        <v>15</v>
      </c>
      <c r="Q13" s="954">
        <v>15</v>
      </c>
      <c r="R13" s="954">
        <v>15</v>
      </c>
      <c r="S13" s="954">
        <v>15</v>
      </c>
      <c r="T13" s="954">
        <v>15</v>
      </c>
      <c r="U13" s="954">
        <v>15</v>
      </c>
      <c r="V13" s="954">
        <v>15</v>
      </c>
      <c r="W13" s="954">
        <v>15</v>
      </c>
      <c r="X13" s="954">
        <v>15</v>
      </c>
      <c r="Y13" s="954">
        <v>15</v>
      </c>
      <c r="Z13" s="954">
        <v>15</v>
      </c>
      <c r="AA13" s="954">
        <v>15</v>
      </c>
      <c r="AB13" s="826" t="s">
        <v>3792</v>
      </c>
      <c r="AC13" s="826" t="s">
        <v>3781</v>
      </c>
      <c r="AD13" s="826" t="s">
        <v>3782</v>
      </c>
      <c r="AE13" s="826"/>
      <c r="AF13" s="826"/>
      <c r="AG13" s="1"/>
      <c r="AH13" s="1"/>
      <c r="AI13" s="1"/>
      <c r="AJ13" s="1"/>
      <c r="AK13" s="1"/>
      <c r="AL13" s="1"/>
      <c r="AM13" s="1"/>
    </row>
    <row r="14" spans="1:54" s="110" customFormat="1" ht="98.25" customHeight="1" x14ac:dyDescent="0.25">
      <c r="B14" s="824"/>
      <c r="C14" s="958"/>
      <c r="D14" s="814"/>
      <c r="E14" s="279" t="s">
        <v>3802</v>
      </c>
      <c r="F14" s="279"/>
      <c r="G14" s="279"/>
      <c r="H14" s="959"/>
      <c r="I14" s="279"/>
      <c r="J14" s="279"/>
      <c r="K14" s="960" t="s">
        <v>40</v>
      </c>
      <c r="L14" s="959" t="s">
        <v>343</v>
      </c>
      <c r="M14" s="959" t="s">
        <v>42</v>
      </c>
      <c r="N14" s="959" t="s">
        <v>43</v>
      </c>
      <c r="O14" s="955">
        <f t="shared" ref="O14" si="1">SUM(P14:AA14)</f>
        <v>1</v>
      </c>
      <c r="P14" s="954"/>
      <c r="Q14" s="954"/>
      <c r="R14" s="954"/>
      <c r="S14" s="954"/>
      <c r="T14" s="954"/>
      <c r="U14" s="954"/>
      <c r="V14" s="954"/>
      <c r="W14" s="954"/>
      <c r="X14" s="954"/>
      <c r="Y14" s="954"/>
      <c r="Z14" s="954"/>
      <c r="AA14" s="829">
        <v>1</v>
      </c>
      <c r="AB14" s="959"/>
      <c r="AC14" s="959" t="s">
        <v>3781</v>
      </c>
      <c r="AD14" s="959" t="s">
        <v>3782</v>
      </c>
      <c r="AE14" s="959"/>
      <c r="AF14" s="959"/>
    </row>
    <row r="15" spans="1:54" s="2" customForma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N15" s="1"/>
      <c r="AO15" s="1"/>
      <c r="AP15" s="1"/>
      <c r="AQ15" s="1"/>
      <c r="AR15" s="1"/>
      <c r="AS15" s="1"/>
      <c r="AT15" s="1"/>
      <c r="AU15" s="1"/>
      <c r="AV15" s="1"/>
      <c r="AW15" s="1"/>
      <c r="AX15" s="1"/>
      <c r="AY15" s="1"/>
      <c r="AZ15" s="1"/>
      <c r="BA15" s="1"/>
      <c r="BB15" s="1"/>
    </row>
    <row r="16" spans="1:54" s="2" customForma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N16" s="1"/>
      <c r="AO16" s="1"/>
      <c r="AP16" s="1"/>
      <c r="AQ16" s="1"/>
      <c r="AR16" s="1"/>
      <c r="AS16" s="1"/>
      <c r="AT16" s="1"/>
      <c r="AU16" s="1"/>
      <c r="AV16" s="1"/>
      <c r="AW16" s="1"/>
      <c r="AX16" s="1"/>
      <c r="AY16" s="1"/>
      <c r="AZ16" s="1"/>
      <c r="BA16" s="1"/>
      <c r="BB16" s="1"/>
    </row>
    <row r="17" spans="1:54" s="2" customForma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N17" s="1"/>
      <c r="AO17" s="1"/>
      <c r="AP17" s="1"/>
      <c r="AQ17" s="1"/>
      <c r="AR17" s="1"/>
      <c r="AS17" s="1"/>
      <c r="AT17" s="1"/>
      <c r="AU17" s="1"/>
      <c r="AV17" s="1"/>
      <c r="AW17" s="1"/>
      <c r="AX17" s="1"/>
      <c r="AY17" s="1"/>
      <c r="AZ17" s="1"/>
      <c r="BA17" s="1"/>
      <c r="BB17" s="1"/>
    </row>
    <row r="18" spans="1:54" s="2" customForma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N18" s="1"/>
      <c r="AO18" s="1"/>
      <c r="AP18" s="1"/>
      <c r="AQ18" s="1"/>
      <c r="AR18" s="1"/>
      <c r="AS18" s="1"/>
      <c r="AT18" s="1"/>
      <c r="AU18" s="1"/>
      <c r="AV18" s="1"/>
      <c r="AW18" s="1"/>
      <c r="AX18" s="1"/>
      <c r="AY18" s="1"/>
      <c r="AZ18" s="1"/>
      <c r="BA18" s="1"/>
      <c r="BB18" s="1"/>
    </row>
    <row r="19" spans="1:54" s="2" customForma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N19" s="1"/>
      <c r="AO19" s="1"/>
      <c r="AP19" s="1"/>
      <c r="AQ19" s="1"/>
      <c r="AR19" s="1"/>
      <c r="AS19" s="1"/>
      <c r="AT19" s="1"/>
      <c r="AU19" s="1"/>
      <c r="AV19" s="1"/>
      <c r="AW19" s="1"/>
      <c r="AX19" s="1"/>
      <c r="AY19" s="1"/>
      <c r="AZ19" s="1"/>
      <c r="BA19" s="1"/>
      <c r="BB19" s="1"/>
    </row>
    <row r="20" spans="1:54" s="2" customForma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N20" s="1"/>
      <c r="AO20" s="1"/>
      <c r="AP20" s="1"/>
      <c r="AQ20" s="1"/>
      <c r="AR20" s="1"/>
      <c r="AS20" s="1"/>
      <c r="AT20" s="1"/>
      <c r="AU20" s="1"/>
      <c r="AV20" s="1"/>
      <c r="AW20" s="1"/>
      <c r="AX20" s="1"/>
      <c r="AY20" s="1"/>
      <c r="AZ20" s="1"/>
      <c r="BA20" s="1"/>
      <c r="BB20" s="1"/>
    </row>
    <row r="21" spans="1:54" s="2" customForma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N21" s="1"/>
      <c r="AO21" s="1"/>
      <c r="AP21" s="1"/>
      <c r="AQ21" s="1"/>
      <c r="AR21" s="1"/>
      <c r="AS21" s="1"/>
      <c r="AT21" s="1"/>
      <c r="AU21" s="1"/>
      <c r="AV21" s="1"/>
      <c r="AW21" s="1"/>
      <c r="AX21" s="1"/>
      <c r="AY21" s="1"/>
      <c r="AZ21" s="1"/>
      <c r="BA21" s="1"/>
      <c r="BB21" s="1"/>
    </row>
    <row r="22" spans="1:54" s="2" customForma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N22" s="1"/>
      <c r="AO22" s="1"/>
      <c r="AP22" s="1"/>
      <c r="AQ22" s="1"/>
      <c r="AR22" s="1"/>
      <c r="AS22" s="1"/>
      <c r="AT22" s="1"/>
      <c r="AU22" s="1"/>
      <c r="AV22" s="1"/>
      <c r="AW22" s="1"/>
      <c r="AX22" s="1"/>
      <c r="AY22" s="1"/>
      <c r="AZ22" s="1"/>
      <c r="BA22" s="1"/>
      <c r="BB22" s="1"/>
    </row>
    <row r="23" spans="1:54" s="2" customForma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N23" s="1"/>
      <c r="AO23" s="1"/>
      <c r="AP23" s="1"/>
      <c r="AQ23" s="1"/>
      <c r="AR23" s="1"/>
      <c r="AS23" s="1"/>
      <c r="AT23" s="1"/>
      <c r="AU23" s="1"/>
      <c r="AV23" s="1"/>
      <c r="AW23" s="1"/>
      <c r="AX23" s="1"/>
      <c r="AY23" s="1"/>
      <c r="AZ23" s="1"/>
      <c r="BA23" s="1"/>
      <c r="BB23" s="1"/>
    </row>
    <row r="24" spans="1:54" s="2" customForma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N24" s="1"/>
      <c r="AO24" s="1"/>
      <c r="AP24" s="1"/>
      <c r="AQ24" s="1"/>
      <c r="AR24" s="1"/>
      <c r="AS24" s="1"/>
      <c r="AT24" s="1"/>
      <c r="AU24" s="1"/>
      <c r="AV24" s="1"/>
      <c r="AW24" s="1"/>
      <c r="AX24" s="1"/>
      <c r="AY24" s="1"/>
      <c r="AZ24" s="1"/>
      <c r="BA24" s="1"/>
      <c r="BB24" s="1"/>
    </row>
    <row r="25" spans="1:54" s="2" customForma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N25" s="1"/>
      <c r="AO25" s="1"/>
      <c r="AP25" s="1"/>
      <c r="AQ25" s="1"/>
      <c r="AR25" s="1"/>
      <c r="AS25" s="1"/>
      <c r="AT25" s="1"/>
      <c r="AU25" s="1"/>
      <c r="AV25" s="1"/>
      <c r="AW25" s="1"/>
      <c r="AX25" s="1"/>
      <c r="AY25" s="1"/>
      <c r="AZ25" s="1"/>
      <c r="BA25" s="1"/>
      <c r="BB25" s="1"/>
    </row>
    <row r="26" spans="1:54" s="2" customForma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N26" s="1"/>
      <c r="AO26" s="1"/>
      <c r="AP26" s="1"/>
      <c r="AQ26" s="1"/>
      <c r="AR26" s="1"/>
      <c r="AS26" s="1"/>
      <c r="AT26" s="1"/>
      <c r="AU26" s="1"/>
      <c r="AV26" s="1"/>
      <c r="AW26" s="1"/>
      <c r="AX26" s="1"/>
      <c r="AY26" s="1"/>
      <c r="AZ26" s="1"/>
      <c r="BA26" s="1"/>
      <c r="BB26" s="1"/>
    </row>
    <row r="27" spans="1:54" s="2" customForma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N27" s="1"/>
      <c r="AO27" s="1"/>
      <c r="AP27" s="1"/>
      <c r="AQ27" s="1"/>
      <c r="AR27" s="1"/>
      <c r="AS27" s="1"/>
      <c r="AT27" s="1"/>
      <c r="AU27" s="1"/>
      <c r="AV27" s="1"/>
      <c r="AW27" s="1"/>
      <c r="AX27" s="1"/>
      <c r="AY27" s="1"/>
      <c r="AZ27" s="1"/>
      <c r="BA27" s="1"/>
      <c r="BB27" s="1"/>
    </row>
  </sheetData>
  <sheetProtection formatColumns="0" autoFilter="0"/>
  <mergeCells count="25">
    <mergeCell ref="B8:B9"/>
    <mergeCell ref="C8:C9"/>
    <mergeCell ref="B10:B14"/>
    <mergeCell ref="C10:C14"/>
    <mergeCell ref="AB6:AB7"/>
    <mergeCell ref="AC6:AC7"/>
    <mergeCell ref="AD6:AD7"/>
    <mergeCell ref="AE6:AE7"/>
    <mergeCell ref="AF6:AF7"/>
    <mergeCell ref="M6:M7"/>
    <mergeCell ref="N6:N7"/>
    <mergeCell ref="O6:O7"/>
    <mergeCell ref="P6:AA6"/>
    <mergeCell ref="G6:G7"/>
    <mergeCell ref="H6:H7"/>
    <mergeCell ref="I6:I7"/>
    <mergeCell ref="J6:J7"/>
    <mergeCell ref="K6:K7"/>
    <mergeCell ref="L6:L7"/>
    <mergeCell ref="B2:C2"/>
    <mergeCell ref="B3:C3"/>
    <mergeCell ref="B6:C6"/>
    <mergeCell ref="D6:D7"/>
    <mergeCell ref="E6:E7"/>
    <mergeCell ref="F6:F7"/>
  </mergeCells>
  <pageMargins left="0.19685039370078741" right="0.19685039370078741" top="0.19685039370078741" bottom="0.19685039370078741" header="0.31496062992125984" footer="0.31496062992125984"/>
  <pageSetup scale="18" orientation="landscape"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[3]Hoja1!#REF!</xm:f>
          </x14:formula1>
          <xm:sqref>K14:N14</xm:sqref>
        </x14:dataValidation>
        <x14:dataValidation type="list" allowBlank="1" showInputMessage="1" showErrorMessage="1">
          <x14:formula1>
            <xm:f>[49]Hoja1!#REF!</xm:f>
          </x14:formula1>
          <xm:sqref>K10:K13</xm:sqref>
        </x14:dataValidation>
        <x14:dataValidation type="list" allowBlank="1" showInputMessage="1" showErrorMessage="1">
          <x14:formula1>
            <xm:f>[49]Hoja1!#REF!</xm:f>
          </x14:formula1>
          <xm:sqref>AE8:AE14</xm:sqref>
        </x14:dataValidation>
        <x14:dataValidation type="list" allowBlank="1" showInputMessage="1" showErrorMessage="1">
          <x14:formula1>
            <xm:f>[49]Hoja1!#REF!</xm:f>
          </x14:formula1>
          <xm:sqref>N8:N13</xm:sqref>
        </x14:dataValidation>
        <x14:dataValidation type="list" allowBlank="1" showInputMessage="1" showErrorMessage="1">
          <x14:formula1>
            <xm:f>[49]Hoja1!#REF!</xm:f>
          </x14:formula1>
          <xm:sqref>M8:M13</xm:sqref>
        </x14:dataValidation>
        <x14:dataValidation type="list" allowBlank="1" showInputMessage="1" showErrorMessage="1">
          <x14:formula1>
            <xm:f>[49]Hoja1!#REF!</xm:f>
          </x14:formula1>
          <xm:sqref>L8:L13</xm:sqref>
        </x14:dataValidation>
        <x14:dataValidation type="list" allowBlank="1" showInputMessage="1" showErrorMessage="1">
          <x14:formula1>
            <xm:f>[49]Hoja1!#REF!</xm:f>
          </x14:formula1>
          <xm:sqref>I8:I14</xm:sqref>
        </x14:dataValidation>
        <x14:dataValidation type="list" allowBlank="1" showInputMessage="1" showErrorMessage="1">
          <x14:formula1>
            <xm:f>[49]Hoja1!#REF!</xm:f>
          </x14:formula1>
          <xm:sqref>H8:H14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190"/>
  <sheetViews>
    <sheetView showGridLines="0" topLeftCell="L1" zoomScale="60" zoomScaleNormal="60" zoomScaleSheetLayoutView="50" workbookViewId="0">
      <selection activeCell="V14" sqref="V14"/>
    </sheetView>
  </sheetViews>
  <sheetFormatPr baseColWidth="10" defaultRowHeight="15.75" x14ac:dyDescent="0.25"/>
  <cols>
    <col min="1" max="1" width="0.5703125" style="17" customWidth="1"/>
    <col min="2" max="2" width="22.42578125" style="17" customWidth="1"/>
    <col min="3" max="3" width="27.85546875" style="17" customWidth="1"/>
    <col min="4" max="4" width="19" style="17" customWidth="1"/>
    <col min="5" max="5" width="30.7109375" style="17" customWidth="1"/>
    <col min="6" max="6" width="42.5703125" style="17" customWidth="1"/>
    <col min="7" max="7" width="23.42578125" style="17" customWidth="1"/>
    <col min="8" max="8" width="16" style="17" customWidth="1"/>
    <col min="9" max="9" width="31.85546875" style="17" customWidth="1"/>
    <col min="10" max="10" width="21.140625" style="17" customWidth="1"/>
    <col min="11" max="11" width="18.28515625" style="183" customWidth="1"/>
    <col min="12" max="12" width="15.28515625" style="183" customWidth="1"/>
    <col min="13" max="13" width="14.42578125" style="183" customWidth="1"/>
    <col min="14" max="14" width="15.7109375" style="183" customWidth="1"/>
    <col min="15" max="15" width="17.42578125" style="17" customWidth="1"/>
    <col min="16" max="27" width="11" style="17" customWidth="1"/>
    <col min="28" max="28" width="26.28515625" style="17" customWidth="1"/>
    <col min="29" max="29" width="22.42578125" style="17" customWidth="1"/>
    <col min="30" max="31" width="28.5703125" style="17" customWidth="1"/>
    <col min="32" max="32" width="22.7109375" style="29" customWidth="1"/>
    <col min="33" max="39" width="11.42578125" style="29"/>
    <col min="40" max="40" width="5" style="17" customWidth="1"/>
    <col min="41" max="16384" width="11.42578125" style="17"/>
  </cols>
  <sheetData>
    <row r="1" spans="1:39" ht="24.75" customHeight="1" x14ac:dyDescent="0.25"/>
    <row r="2" spans="1:39" ht="24.75" customHeight="1" x14ac:dyDescent="0.25">
      <c r="C2" s="184" t="s">
        <v>0</v>
      </c>
      <c r="D2" s="185"/>
      <c r="E2" s="185"/>
      <c r="F2" s="185"/>
      <c r="G2" s="185"/>
      <c r="H2" s="185"/>
      <c r="I2" s="185"/>
      <c r="J2" s="185"/>
      <c r="K2" s="186"/>
      <c r="L2" s="186"/>
      <c r="M2" s="186"/>
      <c r="N2" s="186"/>
      <c r="O2" s="185"/>
      <c r="P2" s="185"/>
      <c r="Q2" s="185"/>
      <c r="R2" s="185"/>
      <c r="S2" s="185"/>
      <c r="T2" s="185"/>
      <c r="U2" s="185"/>
      <c r="V2" s="185"/>
      <c r="W2" s="185"/>
      <c r="X2" s="185"/>
      <c r="Y2" s="185"/>
      <c r="Z2" s="185"/>
      <c r="AA2" s="185"/>
      <c r="AB2" s="185"/>
      <c r="AC2" s="185"/>
    </row>
    <row r="3" spans="1:39" ht="24.75" customHeight="1" x14ac:dyDescent="0.25">
      <c r="C3" s="187" t="s">
        <v>808</v>
      </c>
    </row>
    <row r="4" spans="1:39" ht="24.75" customHeight="1" x14ac:dyDescent="0.25">
      <c r="C4" s="7"/>
    </row>
    <row r="5" spans="1:39" ht="24.75" customHeight="1" x14ac:dyDescent="0.25">
      <c r="C5" s="7"/>
      <c r="AF5" s="17"/>
    </row>
    <row r="6" spans="1:39" s="188" customFormat="1" ht="24.75" customHeight="1" x14ac:dyDescent="0.3">
      <c r="B6" s="189" t="s">
        <v>2</v>
      </c>
      <c r="C6" s="190"/>
      <c r="D6" s="191"/>
      <c r="E6" s="192" t="s">
        <v>4</v>
      </c>
      <c r="F6" s="192" t="s">
        <v>5</v>
      </c>
      <c r="G6" s="193" t="s">
        <v>6</v>
      </c>
      <c r="H6" s="192" t="s">
        <v>7</v>
      </c>
      <c r="I6" s="192" t="s">
        <v>8</v>
      </c>
      <c r="J6" s="192" t="s">
        <v>9</v>
      </c>
      <c r="K6" s="192" t="s">
        <v>10</v>
      </c>
      <c r="L6" s="192" t="s">
        <v>11</v>
      </c>
      <c r="M6" s="192" t="s">
        <v>12</v>
      </c>
      <c r="N6" s="192" t="s">
        <v>13</v>
      </c>
      <c r="O6" s="194"/>
      <c r="P6" s="727" t="s">
        <v>15</v>
      </c>
      <c r="Q6" s="727"/>
      <c r="R6" s="727"/>
      <c r="S6" s="727"/>
      <c r="T6" s="727"/>
      <c r="U6" s="727"/>
      <c r="V6" s="727"/>
      <c r="W6" s="727"/>
      <c r="X6" s="727"/>
      <c r="Y6" s="727"/>
      <c r="Z6" s="727"/>
      <c r="AA6" s="727"/>
      <c r="AB6" s="195"/>
      <c r="AC6" s="191"/>
      <c r="AD6" s="191"/>
      <c r="AE6" s="196"/>
      <c r="AF6" s="191"/>
      <c r="AG6" s="197"/>
      <c r="AH6" s="197"/>
      <c r="AI6" s="197"/>
      <c r="AJ6" s="197"/>
      <c r="AK6" s="197"/>
      <c r="AL6" s="197"/>
      <c r="AM6" s="197"/>
    </row>
    <row r="7" spans="1:39" s="206" customFormat="1" ht="44.25" customHeight="1" thickBot="1" x14ac:dyDescent="0.35">
      <c r="A7" s="198"/>
      <c r="B7" s="199" t="s">
        <v>21</v>
      </c>
      <c r="C7" s="199" t="s">
        <v>22</v>
      </c>
      <c r="D7" s="199" t="s">
        <v>3</v>
      </c>
      <c r="E7" s="200"/>
      <c r="F7" s="200"/>
      <c r="G7" s="201"/>
      <c r="H7" s="202"/>
      <c r="I7" s="200"/>
      <c r="J7" s="200"/>
      <c r="K7" s="200"/>
      <c r="L7" s="202"/>
      <c r="M7" s="200"/>
      <c r="N7" s="200"/>
      <c r="O7" s="203" t="s">
        <v>14</v>
      </c>
      <c r="P7" s="984" t="s">
        <v>23</v>
      </c>
      <c r="Q7" s="984" t="s">
        <v>24</v>
      </c>
      <c r="R7" s="984" t="s">
        <v>25</v>
      </c>
      <c r="S7" s="984" t="s">
        <v>26</v>
      </c>
      <c r="T7" s="984" t="s">
        <v>27</v>
      </c>
      <c r="U7" s="984" t="s">
        <v>28</v>
      </c>
      <c r="V7" s="984" t="s">
        <v>29</v>
      </c>
      <c r="W7" s="984" t="s">
        <v>30</v>
      </c>
      <c r="X7" s="984" t="s">
        <v>31</v>
      </c>
      <c r="Y7" s="984" t="s">
        <v>32</v>
      </c>
      <c r="Z7" s="984" t="s">
        <v>33</v>
      </c>
      <c r="AA7" s="984" t="s">
        <v>34</v>
      </c>
      <c r="AB7" s="204" t="s">
        <v>16</v>
      </c>
      <c r="AC7" s="199" t="s">
        <v>17</v>
      </c>
      <c r="AD7" s="199" t="s">
        <v>18</v>
      </c>
      <c r="AE7" s="199" t="s">
        <v>19</v>
      </c>
      <c r="AF7" s="199" t="s">
        <v>20</v>
      </c>
      <c r="AG7" s="205"/>
      <c r="AH7" s="205"/>
      <c r="AI7" s="205"/>
      <c r="AJ7" s="205"/>
      <c r="AK7" s="205"/>
      <c r="AL7" s="205"/>
      <c r="AM7" s="205"/>
    </row>
    <row r="8" spans="1:39" ht="16.5" thickTop="1" x14ac:dyDescent="0.25">
      <c r="B8" s="207" t="s">
        <v>35</v>
      </c>
      <c r="C8" s="208" t="s">
        <v>36</v>
      </c>
      <c r="D8" s="209"/>
      <c r="E8" s="210" t="s">
        <v>809</v>
      </c>
      <c r="F8" s="210" t="s">
        <v>810</v>
      </c>
      <c r="G8" s="210" t="s">
        <v>811</v>
      </c>
      <c r="H8" s="211"/>
      <c r="I8" s="210" t="s">
        <v>249</v>
      </c>
      <c r="J8" s="210" t="s">
        <v>379</v>
      </c>
      <c r="K8" s="209" t="s">
        <v>251</v>
      </c>
      <c r="L8" s="211" t="s">
        <v>41</v>
      </c>
      <c r="M8" s="209" t="s">
        <v>42</v>
      </c>
      <c r="N8" s="209" t="s">
        <v>43</v>
      </c>
      <c r="O8" s="212">
        <f>SUM(O9:O13)</f>
        <v>2622</v>
      </c>
      <c r="P8" s="213"/>
      <c r="Q8" s="213">
        <f t="shared" ref="Q8:AA8" si="0">SUM(Q9:Q13)</f>
        <v>219</v>
      </c>
      <c r="R8" s="213">
        <f t="shared" si="0"/>
        <v>219</v>
      </c>
      <c r="S8" s="213">
        <f t="shared" si="0"/>
        <v>219</v>
      </c>
      <c r="T8" s="213">
        <f t="shared" si="0"/>
        <v>219</v>
      </c>
      <c r="U8" s="213">
        <f t="shared" si="0"/>
        <v>219</v>
      </c>
      <c r="V8" s="213">
        <f t="shared" si="0"/>
        <v>219</v>
      </c>
      <c r="W8" s="213">
        <f t="shared" si="0"/>
        <v>219</v>
      </c>
      <c r="X8" s="213">
        <f t="shared" si="0"/>
        <v>219</v>
      </c>
      <c r="Y8" s="213">
        <f t="shared" si="0"/>
        <v>219</v>
      </c>
      <c r="Z8" s="213">
        <f t="shared" si="0"/>
        <v>219</v>
      </c>
      <c r="AA8" s="213">
        <f t="shared" si="0"/>
        <v>223</v>
      </c>
      <c r="AB8" s="214" t="s">
        <v>812</v>
      </c>
      <c r="AC8" s="215" t="s">
        <v>813</v>
      </c>
      <c r="AD8" s="215" t="s">
        <v>814</v>
      </c>
      <c r="AE8" s="209" t="s">
        <v>531</v>
      </c>
      <c r="AF8" s="211">
        <v>0</v>
      </c>
    </row>
    <row r="9" spans="1:39" x14ac:dyDescent="0.25">
      <c r="B9" s="216"/>
      <c r="C9" s="217"/>
      <c r="D9" s="218"/>
      <c r="E9" s="219"/>
      <c r="F9" s="219"/>
      <c r="G9" s="219"/>
      <c r="H9" s="211">
        <v>3</v>
      </c>
      <c r="I9" s="219"/>
      <c r="J9" s="219"/>
      <c r="K9" s="218"/>
      <c r="L9" s="211" t="s">
        <v>41</v>
      </c>
      <c r="M9" s="218"/>
      <c r="N9" s="218"/>
      <c r="O9" s="220">
        <v>728</v>
      </c>
      <c r="P9" s="221">
        <v>57</v>
      </c>
      <c r="Q9" s="221">
        <v>61</v>
      </c>
      <c r="R9" s="221">
        <v>61</v>
      </c>
      <c r="S9" s="221">
        <v>61</v>
      </c>
      <c r="T9" s="221">
        <v>61</v>
      </c>
      <c r="U9" s="221">
        <v>61</v>
      </c>
      <c r="V9" s="221">
        <v>61</v>
      </c>
      <c r="W9" s="221">
        <v>61</v>
      </c>
      <c r="X9" s="221">
        <v>61</v>
      </c>
      <c r="Y9" s="221">
        <v>61</v>
      </c>
      <c r="Z9" s="221">
        <v>61</v>
      </c>
      <c r="AA9" s="221">
        <v>61</v>
      </c>
      <c r="AB9" s="222"/>
      <c r="AC9" s="211" t="s">
        <v>807</v>
      </c>
      <c r="AD9" s="211" t="s">
        <v>815</v>
      </c>
      <c r="AE9" s="218"/>
      <c r="AF9" s="211">
        <v>0</v>
      </c>
    </row>
    <row r="10" spans="1:39" ht="18" customHeight="1" x14ac:dyDescent="0.25">
      <c r="B10" s="216"/>
      <c r="C10" s="217"/>
      <c r="D10" s="218"/>
      <c r="E10" s="219"/>
      <c r="F10" s="219"/>
      <c r="G10" s="219"/>
      <c r="H10" s="211">
        <v>3</v>
      </c>
      <c r="I10" s="219"/>
      <c r="J10" s="219"/>
      <c r="K10" s="218"/>
      <c r="L10" s="211" t="s">
        <v>41</v>
      </c>
      <c r="M10" s="218"/>
      <c r="N10" s="218"/>
      <c r="O10" s="220">
        <v>597</v>
      </c>
      <c r="P10" s="221">
        <v>47</v>
      </c>
      <c r="Q10" s="221">
        <v>50</v>
      </c>
      <c r="R10" s="221">
        <v>50</v>
      </c>
      <c r="S10" s="221">
        <v>50</v>
      </c>
      <c r="T10" s="221">
        <v>50</v>
      </c>
      <c r="U10" s="221">
        <v>50</v>
      </c>
      <c r="V10" s="221">
        <v>50</v>
      </c>
      <c r="W10" s="221">
        <v>50</v>
      </c>
      <c r="X10" s="221">
        <v>50</v>
      </c>
      <c r="Y10" s="221">
        <v>50</v>
      </c>
      <c r="Z10" s="221">
        <v>50</v>
      </c>
      <c r="AA10" s="221">
        <v>50</v>
      </c>
      <c r="AB10" s="222"/>
      <c r="AC10" s="211" t="s">
        <v>805</v>
      </c>
      <c r="AD10" s="211" t="s">
        <v>816</v>
      </c>
      <c r="AE10" s="218"/>
      <c r="AF10" s="211">
        <v>0</v>
      </c>
    </row>
    <row r="11" spans="1:39" ht="18.75" customHeight="1" x14ac:dyDescent="0.25">
      <c r="B11" s="216"/>
      <c r="C11" s="217"/>
      <c r="D11" s="218"/>
      <c r="E11" s="219"/>
      <c r="F11" s="219"/>
      <c r="G11" s="219"/>
      <c r="H11" s="211">
        <v>3</v>
      </c>
      <c r="I11" s="219"/>
      <c r="J11" s="219"/>
      <c r="K11" s="218"/>
      <c r="L11" s="211" t="s">
        <v>41</v>
      </c>
      <c r="M11" s="218"/>
      <c r="N11" s="218"/>
      <c r="O11" s="220">
        <v>562</v>
      </c>
      <c r="P11" s="221">
        <v>45</v>
      </c>
      <c r="Q11" s="221">
        <v>47</v>
      </c>
      <c r="R11" s="221">
        <v>47</v>
      </c>
      <c r="S11" s="221">
        <v>47</v>
      </c>
      <c r="T11" s="221">
        <v>47</v>
      </c>
      <c r="U11" s="221">
        <v>47</v>
      </c>
      <c r="V11" s="221">
        <v>47</v>
      </c>
      <c r="W11" s="221">
        <v>47</v>
      </c>
      <c r="X11" s="221">
        <v>47</v>
      </c>
      <c r="Y11" s="221">
        <v>47</v>
      </c>
      <c r="Z11" s="221">
        <v>47</v>
      </c>
      <c r="AA11" s="221">
        <v>47</v>
      </c>
      <c r="AB11" s="222"/>
      <c r="AC11" s="211" t="s">
        <v>804</v>
      </c>
      <c r="AD11" s="211" t="s">
        <v>817</v>
      </c>
      <c r="AE11" s="218"/>
      <c r="AF11" s="211">
        <v>0</v>
      </c>
    </row>
    <row r="12" spans="1:39" ht="17.25" customHeight="1" x14ac:dyDescent="0.25">
      <c r="B12" s="216"/>
      <c r="C12" s="217"/>
      <c r="D12" s="218"/>
      <c r="E12" s="219"/>
      <c r="F12" s="219"/>
      <c r="G12" s="219"/>
      <c r="H12" s="211">
        <v>3</v>
      </c>
      <c r="I12" s="219"/>
      <c r="J12" s="219"/>
      <c r="K12" s="218"/>
      <c r="L12" s="211" t="s">
        <v>41</v>
      </c>
      <c r="M12" s="218"/>
      <c r="N12" s="218"/>
      <c r="O12" s="220">
        <v>580</v>
      </c>
      <c r="P12" s="221">
        <v>48</v>
      </c>
      <c r="Q12" s="221">
        <v>48</v>
      </c>
      <c r="R12" s="221">
        <v>48</v>
      </c>
      <c r="S12" s="221">
        <v>48</v>
      </c>
      <c r="T12" s="221">
        <v>48</v>
      </c>
      <c r="U12" s="221">
        <v>48</v>
      </c>
      <c r="V12" s="221">
        <v>48</v>
      </c>
      <c r="W12" s="221">
        <v>48</v>
      </c>
      <c r="X12" s="221">
        <v>48</v>
      </c>
      <c r="Y12" s="221">
        <v>48</v>
      </c>
      <c r="Z12" s="221">
        <v>48</v>
      </c>
      <c r="AA12" s="221">
        <v>52</v>
      </c>
      <c r="AB12" s="222"/>
      <c r="AC12" s="211" t="s">
        <v>806</v>
      </c>
      <c r="AD12" s="211" t="s">
        <v>818</v>
      </c>
      <c r="AE12" s="218"/>
      <c r="AF12" s="211">
        <v>0</v>
      </c>
    </row>
    <row r="13" spans="1:39" ht="16.5" customHeight="1" x14ac:dyDescent="0.25">
      <c r="B13" s="216"/>
      <c r="C13" s="217"/>
      <c r="D13" s="223"/>
      <c r="E13" s="224"/>
      <c r="F13" s="224"/>
      <c r="G13" s="224"/>
      <c r="H13" s="211">
        <v>3</v>
      </c>
      <c r="I13" s="224"/>
      <c r="J13" s="224"/>
      <c r="K13" s="223"/>
      <c r="L13" s="211" t="s">
        <v>41</v>
      </c>
      <c r="M13" s="223"/>
      <c r="N13" s="223"/>
      <c r="O13" s="220">
        <v>155</v>
      </c>
      <c r="P13" s="221">
        <v>12</v>
      </c>
      <c r="Q13" s="221">
        <v>13</v>
      </c>
      <c r="R13" s="221">
        <v>13</v>
      </c>
      <c r="S13" s="221">
        <v>13</v>
      </c>
      <c r="T13" s="221">
        <v>13</v>
      </c>
      <c r="U13" s="221">
        <v>13</v>
      </c>
      <c r="V13" s="221">
        <v>13</v>
      </c>
      <c r="W13" s="221">
        <v>13</v>
      </c>
      <c r="X13" s="221">
        <v>13</v>
      </c>
      <c r="Y13" s="221">
        <v>13</v>
      </c>
      <c r="Z13" s="221">
        <v>13</v>
      </c>
      <c r="AA13" s="221">
        <v>13</v>
      </c>
      <c r="AB13" s="225"/>
      <c r="AC13" s="211" t="s">
        <v>819</v>
      </c>
      <c r="AD13" s="211" t="s">
        <v>820</v>
      </c>
      <c r="AE13" s="218"/>
      <c r="AF13" s="211">
        <v>0</v>
      </c>
    </row>
    <row r="14" spans="1:39" ht="16.5" customHeight="1" x14ac:dyDescent="0.25">
      <c r="B14" s="216"/>
      <c r="C14" s="217"/>
      <c r="D14" s="226"/>
      <c r="E14" s="227" t="s">
        <v>821</v>
      </c>
      <c r="F14" s="227" t="s">
        <v>822</v>
      </c>
      <c r="G14" s="227" t="s">
        <v>823</v>
      </c>
      <c r="H14" s="211"/>
      <c r="I14" s="227" t="s">
        <v>567</v>
      </c>
      <c r="J14" s="227" t="s">
        <v>379</v>
      </c>
      <c r="K14" s="226" t="s">
        <v>251</v>
      </c>
      <c r="L14" s="211" t="s">
        <v>41</v>
      </c>
      <c r="M14" s="226" t="s">
        <v>42</v>
      </c>
      <c r="N14" s="226" t="s">
        <v>43</v>
      </c>
      <c r="O14" s="212">
        <f>SUM(O15:O19)</f>
        <v>50510</v>
      </c>
      <c r="P14" s="213"/>
      <c r="Q14" s="213">
        <f t="shared" ref="Q14:AA14" si="1">SUM(Q15:Q19)</f>
        <v>4023</v>
      </c>
      <c r="R14" s="213">
        <f t="shared" si="1"/>
        <v>4179</v>
      </c>
      <c r="S14" s="213">
        <f t="shared" si="1"/>
        <v>4123</v>
      </c>
      <c r="T14" s="213">
        <f t="shared" si="1"/>
        <v>4248</v>
      </c>
      <c r="U14" s="213">
        <f t="shared" si="1"/>
        <v>4249</v>
      </c>
      <c r="V14" s="213">
        <f t="shared" si="1"/>
        <v>4248</v>
      </c>
      <c r="W14" s="213">
        <f t="shared" si="1"/>
        <v>4238</v>
      </c>
      <c r="X14" s="213">
        <f t="shared" si="1"/>
        <v>4124</v>
      </c>
      <c r="Y14" s="213">
        <f t="shared" si="1"/>
        <v>4473</v>
      </c>
      <c r="Z14" s="213">
        <f t="shared" si="1"/>
        <v>4143</v>
      </c>
      <c r="AA14" s="213">
        <f t="shared" si="1"/>
        <v>4374</v>
      </c>
      <c r="AB14" s="228" t="s">
        <v>812</v>
      </c>
      <c r="AC14" s="215" t="s">
        <v>813</v>
      </c>
      <c r="AD14" s="215" t="s">
        <v>814</v>
      </c>
      <c r="AE14" s="226" t="s">
        <v>531</v>
      </c>
      <c r="AF14" s="211">
        <v>0</v>
      </c>
    </row>
    <row r="15" spans="1:39" ht="16.5" customHeight="1" x14ac:dyDescent="0.25">
      <c r="B15" s="216"/>
      <c r="C15" s="217"/>
      <c r="D15" s="218"/>
      <c r="E15" s="219"/>
      <c r="F15" s="219"/>
      <c r="G15" s="219"/>
      <c r="H15" s="211">
        <v>3</v>
      </c>
      <c r="I15" s="219"/>
      <c r="J15" s="219"/>
      <c r="K15" s="218"/>
      <c r="L15" s="211" t="s">
        <v>41</v>
      </c>
      <c r="M15" s="218"/>
      <c r="N15" s="218"/>
      <c r="O15" s="220">
        <v>16000</v>
      </c>
      <c r="P15" s="221">
        <v>1333</v>
      </c>
      <c r="Q15" s="221">
        <v>1333</v>
      </c>
      <c r="R15" s="221">
        <v>1334</v>
      </c>
      <c r="S15" s="221">
        <v>1333</v>
      </c>
      <c r="T15" s="221">
        <v>1333</v>
      </c>
      <c r="U15" s="221">
        <v>1334</v>
      </c>
      <c r="V15" s="221">
        <v>1333</v>
      </c>
      <c r="W15" s="221">
        <v>1333</v>
      </c>
      <c r="X15" s="221">
        <v>1334</v>
      </c>
      <c r="Y15" s="221">
        <v>1333</v>
      </c>
      <c r="Z15" s="221">
        <v>1333</v>
      </c>
      <c r="AA15" s="221">
        <v>1334</v>
      </c>
      <c r="AB15" s="222"/>
      <c r="AC15" s="211" t="s">
        <v>807</v>
      </c>
      <c r="AD15" s="211" t="s">
        <v>815</v>
      </c>
      <c r="AE15" s="218"/>
      <c r="AF15" s="211">
        <v>0</v>
      </c>
    </row>
    <row r="16" spans="1:39" ht="16.5" customHeight="1" x14ac:dyDescent="0.25">
      <c r="B16" s="216"/>
      <c r="C16" s="217"/>
      <c r="D16" s="218"/>
      <c r="E16" s="219"/>
      <c r="F16" s="219"/>
      <c r="G16" s="219"/>
      <c r="H16" s="211">
        <v>3</v>
      </c>
      <c r="I16" s="219"/>
      <c r="J16" s="219"/>
      <c r="K16" s="218"/>
      <c r="L16" s="211" t="s">
        <v>41</v>
      </c>
      <c r="M16" s="218"/>
      <c r="N16" s="218"/>
      <c r="O16" s="220">
        <v>4860</v>
      </c>
      <c r="P16" s="221">
        <v>430</v>
      </c>
      <c r="Q16" s="221">
        <v>365</v>
      </c>
      <c r="R16" s="221">
        <v>420</v>
      </c>
      <c r="S16" s="221">
        <v>365</v>
      </c>
      <c r="T16" s="221">
        <v>420</v>
      </c>
      <c r="U16" s="221">
        <v>430</v>
      </c>
      <c r="V16" s="221">
        <v>430</v>
      </c>
      <c r="W16" s="221">
        <v>420</v>
      </c>
      <c r="X16" s="221">
        <v>365</v>
      </c>
      <c r="Y16" s="221">
        <v>465</v>
      </c>
      <c r="Z16" s="221">
        <v>385</v>
      </c>
      <c r="AA16" s="221">
        <v>365</v>
      </c>
      <c r="AB16" s="222"/>
      <c r="AC16" s="211" t="s">
        <v>805</v>
      </c>
      <c r="AD16" s="211" t="s">
        <v>816</v>
      </c>
      <c r="AE16" s="218"/>
      <c r="AF16" s="211">
        <v>0</v>
      </c>
    </row>
    <row r="17" spans="2:32" ht="16.5" customHeight="1" x14ac:dyDescent="0.25">
      <c r="B17" s="216"/>
      <c r="C17" s="217"/>
      <c r="D17" s="218"/>
      <c r="E17" s="219"/>
      <c r="F17" s="219"/>
      <c r="G17" s="219"/>
      <c r="H17" s="211">
        <v>3</v>
      </c>
      <c r="I17" s="219"/>
      <c r="J17" s="219"/>
      <c r="K17" s="218"/>
      <c r="L17" s="211" t="s">
        <v>41</v>
      </c>
      <c r="M17" s="218"/>
      <c r="N17" s="218"/>
      <c r="O17" s="220">
        <v>13000</v>
      </c>
      <c r="P17" s="221">
        <v>1000</v>
      </c>
      <c r="Q17" s="221">
        <v>1000</v>
      </c>
      <c r="R17" s="221">
        <v>1100</v>
      </c>
      <c r="S17" s="221">
        <v>1100</v>
      </c>
      <c r="T17" s="221">
        <v>1100</v>
      </c>
      <c r="U17" s="221">
        <v>1100</v>
      </c>
      <c r="V17" s="221">
        <v>1100</v>
      </c>
      <c r="W17" s="221">
        <v>1100</v>
      </c>
      <c r="X17" s="221">
        <v>1100</v>
      </c>
      <c r="Y17" s="221">
        <v>1100</v>
      </c>
      <c r="Z17" s="221">
        <v>1100</v>
      </c>
      <c r="AA17" s="221">
        <v>1100</v>
      </c>
      <c r="AB17" s="222"/>
      <c r="AC17" s="211" t="s">
        <v>804</v>
      </c>
      <c r="AD17" s="211" t="s">
        <v>817</v>
      </c>
      <c r="AE17" s="218"/>
      <c r="AF17" s="211">
        <v>0</v>
      </c>
    </row>
    <row r="18" spans="2:32" ht="16.5" customHeight="1" x14ac:dyDescent="0.25">
      <c r="B18" s="216"/>
      <c r="C18" s="217"/>
      <c r="D18" s="218"/>
      <c r="E18" s="219"/>
      <c r="F18" s="219"/>
      <c r="G18" s="219"/>
      <c r="H18" s="211">
        <v>3</v>
      </c>
      <c r="I18" s="219"/>
      <c r="J18" s="219"/>
      <c r="K18" s="218"/>
      <c r="L18" s="211" t="s">
        <v>41</v>
      </c>
      <c r="M18" s="218"/>
      <c r="N18" s="218"/>
      <c r="O18" s="220">
        <v>12750</v>
      </c>
      <c r="P18" s="221">
        <v>1000</v>
      </c>
      <c r="Q18" s="221">
        <v>1000</v>
      </c>
      <c r="R18" s="221">
        <v>1000</v>
      </c>
      <c r="S18" s="221">
        <v>1000</v>
      </c>
      <c r="T18" s="221">
        <v>1070</v>
      </c>
      <c r="U18" s="221">
        <v>1060</v>
      </c>
      <c r="V18" s="221">
        <v>1060</v>
      </c>
      <c r="W18" s="221">
        <v>1060</v>
      </c>
      <c r="X18" s="221">
        <v>1000</v>
      </c>
      <c r="Y18" s="221">
        <v>1250</v>
      </c>
      <c r="Z18" s="221">
        <v>1000</v>
      </c>
      <c r="AA18" s="221">
        <v>1250</v>
      </c>
      <c r="AB18" s="222"/>
      <c r="AC18" s="211" t="s">
        <v>806</v>
      </c>
      <c r="AD18" s="211" t="s">
        <v>818</v>
      </c>
      <c r="AE18" s="218"/>
      <c r="AF18" s="211">
        <v>0</v>
      </c>
    </row>
    <row r="19" spans="2:32" ht="16.5" customHeight="1" x14ac:dyDescent="0.25">
      <c r="B19" s="216"/>
      <c r="C19" s="217"/>
      <c r="D19" s="223"/>
      <c r="E19" s="224"/>
      <c r="F19" s="224"/>
      <c r="G19" s="224"/>
      <c r="H19" s="211">
        <v>3</v>
      </c>
      <c r="I19" s="224"/>
      <c r="J19" s="224"/>
      <c r="K19" s="223"/>
      <c r="L19" s="211" t="s">
        <v>41</v>
      </c>
      <c r="M19" s="223"/>
      <c r="N19" s="223"/>
      <c r="O19" s="220">
        <v>3900</v>
      </c>
      <c r="P19" s="221">
        <v>325</v>
      </c>
      <c r="Q19" s="221">
        <v>325</v>
      </c>
      <c r="R19" s="221">
        <v>325</v>
      </c>
      <c r="S19" s="221">
        <v>325</v>
      </c>
      <c r="T19" s="221">
        <v>325</v>
      </c>
      <c r="U19" s="221">
        <v>325</v>
      </c>
      <c r="V19" s="221">
        <v>325</v>
      </c>
      <c r="W19" s="221">
        <v>325</v>
      </c>
      <c r="X19" s="221">
        <v>325</v>
      </c>
      <c r="Y19" s="221">
        <v>325</v>
      </c>
      <c r="Z19" s="221">
        <v>325</v>
      </c>
      <c r="AA19" s="221">
        <v>325</v>
      </c>
      <c r="AB19" s="225"/>
      <c r="AC19" s="211" t="s">
        <v>819</v>
      </c>
      <c r="AD19" s="211" t="s">
        <v>820</v>
      </c>
      <c r="AE19" s="223"/>
      <c r="AF19" s="211">
        <v>0</v>
      </c>
    </row>
    <row r="20" spans="2:32" ht="14.25" customHeight="1" x14ac:dyDescent="0.25">
      <c r="B20" s="216"/>
      <c r="C20" s="217"/>
      <c r="D20" s="226"/>
      <c r="E20" s="227" t="s">
        <v>824</v>
      </c>
      <c r="F20" s="227" t="s">
        <v>825</v>
      </c>
      <c r="G20" s="227" t="s">
        <v>826</v>
      </c>
      <c r="H20" s="211"/>
      <c r="I20" s="227" t="s">
        <v>249</v>
      </c>
      <c r="J20" s="227" t="s">
        <v>827</v>
      </c>
      <c r="K20" s="226" t="s">
        <v>40</v>
      </c>
      <c r="L20" s="211" t="s">
        <v>41</v>
      </c>
      <c r="M20" s="226" t="s">
        <v>42</v>
      </c>
      <c r="N20" s="226" t="s">
        <v>43</v>
      </c>
      <c r="O20" s="229">
        <f>AVERAGE(O21:O25)</f>
        <v>0.85333333333333328</v>
      </c>
      <c r="P20" s="230"/>
      <c r="Q20" s="230">
        <f>AVERAGE(Q21:Q25)</f>
        <v>0.84000000000000008</v>
      </c>
      <c r="R20" s="230">
        <f t="shared" ref="R20:AA20" si="2">AVERAGE(R21:R25)</f>
        <v>0.86999999999999988</v>
      </c>
      <c r="S20" s="230">
        <f t="shared" si="2"/>
        <v>0.84000000000000008</v>
      </c>
      <c r="T20" s="230">
        <f t="shared" si="2"/>
        <v>0.86</v>
      </c>
      <c r="U20" s="230">
        <f t="shared" si="2"/>
        <v>0.85</v>
      </c>
      <c r="V20" s="230">
        <f t="shared" si="2"/>
        <v>0.86999999999999988</v>
      </c>
      <c r="W20" s="230">
        <f t="shared" si="2"/>
        <v>0.85</v>
      </c>
      <c r="X20" s="230">
        <f t="shared" si="2"/>
        <v>0.84000000000000008</v>
      </c>
      <c r="Y20" s="230">
        <f t="shared" si="2"/>
        <v>0.86999999999999988</v>
      </c>
      <c r="Z20" s="230">
        <f t="shared" si="2"/>
        <v>0.84000000000000008</v>
      </c>
      <c r="AA20" s="230">
        <f t="shared" si="2"/>
        <v>0.86</v>
      </c>
      <c r="AB20" s="228" t="s">
        <v>812</v>
      </c>
      <c r="AC20" s="215" t="s">
        <v>813</v>
      </c>
      <c r="AD20" s="215" t="s">
        <v>814</v>
      </c>
      <c r="AE20" s="218" t="s">
        <v>531</v>
      </c>
      <c r="AF20" s="211">
        <v>0</v>
      </c>
    </row>
    <row r="21" spans="2:32" ht="18" customHeight="1" x14ac:dyDescent="0.25">
      <c r="B21" s="216"/>
      <c r="C21" s="217"/>
      <c r="D21" s="218"/>
      <c r="E21" s="219"/>
      <c r="F21" s="219"/>
      <c r="G21" s="219"/>
      <c r="H21" s="211">
        <v>2</v>
      </c>
      <c r="I21" s="219"/>
      <c r="J21" s="219"/>
      <c r="K21" s="218"/>
      <c r="L21" s="211" t="s">
        <v>41</v>
      </c>
      <c r="M21" s="218"/>
      <c r="N21" s="218"/>
      <c r="O21" s="231">
        <v>0.9</v>
      </c>
      <c r="P21" s="232">
        <v>0.9</v>
      </c>
      <c r="Q21" s="232">
        <v>0.9</v>
      </c>
      <c r="R21" s="232">
        <v>0.9</v>
      </c>
      <c r="S21" s="232">
        <v>0.9</v>
      </c>
      <c r="T21" s="232">
        <v>0.9</v>
      </c>
      <c r="U21" s="232">
        <v>0.9</v>
      </c>
      <c r="V21" s="232">
        <v>0.9</v>
      </c>
      <c r="W21" s="232">
        <v>0.9</v>
      </c>
      <c r="X21" s="232">
        <v>0.9</v>
      </c>
      <c r="Y21" s="232">
        <v>0.9</v>
      </c>
      <c r="Z21" s="232">
        <v>0.9</v>
      </c>
      <c r="AA21" s="232">
        <v>0.9</v>
      </c>
      <c r="AB21" s="222" t="s">
        <v>812</v>
      </c>
      <c r="AC21" s="211" t="s">
        <v>807</v>
      </c>
      <c r="AD21" s="211" t="s">
        <v>815</v>
      </c>
      <c r="AE21" s="218"/>
      <c r="AF21" s="211">
        <v>0</v>
      </c>
    </row>
    <row r="22" spans="2:32" ht="18" customHeight="1" x14ac:dyDescent="0.25">
      <c r="B22" s="216"/>
      <c r="C22" s="217"/>
      <c r="D22" s="218"/>
      <c r="E22" s="219"/>
      <c r="F22" s="219"/>
      <c r="G22" s="219"/>
      <c r="H22" s="211">
        <v>2</v>
      </c>
      <c r="I22" s="219"/>
      <c r="J22" s="219"/>
      <c r="K22" s="218"/>
      <c r="L22" s="211" t="s">
        <v>41</v>
      </c>
      <c r="M22" s="218"/>
      <c r="N22" s="218"/>
      <c r="O22" s="231">
        <v>0.8</v>
      </c>
      <c r="P22" s="232">
        <v>0.8</v>
      </c>
      <c r="Q22" s="232">
        <v>0.8</v>
      </c>
      <c r="R22" s="232">
        <v>0.8</v>
      </c>
      <c r="S22" s="232">
        <v>0.8</v>
      </c>
      <c r="T22" s="232">
        <v>0.8</v>
      </c>
      <c r="U22" s="232">
        <v>0.8</v>
      </c>
      <c r="V22" s="232">
        <v>0.8</v>
      </c>
      <c r="W22" s="232">
        <v>0.8</v>
      </c>
      <c r="X22" s="232">
        <v>0.8</v>
      </c>
      <c r="Y22" s="232">
        <v>0.8</v>
      </c>
      <c r="Z22" s="232">
        <v>0.8</v>
      </c>
      <c r="AA22" s="232">
        <v>0.8</v>
      </c>
      <c r="AB22" s="222" t="s">
        <v>812</v>
      </c>
      <c r="AC22" s="211" t="s">
        <v>805</v>
      </c>
      <c r="AD22" s="211" t="s">
        <v>816</v>
      </c>
      <c r="AE22" s="218"/>
      <c r="AF22" s="211">
        <v>0</v>
      </c>
    </row>
    <row r="23" spans="2:32" ht="18" customHeight="1" x14ac:dyDescent="0.25">
      <c r="B23" s="216"/>
      <c r="C23" s="217"/>
      <c r="D23" s="218"/>
      <c r="E23" s="219"/>
      <c r="F23" s="219"/>
      <c r="G23" s="219"/>
      <c r="H23" s="211">
        <v>2</v>
      </c>
      <c r="I23" s="219"/>
      <c r="J23" s="219"/>
      <c r="K23" s="218"/>
      <c r="L23" s="211" t="s">
        <v>41</v>
      </c>
      <c r="M23" s="218"/>
      <c r="N23" s="218"/>
      <c r="O23" s="231">
        <v>0.9</v>
      </c>
      <c r="P23" s="232">
        <v>0.9</v>
      </c>
      <c r="Q23" s="232">
        <v>0.9</v>
      </c>
      <c r="R23" s="232">
        <v>0.9</v>
      </c>
      <c r="S23" s="232">
        <v>0.9</v>
      </c>
      <c r="T23" s="232">
        <v>0.9</v>
      </c>
      <c r="U23" s="232">
        <v>0.9</v>
      </c>
      <c r="V23" s="232">
        <v>0.9</v>
      </c>
      <c r="W23" s="232">
        <v>0.9</v>
      </c>
      <c r="X23" s="232">
        <v>0.9</v>
      </c>
      <c r="Y23" s="232">
        <v>0.9</v>
      </c>
      <c r="Z23" s="232">
        <v>0.9</v>
      </c>
      <c r="AA23" s="232">
        <v>0.9</v>
      </c>
      <c r="AB23" s="222" t="s">
        <v>303</v>
      </c>
      <c r="AC23" s="211" t="s">
        <v>804</v>
      </c>
      <c r="AD23" s="211" t="s">
        <v>817</v>
      </c>
      <c r="AE23" s="218"/>
      <c r="AF23" s="211">
        <v>0</v>
      </c>
    </row>
    <row r="24" spans="2:32" ht="18" customHeight="1" x14ac:dyDescent="0.25">
      <c r="B24" s="216"/>
      <c r="C24" s="217"/>
      <c r="D24" s="218"/>
      <c r="E24" s="219"/>
      <c r="F24" s="219"/>
      <c r="G24" s="219"/>
      <c r="H24" s="211">
        <v>2</v>
      </c>
      <c r="I24" s="219"/>
      <c r="J24" s="219"/>
      <c r="K24" s="218"/>
      <c r="L24" s="211" t="s">
        <v>41</v>
      </c>
      <c r="M24" s="218"/>
      <c r="N24" s="218"/>
      <c r="O24" s="231">
        <v>0.8666666666666667</v>
      </c>
      <c r="P24" s="232">
        <v>0.85</v>
      </c>
      <c r="Q24" s="232">
        <v>0.8</v>
      </c>
      <c r="R24" s="232">
        <v>0.95</v>
      </c>
      <c r="S24" s="232">
        <v>0.8</v>
      </c>
      <c r="T24" s="232">
        <v>0.9</v>
      </c>
      <c r="U24" s="232">
        <v>0.85</v>
      </c>
      <c r="V24" s="232">
        <v>0.95</v>
      </c>
      <c r="W24" s="232">
        <v>0.85</v>
      </c>
      <c r="X24" s="232">
        <v>0.8</v>
      </c>
      <c r="Y24" s="232">
        <v>0.95</v>
      </c>
      <c r="Z24" s="232">
        <v>0.8</v>
      </c>
      <c r="AA24" s="232">
        <v>0.9</v>
      </c>
      <c r="AB24" s="222" t="s">
        <v>828</v>
      </c>
      <c r="AC24" s="211" t="s">
        <v>806</v>
      </c>
      <c r="AD24" s="211" t="s">
        <v>818</v>
      </c>
      <c r="AE24" s="218"/>
      <c r="AF24" s="211">
        <v>0</v>
      </c>
    </row>
    <row r="25" spans="2:32" ht="18" customHeight="1" x14ac:dyDescent="0.25">
      <c r="B25" s="216"/>
      <c r="C25" s="217"/>
      <c r="D25" s="223"/>
      <c r="E25" s="224"/>
      <c r="F25" s="224"/>
      <c r="G25" s="224"/>
      <c r="H25" s="211">
        <v>2</v>
      </c>
      <c r="I25" s="224"/>
      <c r="J25" s="224"/>
      <c r="K25" s="223"/>
      <c r="L25" s="211" t="s">
        <v>41</v>
      </c>
      <c r="M25" s="223"/>
      <c r="N25" s="223"/>
      <c r="O25" s="231">
        <v>0.8</v>
      </c>
      <c r="P25" s="232">
        <v>0.8</v>
      </c>
      <c r="Q25" s="232">
        <v>0.8</v>
      </c>
      <c r="R25" s="232">
        <v>0.8</v>
      </c>
      <c r="S25" s="232">
        <v>0.8</v>
      </c>
      <c r="T25" s="232">
        <v>0.8</v>
      </c>
      <c r="U25" s="232">
        <v>0.8</v>
      </c>
      <c r="V25" s="232">
        <v>0.8</v>
      </c>
      <c r="W25" s="232">
        <v>0.8</v>
      </c>
      <c r="X25" s="232">
        <v>0.8</v>
      </c>
      <c r="Y25" s="232">
        <v>0.8</v>
      </c>
      <c r="Z25" s="232">
        <v>0.8</v>
      </c>
      <c r="AA25" s="232">
        <v>0.8</v>
      </c>
      <c r="AB25" s="225" t="s">
        <v>812</v>
      </c>
      <c r="AC25" s="211" t="s">
        <v>819</v>
      </c>
      <c r="AD25" s="211" t="s">
        <v>820</v>
      </c>
      <c r="AE25" s="223"/>
      <c r="AF25" s="211">
        <v>0</v>
      </c>
    </row>
    <row r="26" spans="2:32" ht="16.5" customHeight="1" x14ac:dyDescent="0.25">
      <c r="B26" s="216"/>
      <c r="C26" s="217"/>
      <c r="D26" s="226"/>
      <c r="E26" s="227" t="s">
        <v>829</v>
      </c>
      <c r="F26" s="227" t="s">
        <v>830</v>
      </c>
      <c r="G26" s="227" t="s">
        <v>831</v>
      </c>
      <c r="H26" s="211"/>
      <c r="I26" s="227" t="s">
        <v>249</v>
      </c>
      <c r="J26" s="227" t="s">
        <v>832</v>
      </c>
      <c r="K26" s="226" t="s">
        <v>251</v>
      </c>
      <c r="L26" s="211" t="s">
        <v>41</v>
      </c>
      <c r="M26" s="226" t="s">
        <v>42</v>
      </c>
      <c r="N26" s="226" t="s">
        <v>171</v>
      </c>
      <c r="O26" s="212">
        <f>SUM(O27:O31)</f>
        <v>4374</v>
      </c>
      <c r="P26" s="213"/>
      <c r="Q26" s="213">
        <f t="shared" ref="Q26:AA26" si="3">SUM(Q27:Q31)</f>
        <v>350</v>
      </c>
      <c r="R26" s="213">
        <f t="shared" si="3"/>
        <v>373</v>
      </c>
      <c r="S26" s="213">
        <f t="shared" si="3"/>
        <v>360</v>
      </c>
      <c r="T26" s="213">
        <f t="shared" si="3"/>
        <v>370</v>
      </c>
      <c r="U26" s="213">
        <f t="shared" si="3"/>
        <v>373</v>
      </c>
      <c r="V26" s="213">
        <f t="shared" si="3"/>
        <v>375</v>
      </c>
      <c r="W26" s="213">
        <f t="shared" si="3"/>
        <v>370</v>
      </c>
      <c r="X26" s="213">
        <f t="shared" si="3"/>
        <v>353</v>
      </c>
      <c r="Y26" s="213">
        <f t="shared" si="3"/>
        <v>371</v>
      </c>
      <c r="Z26" s="213">
        <f t="shared" si="3"/>
        <v>351</v>
      </c>
      <c r="AA26" s="213">
        <f t="shared" si="3"/>
        <v>363</v>
      </c>
      <c r="AB26" s="228" t="str">
        <f>AB27</f>
        <v>Informe Mensual</v>
      </c>
      <c r="AC26" s="215" t="s">
        <v>813</v>
      </c>
      <c r="AD26" s="215" t="s">
        <v>814</v>
      </c>
      <c r="AE26" s="226" t="s">
        <v>82</v>
      </c>
      <c r="AF26" s="211">
        <v>0</v>
      </c>
    </row>
    <row r="27" spans="2:32" ht="16.5" customHeight="1" x14ac:dyDescent="0.25">
      <c r="B27" s="216"/>
      <c r="C27" s="217"/>
      <c r="D27" s="218"/>
      <c r="E27" s="219" t="s">
        <v>829</v>
      </c>
      <c r="F27" s="219"/>
      <c r="G27" s="219"/>
      <c r="H27" s="211">
        <v>3</v>
      </c>
      <c r="I27" s="219"/>
      <c r="J27" s="219"/>
      <c r="K27" s="218"/>
      <c r="L27" s="211" t="s">
        <v>41</v>
      </c>
      <c r="M27" s="218"/>
      <c r="N27" s="218"/>
      <c r="O27" s="220">
        <v>1400</v>
      </c>
      <c r="P27" s="221">
        <v>116</v>
      </c>
      <c r="Q27" s="221">
        <v>116</v>
      </c>
      <c r="R27" s="221">
        <v>118</v>
      </c>
      <c r="S27" s="221">
        <v>116</v>
      </c>
      <c r="T27" s="221">
        <v>116</v>
      </c>
      <c r="U27" s="221">
        <v>118</v>
      </c>
      <c r="V27" s="221">
        <v>116</v>
      </c>
      <c r="W27" s="221">
        <v>116</v>
      </c>
      <c r="X27" s="221">
        <v>118</v>
      </c>
      <c r="Y27" s="221">
        <v>116</v>
      </c>
      <c r="Z27" s="221">
        <v>116</v>
      </c>
      <c r="AA27" s="221">
        <v>118</v>
      </c>
      <c r="AB27" s="222" t="s">
        <v>812</v>
      </c>
      <c r="AC27" s="211" t="s">
        <v>807</v>
      </c>
      <c r="AD27" s="211" t="s">
        <v>815</v>
      </c>
      <c r="AE27" s="218"/>
      <c r="AF27" s="211">
        <v>0</v>
      </c>
    </row>
    <row r="28" spans="2:32" ht="16.5" customHeight="1" x14ac:dyDescent="0.25">
      <c r="B28" s="216"/>
      <c r="C28" s="217"/>
      <c r="D28" s="218"/>
      <c r="E28" s="219" t="s">
        <v>829</v>
      </c>
      <c r="F28" s="219"/>
      <c r="G28" s="219"/>
      <c r="H28" s="211">
        <v>3</v>
      </c>
      <c r="I28" s="219"/>
      <c r="J28" s="219"/>
      <c r="K28" s="218"/>
      <c r="L28" s="211" t="s">
        <v>41</v>
      </c>
      <c r="M28" s="218"/>
      <c r="N28" s="218"/>
      <c r="O28" s="220">
        <v>144</v>
      </c>
      <c r="P28" s="221">
        <v>12</v>
      </c>
      <c r="Q28" s="221">
        <v>12</v>
      </c>
      <c r="R28" s="221">
        <v>12</v>
      </c>
      <c r="S28" s="221">
        <v>12</v>
      </c>
      <c r="T28" s="221">
        <v>12</v>
      </c>
      <c r="U28" s="221">
        <v>12</v>
      </c>
      <c r="V28" s="221">
        <v>12</v>
      </c>
      <c r="W28" s="221">
        <v>12</v>
      </c>
      <c r="X28" s="221">
        <v>12</v>
      </c>
      <c r="Y28" s="221">
        <v>12</v>
      </c>
      <c r="Z28" s="221">
        <v>12</v>
      </c>
      <c r="AA28" s="221">
        <v>12</v>
      </c>
      <c r="AB28" s="222" t="s">
        <v>812</v>
      </c>
      <c r="AC28" s="211" t="s">
        <v>805</v>
      </c>
      <c r="AD28" s="211" t="s">
        <v>816</v>
      </c>
      <c r="AE28" s="218"/>
      <c r="AF28" s="211">
        <v>0</v>
      </c>
    </row>
    <row r="29" spans="2:32" ht="16.5" customHeight="1" x14ac:dyDescent="0.25">
      <c r="B29" s="216"/>
      <c r="C29" s="217"/>
      <c r="D29" s="218"/>
      <c r="E29" s="219" t="s">
        <v>829</v>
      </c>
      <c r="F29" s="219"/>
      <c r="G29" s="219"/>
      <c r="H29" s="211">
        <v>3</v>
      </c>
      <c r="I29" s="219"/>
      <c r="J29" s="219"/>
      <c r="K29" s="218"/>
      <c r="L29" s="211" t="s">
        <v>41</v>
      </c>
      <c r="M29" s="218"/>
      <c r="N29" s="218"/>
      <c r="O29" s="220">
        <v>1080</v>
      </c>
      <c r="P29" s="221">
        <v>90</v>
      </c>
      <c r="Q29" s="221">
        <v>90</v>
      </c>
      <c r="R29" s="221">
        <v>90</v>
      </c>
      <c r="S29" s="221">
        <v>90</v>
      </c>
      <c r="T29" s="221">
        <v>90</v>
      </c>
      <c r="U29" s="221">
        <v>90</v>
      </c>
      <c r="V29" s="221">
        <v>90</v>
      </c>
      <c r="W29" s="221">
        <v>90</v>
      </c>
      <c r="X29" s="221">
        <v>90</v>
      </c>
      <c r="Y29" s="221">
        <v>90</v>
      </c>
      <c r="Z29" s="221">
        <v>90</v>
      </c>
      <c r="AA29" s="221">
        <v>90</v>
      </c>
      <c r="AB29" s="222" t="s">
        <v>303</v>
      </c>
      <c r="AC29" s="211" t="s">
        <v>804</v>
      </c>
      <c r="AD29" s="211" t="s">
        <v>817</v>
      </c>
      <c r="AE29" s="218"/>
      <c r="AF29" s="211">
        <v>0</v>
      </c>
    </row>
    <row r="30" spans="2:32" ht="16.5" customHeight="1" x14ac:dyDescent="0.25">
      <c r="B30" s="216"/>
      <c r="C30" s="217"/>
      <c r="D30" s="218"/>
      <c r="E30" s="219" t="s">
        <v>829</v>
      </c>
      <c r="F30" s="219"/>
      <c r="G30" s="219"/>
      <c r="H30" s="211">
        <v>3</v>
      </c>
      <c r="I30" s="219"/>
      <c r="J30" s="219"/>
      <c r="K30" s="218"/>
      <c r="L30" s="211" t="s">
        <v>41</v>
      </c>
      <c r="M30" s="218"/>
      <c r="N30" s="218"/>
      <c r="O30" s="220">
        <v>1000</v>
      </c>
      <c r="P30" s="221">
        <v>85</v>
      </c>
      <c r="Q30" s="221">
        <v>70</v>
      </c>
      <c r="R30" s="221">
        <v>90</v>
      </c>
      <c r="S30" s="221">
        <v>80</v>
      </c>
      <c r="T30" s="221">
        <v>90</v>
      </c>
      <c r="U30" s="221">
        <v>90</v>
      </c>
      <c r="V30" s="221">
        <v>95</v>
      </c>
      <c r="W30" s="221">
        <v>90</v>
      </c>
      <c r="X30" s="221">
        <v>70</v>
      </c>
      <c r="Y30" s="221">
        <v>90</v>
      </c>
      <c r="Z30" s="221">
        <v>70</v>
      </c>
      <c r="AA30" s="221">
        <v>80</v>
      </c>
      <c r="AB30" s="222" t="s">
        <v>828</v>
      </c>
      <c r="AC30" s="211" t="s">
        <v>806</v>
      </c>
      <c r="AD30" s="211" t="s">
        <v>818</v>
      </c>
      <c r="AE30" s="218"/>
      <c r="AF30" s="211">
        <v>0</v>
      </c>
    </row>
    <row r="31" spans="2:32" ht="16.5" customHeight="1" x14ac:dyDescent="0.25">
      <c r="B31" s="216"/>
      <c r="C31" s="233"/>
      <c r="D31" s="223"/>
      <c r="E31" s="224" t="s">
        <v>829</v>
      </c>
      <c r="F31" s="224"/>
      <c r="G31" s="224"/>
      <c r="H31" s="211">
        <v>3</v>
      </c>
      <c r="I31" s="224"/>
      <c r="J31" s="224"/>
      <c r="K31" s="223"/>
      <c r="L31" s="211" t="s">
        <v>41</v>
      </c>
      <c r="M31" s="223"/>
      <c r="N31" s="223"/>
      <c r="O31" s="220">
        <v>750</v>
      </c>
      <c r="P31" s="221">
        <v>62</v>
      </c>
      <c r="Q31" s="221">
        <v>62</v>
      </c>
      <c r="R31" s="221">
        <v>63</v>
      </c>
      <c r="S31" s="221">
        <v>62</v>
      </c>
      <c r="T31" s="221">
        <v>62</v>
      </c>
      <c r="U31" s="221">
        <v>63</v>
      </c>
      <c r="V31" s="221">
        <v>62</v>
      </c>
      <c r="W31" s="221">
        <v>62</v>
      </c>
      <c r="X31" s="221">
        <v>63</v>
      </c>
      <c r="Y31" s="221">
        <v>63</v>
      </c>
      <c r="Z31" s="221">
        <v>63</v>
      </c>
      <c r="AA31" s="221">
        <v>63</v>
      </c>
      <c r="AB31" s="225" t="s">
        <v>812</v>
      </c>
      <c r="AC31" s="211" t="s">
        <v>819</v>
      </c>
      <c r="AD31" s="211" t="s">
        <v>820</v>
      </c>
      <c r="AE31" s="223"/>
      <c r="AF31" s="211">
        <v>0</v>
      </c>
    </row>
    <row r="32" spans="2:32" ht="16.5" customHeight="1" x14ac:dyDescent="0.25">
      <c r="B32" s="216"/>
      <c r="C32" s="234" t="s">
        <v>52</v>
      </c>
      <c r="D32" s="226"/>
      <c r="E32" s="227" t="s">
        <v>833</v>
      </c>
      <c r="F32" s="227" t="s">
        <v>834</v>
      </c>
      <c r="G32" s="227" t="s">
        <v>835</v>
      </c>
      <c r="H32" s="211"/>
      <c r="I32" s="227" t="s">
        <v>567</v>
      </c>
      <c r="J32" s="227" t="s">
        <v>379</v>
      </c>
      <c r="K32" s="226" t="s">
        <v>251</v>
      </c>
      <c r="L32" s="211" t="s">
        <v>41</v>
      </c>
      <c r="M32" s="226" t="s">
        <v>42</v>
      </c>
      <c r="N32" s="226" t="s">
        <v>43</v>
      </c>
      <c r="O32" s="212">
        <f>SUM(O33:O37)</f>
        <v>31735</v>
      </c>
      <c r="P32" s="213"/>
      <c r="Q32" s="213">
        <f t="shared" ref="Q32:AA32" si="4">SUM(Q33:Q37)</f>
        <v>2644</v>
      </c>
      <c r="R32" s="213">
        <f t="shared" si="4"/>
        <v>2644</v>
      </c>
      <c r="S32" s="213">
        <f t="shared" si="4"/>
        <v>2644</v>
      </c>
      <c r="T32" s="213">
        <f t="shared" si="4"/>
        <v>2644</v>
      </c>
      <c r="U32" s="213">
        <f t="shared" si="4"/>
        <v>2644</v>
      </c>
      <c r="V32" s="213">
        <f t="shared" si="4"/>
        <v>2644</v>
      </c>
      <c r="W32" s="213">
        <f t="shared" si="4"/>
        <v>2644</v>
      </c>
      <c r="X32" s="213">
        <f t="shared" si="4"/>
        <v>2645</v>
      </c>
      <c r="Y32" s="213">
        <f t="shared" si="4"/>
        <v>2645</v>
      </c>
      <c r="Z32" s="213">
        <f t="shared" si="4"/>
        <v>2645</v>
      </c>
      <c r="AA32" s="213">
        <f t="shared" si="4"/>
        <v>2648</v>
      </c>
      <c r="AB32" s="228" t="str">
        <f>AB33</f>
        <v>Informe Mensual</v>
      </c>
      <c r="AC32" s="215" t="s">
        <v>813</v>
      </c>
      <c r="AD32" s="215" t="s">
        <v>814</v>
      </c>
      <c r="AE32" s="226" t="s">
        <v>531</v>
      </c>
      <c r="AF32" s="211">
        <v>0</v>
      </c>
    </row>
    <row r="33" spans="2:39" ht="16.5" customHeight="1" x14ac:dyDescent="0.25">
      <c r="B33" s="216"/>
      <c r="C33" s="217"/>
      <c r="D33" s="218"/>
      <c r="E33" s="219" t="s">
        <v>833</v>
      </c>
      <c r="F33" s="219"/>
      <c r="G33" s="219"/>
      <c r="H33" s="211">
        <v>3</v>
      </c>
      <c r="I33" s="219"/>
      <c r="J33" s="219"/>
      <c r="K33" s="218"/>
      <c r="L33" s="211" t="s">
        <v>41</v>
      </c>
      <c r="M33" s="218"/>
      <c r="N33" s="218"/>
      <c r="O33" s="220">
        <v>14464</v>
      </c>
      <c r="P33" s="221">
        <v>1205</v>
      </c>
      <c r="Q33" s="221">
        <v>1205</v>
      </c>
      <c r="R33" s="221">
        <v>1205</v>
      </c>
      <c r="S33" s="221">
        <v>1205</v>
      </c>
      <c r="T33" s="221">
        <v>1205</v>
      </c>
      <c r="U33" s="221">
        <v>1205</v>
      </c>
      <c r="V33" s="221">
        <v>1205</v>
      </c>
      <c r="W33" s="221">
        <v>1205</v>
      </c>
      <c r="X33" s="221">
        <v>1205</v>
      </c>
      <c r="Y33" s="221">
        <v>1205</v>
      </c>
      <c r="Z33" s="221">
        <v>1205</v>
      </c>
      <c r="AA33" s="221">
        <v>1209</v>
      </c>
      <c r="AB33" s="222" t="s">
        <v>812</v>
      </c>
      <c r="AC33" s="211" t="s">
        <v>807</v>
      </c>
      <c r="AD33" s="211" t="s">
        <v>815</v>
      </c>
      <c r="AE33" s="218"/>
      <c r="AF33" s="211">
        <v>0</v>
      </c>
    </row>
    <row r="34" spans="2:39" ht="16.5" customHeight="1" x14ac:dyDescent="0.25">
      <c r="B34" s="216"/>
      <c r="C34" s="217"/>
      <c r="D34" s="218"/>
      <c r="E34" s="219" t="s">
        <v>833</v>
      </c>
      <c r="F34" s="219"/>
      <c r="G34" s="219"/>
      <c r="H34" s="211">
        <v>3</v>
      </c>
      <c r="I34" s="219"/>
      <c r="J34" s="219"/>
      <c r="K34" s="218"/>
      <c r="L34" s="211" t="s">
        <v>41</v>
      </c>
      <c r="M34" s="218"/>
      <c r="N34" s="218"/>
      <c r="O34" s="220">
        <v>3580</v>
      </c>
      <c r="P34" s="221">
        <v>298</v>
      </c>
      <c r="Q34" s="221">
        <v>298</v>
      </c>
      <c r="R34" s="221">
        <v>298</v>
      </c>
      <c r="S34" s="221">
        <v>298</v>
      </c>
      <c r="T34" s="221">
        <v>298</v>
      </c>
      <c r="U34" s="221">
        <v>298</v>
      </c>
      <c r="V34" s="221">
        <v>298</v>
      </c>
      <c r="W34" s="221">
        <v>298</v>
      </c>
      <c r="X34" s="221">
        <v>299</v>
      </c>
      <c r="Y34" s="221">
        <v>299</v>
      </c>
      <c r="Z34" s="221">
        <v>299</v>
      </c>
      <c r="AA34" s="221">
        <v>299</v>
      </c>
      <c r="AB34" s="222" t="s">
        <v>812</v>
      </c>
      <c r="AC34" s="211" t="s">
        <v>805</v>
      </c>
      <c r="AD34" s="211" t="s">
        <v>816</v>
      </c>
      <c r="AE34" s="218"/>
      <c r="AF34" s="211">
        <v>0</v>
      </c>
    </row>
    <row r="35" spans="2:39" ht="16.5" customHeight="1" x14ac:dyDescent="0.25">
      <c r="B35" s="216"/>
      <c r="C35" s="217"/>
      <c r="D35" s="218"/>
      <c r="E35" s="219" t="s">
        <v>833</v>
      </c>
      <c r="F35" s="219"/>
      <c r="G35" s="219"/>
      <c r="H35" s="211">
        <v>3</v>
      </c>
      <c r="I35" s="219"/>
      <c r="J35" s="219"/>
      <c r="K35" s="218"/>
      <c r="L35" s="211" t="s">
        <v>41</v>
      </c>
      <c r="M35" s="218"/>
      <c r="N35" s="218"/>
      <c r="O35" s="220">
        <v>7696</v>
      </c>
      <c r="P35" s="221">
        <v>641</v>
      </c>
      <c r="Q35" s="221">
        <v>641</v>
      </c>
      <c r="R35" s="221">
        <v>641</v>
      </c>
      <c r="S35" s="221">
        <v>641</v>
      </c>
      <c r="T35" s="221">
        <v>641</v>
      </c>
      <c r="U35" s="221">
        <v>641</v>
      </c>
      <c r="V35" s="221">
        <v>641</v>
      </c>
      <c r="W35" s="221">
        <v>641</v>
      </c>
      <c r="X35" s="221">
        <v>641</v>
      </c>
      <c r="Y35" s="221">
        <v>641</v>
      </c>
      <c r="Z35" s="221">
        <v>641</v>
      </c>
      <c r="AA35" s="221">
        <v>645</v>
      </c>
      <c r="AB35" s="222" t="s">
        <v>303</v>
      </c>
      <c r="AC35" s="211" t="s">
        <v>804</v>
      </c>
      <c r="AD35" s="211" t="s">
        <v>817</v>
      </c>
      <c r="AE35" s="218"/>
      <c r="AF35" s="211">
        <v>0</v>
      </c>
    </row>
    <row r="36" spans="2:39" ht="16.5" customHeight="1" x14ac:dyDescent="0.25">
      <c r="B36" s="216"/>
      <c r="C36" s="217"/>
      <c r="D36" s="218"/>
      <c r="E36" s="219" t="s">
        <v>833</v>
      </c>
      <c r="F36" s="219"/>
      <c r="G36" s="219"/>
      <c r="H36" s="211">
        <v>3</v>
      </c>
      <c r="I36" s="219"/>
      <c r="J36" s="219"/>
      <c r="K36" s="218"/>
      <c r="L36" s="211" t="s">
        <v>41</v>
      </c>
      <c r="M36" s="218"/>
      <c r="N36" s="218"/>
      <c r="O36" s="220">
        <v>3343</v>
      </c>
      <c r="P36" s="221">
        <v>279</v>
      </c>
      <c r="Q36" s="221">
        <v>279</v>
      </c>
      <c r="R36" s="221">
        <v>279</v>
      </c>
      <c r="S36" s="221">
        <v>279</v>
      </c>
      <c r="T36" s="221">
        <v>279</v>
      </c>
      <c r="U36" s="221">
        <v>279</v>
      </c>
      <c r="V36" s="221">
        <v>279</v>
      </c>
      <c r="W36" s="221">
        <v>279</v>
      </c>
      <c r="X36" s="221">
        <v>279</v>
      </c>
      <c r="Y36" s="221">
        <v>279</v>
      </c>
      <c r="Z36" s="221">
        <v>279</v>
      </c>
      <c r="AA36" s="221">
        <v>274</v>
      </c>
      <c r="AB36" s="222" t="s">
        <v>828</v>
      </c>
      <c r="AC36" s="211" t="s">
        <v>806</v>
      </c>
      <c r="AD36" s="211" t="s">
        <v>818</v>
      </c>
      <c r="AE36" s="218"/>
      <c r="AF36" s="211">
        <v>0</v>
      </c>
    </row>
    <row r="37" spans="2:39" ht="16.5" customHeight="1" x14ac:dyDescent="0.25">
      <c r="B37" s="216"/>
      <c r="C37" s="233"/>
      <c r="D37" s="223"/>
      <c r="E37" s="224" t="s">
        <v>833</v>
      </c>
      <c r="F37" s="224"/>
      <c r="G37" s="224"/>
      <c r="H37" s="211">
        <v>3</v>
      </c>
      <c r="I37" s="224"/>
      <c r="J37" s="224"/>
      <c r="K37" s="223"/>
      <c r="L37" s="211" t="s">
        <v>41</v>
      </c>
      <c r="M37" s="223"/>
      <c r="N37" s="223"/>
      <c r="O37" s="220">
        <v>2652</v>
      </c>
      <c r="P37" s="221">
        <v>221</v>
      </c>
      <c r="Q37" s="221">
        <v>221</v>
      </c>
      <c r="R37" s="221">
        <v>221</v>
      </c>
      <c r="S37" s="221">
        <v>221</v>
      </c>
      <c r="T37" s="221">
        <v>221</v>
      </c>
      <c r="U37" s="221">
        <v>221</v>
      </c>
      <c r="V37" s="221">
        <v>221</v>
      </c>
      <c r="W37" s="221">
        <v>221</v>
      </c>
      <c r="X37" s="221">
        <v>221</v>
      </c>
      <c r="Y37" s="221">
        <v>221</v>
      </c>
      <c r="Z37" s="221">
        <v>221</v>
      </c>
      <c r="AA37" s="221">
        <v>221</v>
      </c>
      <c r="AB37" s="225" t="s">
        <v>812</v>
      </c>
      <c r="AC37" s="211" t="s">
        <v>819</v>
      </c>
      <c r="AD37" s="211" t="s">
        <v>820</v>
      </c>
      <c r="AE37" s="223"/>
      <c r="AF37" s="211">
        <v>0</v>
      </c>
    </row>
    <row r="38" spans="2:39" ht="16.5" customHeight="1" x14ac:dyDescent="0.25">
      <c r="B38" s="216"/>
      <c r="C38" s="234" t="s">
        <v>316</v>
      </c>
      <c r="D38" s="226"/>
      <c r="E38" s="227" t="s">
        <v>836</v>
      </c>
      <c r="F38" s="227" t="s">
        <v>837</v>
      </c>
      <c r="G38" s="227" t="s">
        <v>838</v>
      </c>
      <c r="H38" s="211"/>
      <c r="I38" s="227" t="s">
        <v>249</v>
      </c>
      <c r="J38" s="227" t="s">
        <v>832</v>
      </c>
      <c r="K38" s="226" t="s">
        <v>251</v>
      </c>
      <c r="L38" s="211" t="s">
        <v>41</v>
      </c>
      <c r="M38" s="226" t="s">
        <v>42</v>
      </c>
      <c r="N38" s="226" t="s">
        <v>171</v>
      </c>
      <c r="O38" s="212">
        <f>SUM(O39:O43)</f>
        <v>35175</v>
      </c>
      <c r="P38" s="213"/>
      <c r="Q38" s="213">
        <f t="shared" ref="Q38:AA38" si="5">SUM(Q39:Q43)</f>
        <v>2791</v>
      </c>
      <c r="R38" s="213">
        <f t="shared" si="5"/>
        <v>3038</v>
      </c>
      <c r="S38" s="213">
        <f t="shared" si="5"/>
        <v>2936</v>
      </c>
      <c r="T38" s="213">
        <f t="shared" si="5"/>
        <v>2971</v>
      </c>
      <c r="U38" s="213">
        <f t="shared" si="5"/>
        <v>2988</v>
      </c>
      <c r="V38" s="213">
        <f t="shared" si="5"/>
        <v>2996</v>
      </c>
      <c r="W38" s="213">
        <f t="shared" si="5"/>
        <v>2936</v>
      </c>
      <c r="X38" s="213">
        <f t="shared" si="5"/>
        <v>2893</v>
      </c>
      <c r="Y38" s="213">
        <f t="shared" si="5"/>
        <v>2986</v>
      </c>
      <c r="Z38" s="213">
        <f t="shared" si="5"/>
        <v>2866</v>
      </c>
      <c r="AA38" s="213">
        <f t="shared" si="5"/>
        <v>2908</v>
      </c>
      <c r="AB38" s="228" t="str">
        <f>AB39</f>
        <v>Informe Mensual</v>
      </c>
      <c r="AC38" s="215" t="s">
        <v>813</v>
      </c>
      <c r="AD38" s="215" t="s">
        <v>814</v>
      </c>
      <c r="AE38" s="226" t="s">
        <v>82</v>
      </c>
      <c r="AF38" s="211">
        <v>0</v>
      </c>
    </row>
    <row r="39" spans="2:39" ht="16.5" customHeight="1" x14ac:dyDescent="0.25">
      <c r="B39" s="216"/>
      <c r="C39" s="217"/>
      <c r="D39" s="218"/>
      <c r="E39" s="219" t="s">
        <v>836</v>
      </c>
      <c r="F39" s="219"/>
      <c r="G39" s="219"/>
      <c r="H39" s="211">
        <v>3</v>
      </c>
      <c r="I39" s="219"/>
      <c r="J39" s="219"/>
      <c r="K39" s="218"/>
      <c r="L39" s="211" t="s">
        <v>41</v>
      </c>
      <c r="M39" s="218"/>
      <c r="N39" s="218"/>
      <c r="O39" s="220">
        <v>14000</v>
      </c>
      <c r="P39" s="221">
        <v>1166</v>
      </c>
      <c r="Q39" s="221">
        <v>1166</v>
      </c>
      <c r="R39" s="221">
        <v>1168</v>
      </c>
      <c r="S39" s="221">
        <v>1166</v>
      </c>
      <c r="T39" s="221">
        <v>1166</v>
      </c>
      <c r="U39" s="221">
        <v>1168</v>
      </c>
      <c r="V39" s="221">
        <v>1166</v>
      </c>
      <c r="W39" s="221">
        <v>1166</v>
      </c>
      <c r="X39" s="221">
        <v>1168</v>
      </c>
      <c r="Y39" s="221">
        <v>1166</v>
      </c>
      <c r="Z39" s="221">
        <v>1166</v>
      </c>
      <c r="AA39" s="221">
        <v>1168</v>
      </c>
      <c r="AB39" s="222" t="s">
        <v>812</v>
      </c>
      <c r="AC39" s="211" t="s">
        <v>807</v>
      </c>
      <c r="AD39" s="211" t="s">
        <v>815</v>
      </c>
      <c r="AE39" s="218"/>
      <c r="AF39" s="211">
        <v>0</v>
      </c>
    </row>
    <row r="40" spans="2:39" ht="16.5" customHeight="1" x14ac:dyDescent="0.25">
      <c r="B40" s="216"/>
      <c r="C40" s="217"/>
      <c r="D40" s="218"/>
      <c r="E40" s="219" t="s">
        <v>836</v>
      </c>
      <c r="F40" s="219"/>
      <c r="G40" s="219"/>
      <c r="H40" s="211">
        <v>3</v>
      </c>
      <c r="I40" s="219"/>
      <c r="J40" s="219"/>
      <c r="K40" s="218"/>
      <c r="L40" s="211" t="s">
        <v>41</v>
      </c>
      <c r="M40" s="218"/>
      <c r="N40" s="218"/>
      <c r="O40" s="220">
        <v>5100</v>
      </c>
      <c r="P40" s="221">
        <v>425</v>
      </c>
      <c r="Q40" s="221">
        <v>425</v>
      </c>
      <c r="R40" s="221">
        <v>425</v>
      </c>
      <c r="S40" s="221">
        <v>425</v>
      </c>
      <c r="T40" s="221">
        <v>425</v>
      </c>
      <c r="U40" s="221">
        <v>425</v>
      </c>
      <c r="V40" s="221">
        <v>425</v>
      </c>
      <c r="W40" s="221">
        <v>425</v>
      </c>
      <c r="X40" s="221">
        <v>425</v>
      </c>
      <c r="Y40" s="221">
        <v>425</v>
      </c>
      <c r="Z40" s="221">
        <v>425</v>
      </c>
      <c r="AA40" s="221">
        <v>425</v>
      </c>
      <c r="AB40" s="222" t="s">
        <v>812</v>
      </c>
      <c r="AC40" s="211" t="s">
        <v>805</v>
      </c>
      <c r="AD40" s="211" t="s">
        <v>816</v>
      </c>
      <c r="AE40" s="218"/>
      <c r="AF40" s="211">
        <v>0</v>
      </c>
    </row>
    <row r="41" spans="2:39" ht="16.5" customHeight="1" x14ac:dyDescent="0.25">
      <c r="B41" s="216"/>
      <c r="C41" s="217"/>
      <c r="D41" s="218"/>
      <c r="E41" s="219" t="s">
        <v>836</v>
      </c>
      <c r="F41" s="219"/>
      <c r="G41" s="219"/>
      <c r="H41" s="211">
        <v>3</v>
      </c>
      <c r="I41" s="219"/>
      <c r="J41" s="219"/>
      <c r="K41" s="218"/>
      <c r="L41" s="211" t="s">
        <v>41</v>
      </c>
      <c r="M41" s="218"/>
      <c r="N41" s="218"/>
      <c r="O41" s="220">
        <v>5000</v>
      </c>
      <c r="P41" s="221">
        <v>400</v>
      </c>
      <c r="Q41" s="221">
        <v>400</v>
      </c>
      <c r="R41" s="221">
        <v>420</v>
      </c>
      <c r="S41" s="221">
        <v>420</v>
      </c>
      <c r="T41" s="221">
        <v>430</v>
      </c>
      <c r="U41" s="221">
        <v>420</v>
      </c>
      <c r="V41" s="221">
        <v>430</v>
      </c>
      <c r="W41" s="221">
        <v>420</v>
      </c>
      <c r="X41" s="221">
        <v>400</v>
      </c>
      <c r="Y41" s="221">
        <v>420</v>
      </c>
      <c r="Z41" s="221">
        <v>400</v>
      </c>
      <c r="AA41" s="221">
        <v>440</v>
      </c>
      <c r="AB41" s="222" t="s">
        <v>303</v>
      </c>
      <c r="AC41" s="211" t="s">
        <v>804</v>
      </c>
      <c r="AD41" s="211" t="s">
        <v>817</v>
      </c>
      <c r="AE41" s="218"/>
      <c r="AF41" s="211">
        <v>0</v>
      </c>
    </row>
    <row r="42" spans="2:39" ht="16.5" customHeight="1" x14ac:dyDescent="0.25">
      <c r="B42" s="216"/>
      <c r="C42" s="217"/>
      <c r="D42" s="218"/>
      <c r="E42" s="219" t="s">
        <v>836</v>
      </c>
      <c r="F42" s="219"/>
      <c r="G42" s="219"/>
      <c r="H42" s="211">
        <v>3</v>
      </c>
      <c r="I42" s="219"/>
      <c r="J42" s="219"/>
      <c r="K42" s="218"/>
      <c r="L42" s="211" t="s">
        <v>41</v>
      </c>
      <c r="M42" s="218"/>
      <c r="N42" s="218"/>
      <c r="O42" s="220">
        <v>4775</v>
      </c>
      <c r="P42" s="221">
        <v>350</v>
      </c>
      <c r="Q42" s="221">
        <v>275</v>
      </c>
      <c r="R42" s="221">
        <v>500</v>
      </c>
      <c r="S42" s="221">
        <v>400</v>
      </c>
      <c r="T42" s="221">
        <v>425</v>
      </c>
      <c r="U42" s="221">
        <v>450</v>
      </c>
      <c r="V42" s="221">
        <v>450</v>
      </c>
      <c r="W42" s="221">
        <v>400</v>
      </c>
      <c r="X42" s="221">
        <v>375</v>
      </c>
      <c r="Y42" s="221">
        <v>450</v>
      </c>
      <c r="Z42" s="221">
        <v>350</v>
      </c>
      <c r="AA42" s="221">
        <v>350</v>
      </c>
      <c r="AB42" s="222" t="s">
        <v>828</v>
      </c>
      <c r="AC42" s="211" t="s">
        <v>806</v>
      </c>
      <c r="AD42" s="211" t="s">
        <v>818</v>
      </c>
      <c r="AE42" s="218"/>
      <c r="AF42" s="211">
        <v>0</v>
      </c>
    </row>
    <row r="43" spans="2:39" ht="16.5" customHeight="1" x14ac:dyDescent="0.25">
      <c r="B43" s="235"/>
      <c r="C43" s="233"/>
      <c r="D43" s="223"/>
      <c r="E43" s="224" t="s">
        <v>836</v>
      </c>
      <c r="F43" s="224"/>
      <c r="G43" s="224"/>
      <c r="H43" s="211">
        <v>3</v>
      </c>
      <c r="I43" s="224"/>
      <c r="J43" s="224"/>
      <c r="K43" s="223"/>
      <c r="L43" s="211" t="s">
        <v>41</v>
      </c>
      <c r="M43" s="223"/>
      <c r="N43" s="223"/>
      <c r="O43" s="220">
        <v>6300</v>
      </c>
      <c r="P43" s="221">
        <v>525</v>
      </c>
      <c r="Q43" s="221">
        <v>525</v>
      </c>
      <c r="R43" s="221">
        <v>525</v>
      </c>
      <c r="S43" s="221">
        <v>525</v>
      </c>
      <c r="T43" s="221">
        <v>525</v>
      </c>
      <c r="U43" s="221">
        <v>525</v>
      </c>
      <c r="V43" s="221">
        <v>525</v>
      </c>
      <c r="W43" s="221">
        <v>525</v>
      </c>
      <c r="X43" s="221">
        <v>525</v>
      </c>
      <c r="Y43" s="221">
        <v>525</v>
      </c>
      <c r="Z43" s="221">
        <v>525</v>
      </c>
      <c r="AA43" s="221">
        <v>525</v>
      </c>
      <c r="AB43" s="225" t="s">
        <v>812</v>
      </c>
      <c r="AC43" s="211" t="s">
        <v>819</v>
      </c>
      <c r="AD43" s="211" t="s">
        <v>820</v>
      </c>
      <c r="AE43" s="223"/>
      <c r="AF43" s="211">
        <v>0</v>
      </c>
    </row>
    <row r="44" spans="2:39" ht="16.5" customHeight="1" x14ac:dyDescent="0.25">
      <c r="B44" s="236" t="s">
        <v>55</v>
      </c>
      <c r="C44" s="234" t="s">
        <v>56</v>
      </c>
      <c r="D44" s="226"/>
      <c r="E44" s="227" t="s">
        <v>839</v>
      </c>
      <c r="F44" s="227" t="s">
        <v>840</v>
      </c>
      <c r="G44" s="227" t="s">
        <v>841</v>
      </c>
      <c r="H44" s="211"/>
      <c r="I44" s="227" t="s">
        <v>567</v>
      </c>
      <c r="J44" s="227" t="s">
        <v>842</v>
      </c>
      <c r="K44" s="226" t="s">
        <v>251</v>
      </c>
      <c r="L44" s="211" t="s">
        <v>41</v>
      </c>
      <c r="M44" s="226" t="s">
        <v>42</v>
      </c>
      <c r="N44" s="226" t="s">
        <v>43</v>
      </c>
      <c r="O44" s="212">
        <f>SUM(O45:O49)</f>
        <v>6441</v>
      </c>
      <c r="P44" s="213"/>
      <c r="Q44" s="213">
        <f t="shared" ref="Q44:AA44" si="6">SUM(Q45:Q49)</f>
        <v>517</v>
      </c>
      <c r="R44" s="213">
        <f t="shared" si="6"/>
        <v>545</v>
      </c>
      <c r="S44" s="213">
        <f t="shared" si="6"/>
        <v>542</v>
      </c>
      <c r="T44" s="213">
        <f t="shared" si="6"/>
        <v>542</v>
      </c>
      <c r="U44" s="213">
        <f t="shared" si="6"/>
        <v>545</v>
      </c>
      <c r="V44" s="213">
        <f t="shared" si="6"/>
        <v>542</v>
      </c>
      <c r="W44" s="213">
        <f t="shared" si="6"/>
        <v>542</v>
      </c>
      <c r="X44" s="213">
        <f t="shared" si="6"/>
        <v>519</v>
      </c>
      <c r="Y44" s="213">
        <f t="shared" si="6"/>
        <v>543</v>
      </c>
      <c r="Z44" s="213">
        <f t="shared" si="6"/>
        <v>517</v>
      </c>
      <c r="AA44" s="213">
        <f t="shared" si="6"/>
        <v>545</v>
      </c>
      <c r="AB44" s="228" t="str">
        <f>AB45</f>
        <v>Informe Mensual</v>
      </c>
      <c r="AC44" s="215" t="s">
        <v>813</v>
      </c>
      <c r="AD44" s="215" t="s">
        <v>814</v>
      </c>
      <c r="AE44" s="226" t="s">
        <v>531</v>
      </c>
      <c r="AF44" s="211">
        <v>0</v>
      </c>
    </row>
    <row r="45" spans="2:39" ht="16.5" customHeight="1" x14ac:dyDescent="0.25">
      <c r="B45" s="216"/>
      <c r="C45" s="217"/>
      <c r="D45" s="218"/>
      <c r="E45" s="219" t="s">
        <v>839</v>
      </c>
      <c r="F45" s="219"/>
      <c r="G45" s="219"/>
      <c r="H45" s="211">
        <v>3</v>
      </c>
      <c r="I45" s="219"/>
      <c r="J45" s="219"/>
      <c r="K45" s="218"/>
      <c r="L45" s="211" t="s">
        <v>41</v>
      </c>
      <c r="M45" s="218"/>
      <c r="N45" s="218"/>
      <c r="O45" s="220">
        <v>2000</v>
      </c>
      <c r="P45" s="221">
        <v>166</v>
      </c>
      <c r="Q45" s="221">
        <v>166</v>
      </c>
      <c r="R45" s="221">
        <v>168</v>
      </c>
      <c r="S45" s="221">
        <v>166</v>
      </c>
      <c r="T45" s="221">
        <v>166</v>
      </c>
      <c r="U45" s="221">
        <v>168</v>
      </c>
      <c r="V45" s="221">
        <v>166</v>
      </c>
      <c r="W45" s="221">
        <v>166</v>
      </c>
      <c r="X45" s="221">
        <v>168</v>
      </c>
      <c r="Y45" s="221">
        <v>166</v>
      </c>
      <c r="Z45" s="221">
        <v>166</v>
      </c>
      <c r="AA45" s="221">
        <v>168</v>
      </c>
      <c r="AB45" s="222" t="s">
        <v>812</v>
      </c>
      <c r="AC45" s="211" t="s">
        <v>807</v>
      </c>
      <c r="AD45" s="211" t="s">
        <v>815</v>
      </c>
      <c r="AE45" s="218"/>
      <c r="AF45" s="211">
        <v>0</v>
      </c>
    </row>
    <row r="46" spans="2:39" ht="16.5" customHeight="1" x14ac:dyDescent="0.25">
      <c r="B46" s="216"/>
      <c r="C46" s="217"/>
      <c r="D46" s="218"/>
      <c r="E46" s="219" t="s">
        <v>839</v>
      </c>
      <c r="F46" s="219"/>
      <c r="G46" s="219"/>
      <c r="H46" s="211">
        <v>3</v>
      </c>
      <c r="I46" s="219"/>
      <c r="J46" s="219"/>
      <c r="K46" s="218"/>
      <c r="L46" s="211" t="s">
        <v>41</v>
      </c>
      <c r="M46" s="218"/>
      <c r="N46" s="218"/>
      <c r="O46" s="220">
        <v>540</v>
      </c>
      <c r="P46" s="221">
        <v>45</v>
      </c>
      <c r="Q46" s="221">
        <v>45</v>
      </c>
      <c r="R46" s="221">
        <v>45</v>
      </c>
      <c r="S46" s="221">
        <v>45</v>
      </c>
      <c r="T46" s="221">
        <v>45</v>
      </c>
      <c r="U46" s="221">
        <v>45</v>
      </c>
      <c r="V46" s="221">
        <v>45</v>
      </c>
      <c r="W46" s="221">
        <v>45</v>
      </c>
      <c r="X46" s="221">
        <v>45</v>
      </c>
      <c r="Y46" s="221">
        <v>45</v>
      </c>
      <c r="Z46" s="221">
        <v>45</v>
      </c>
      <c r="AA46" s="221">
        <v>45</v>
      </c>
      <c r="AB46" s="222" t="s">
        <v>812</v>
      </c>
      <c r="AC46" s="211" t="s">
        <v>805</v>
      </c>
      <c r="AD46" s="211" t="s">
        <v>816</v>
      </c>
      <c r="AE46" s="218"/>
      <c r="AF46" s="211">
        <v>0</v>
      </c>
    </row>
    <row r="47" spans="2:39" ht="16.5" customHeight="1" x14ac:dyDescent="0.25">
      <c r="B47" s="216"/>
      <c r="C47" s="217"/>
      <c r="D47" s="218"/>
      <c r="E47" s="219" t="s">
        <v>839</v>
      </c>
      <c r="F47" s="219"/>
      <c r="G47" s="219"/>
      <c r="H47" s="211">
        <v>3</v>
      </c>
      <c r="I47" s="219"/>
      <c r="J47" s="219"/>
      <c r="K47" s="218"/>
      <c r="L47" s="211" t="s">
        <v>41</v>
      </c>
      <c r="M47" s="218"/>
      <c r="N47" s="218"/>
      <c r="O47" s="220">
        <v>1680</v>
      </c>
      <c r="P47" s="221">
        <v>140</v>
      </c>
      <c r="Q47" s="221">
        <v>140</v>
      </c>
      <c r="R47" s="221">
        <v>140</v>
      </c>
      <c r="S47" s="221">
        <v>140</v>
      </c>
      <c r="T47" s="221">
        <v>140</v>
      </c>
      <c r="U47" s="221">
        <v>140</v>
      </c>
      <c r="V47" s="221">
        <v>140</v>
      </c>
      <c r="W47" s="221">
        <v>140</v>
      </c>
      <c r="X47" s="221">
        <v>140</v>
      </c>
      <c r="Y47" s="221">
        <v>140</v>
      </c>
      <c r="Z47" s="221">
        <v>140</v>
      </c>
      <c r="AA47" s="221">
        <v>140</v>
      </c>
      <c r="AB47" s="222" t="s">
        <v>303</v>
      </c>
      <c r="AC47" s="211" t="s">
        <v>804</v>
      </c>
      <c r="AD47" s="211" t="s">
        <v>817</v>
      </c>
      <c r="AE47" s="218"/>
      <c r="AF47" s="211">
        <v>0</v>
      </c>
    </row>
    <row r="48" spans="2:39" ht="16.5" customHeight="1" x14ac:dyDescent="0.25">
      <c r="B48" s="216"/>
      <c r="C48" s="217"/>
      <c r="D48" s="218"/>
      <c r="E48" s="219" t="s">
        <v>839</v>
      </c>
      <c r="F48" s="219"/>
      <c r="G48" s="219"/>
      <c r="H48" s="211">
        <v>3</v>
      </c>
      <c r="I48" s="219"/>
      <c r="J48" s="219"/>
      <c r="K48" s="218"/>
      <c r="L48" s="211" t="s">
        <v>41</v>
      </c>
      <c r="M48" s="218"/>
      <c r="N48" s="218"/>
      <c r="O48" s="220">
        <v>1725</v>
      </c>
      <c r="P48" s="221">
        <v>150</v>
      </c>
      <c r="Q48" s="221">
        <v>125</v>
      </c>
      <c r="R48" s="221">
        <v>150</v>
      </c>
      <c r="S48" s="221">
        <v>150</v>
      </c>
      <c r="T48" s="221">
        <v>150</v>
      </c>
      <c r="U48" s="221">
        <v>150</v>
      </c>
      <c r="V48" s="221">
        <v>150</v>
      </c>
      <c r="W48" s="221">
        <v>150</v>
      </c>
      <c r="X48" s="221">
        <v>125</v>
      </c>
      <c r="Y48" s="221">
        <v>150</v>
      </c>
      <c r="Z48" s="221">
        <v>125</v>
      </c>
      <c r="AA48" s="221">
        <v>150</v>
      </c>
      <c r="AB48" s="222" t="s">
        <v>828</v>
      </c>
      <c r="AC48" s="211" t="s">
        <v>806</v>
      </c>
      <c r="AD48" s="211" t="s">
        <v>818</v>
      </c>
      <c r="AE48" s="218"/>
      <c r="AF48" s="211">
        <v>0</v>
      </c>
      <c r="AG48" s="17"/>
      <c r="AH48" s="17"/>
      <c r="AI48" s="17"/>
      <c r="AJ48" s="17"/>
      <c r="AK48" s="17"/>
      <c r="AL48" s="17"/>
      <c r="AM48" s="17"/>
    </row>
    <row r="49" spans="2:39" ht="16.5" customHeight="1" x14ac:dyDescent="0.25">
      <c r="B49" s="216"/>
      <c r="C49" s="217"/>
      <c r="D49" s="223"/>
      <c r="E49" s="224" t="s">
        <v>839</v>
      </c>
      <c r="F49" s="224"/>
      <c r="G49" s="224"/>
      <c r="H49" s="211">
        <v>3</v>
      </c>
      <c r="I49" s="224"/>
      <c r="J49" s="224"/>
      <c r="K49" s="223"/>
      <c r="L49" s="211" t="s">
        <v>41</v>
      </c>
      <c r="M49" s="223"/>
      <c r="N49" s="223"/>
      <c r="O49" s="220">
        <v>496</v>
      </c>
      <c r="P49" s="221">
        <v>41</v>
      </c>
      <c r="Q49" s="221">
        <v>41</v>
      </c>
      <c r="R49" s="221">
        <v>42</v>
      </c>
      <c r="S49" s="221">
        <v>41</v>
      </c>
      <c r="T49" s="221">
        <v>41</v>
      </c>
      <c r="U49" s="221">
        <v>42</v>
      </c>
      <c r="V49" s="221">
        <v>41</v>
      </c>
      <c r="W49" s="221">
        <v>41</v>
      </c>
      <c r="X49" s="221">
        <v>41</v>
      </c>
      <c r="Y49" s="221">
        <v>42</v>
      </c>
      <c r="Z49" s="221">
        <v>41</v>
      </c>
      <c r="AA49" s="221">
        <v>42</v>
      </c>
      <c r="AB49" s="225" t="s">
        <v>812</v>
      </c>
      <c r="AC49" s="211" t="s">
        <v>819</v>
      </c>
      <c r="AD49" s="211" t="s">
        <v>820</v>
      </c>
      <c r="AE49" s="223"/>
      <c r="AF49" s="211">
        <v>0</v>
      </c>
      <c r="AG49" s="17"/>
      <c r="AH49" s="17"/>
      <c r="AI49" s="17"/>
      <c r="AJ49" s="17"/>
      <c r="AK49" s="17"/>
      <c r="AL49" s="17"/>
      <c r="AM49" s="17"/>
    </row>
    <row r="50" spans="2:39" ht="16.5" customHeight="1" x14ac:dyDescent="0.25">
      <c r="B50" s="216"/>
      <c r="C50" s="217"/>
      <c r="D50" s="226"/>
      <c r="E50" s="227" t="s">
        <v>843</v>
      </c>
      <c r="F50" s="227" t="s">
        <v>844</v>
      </c>
      <c r="G50" s="227" t="s">
        <v>845</v>
      </c>
      <c r="H50" s="211"/>
      <c r="I50" s="227" t="s">
        <v>92</v>
      </c>
      <c r="J50" s="227" t="s">
        <v>846</v>
      </c>
      <c r="K50" s="226" t="s">
        <v>251</v>
      </c>
      <c r="L50" s="211" t="s">
        <v>41</v>
      </c>
      <c r="M50" s="226" t="s">
        <v>178</v>
      </c>
      <c r="N50" s="226" t="s">
        <v>43</v>
      </c>
      <c r="O50" s="212">
        <f>SUM(O51:O55)</f>
        <v>8150</v>
      </c>
      <c r="P50" s="213"/>
      <c r="Q50" s="213">
        <f t="shared" ref="Q50:AA50" si="7">SUM(Q51:Q55)</f>
        <v>700</v>
      </c>
      <c r="R50" s="213">
        <f t="shared" si="7"/>
        <v>750</v>
      </c>
      <c r="S50" s="213">
        <f t="shared" si="7"/>
        <v>750</v>
      </c>
      <c r="T50" s="213">
        <f t="shared" si="7"/>
        <v>600</v>
      </c>
      <c r="U50" s="213">
        <f t="shared" si="7"/>
        <v>600</v>
      </c>
      <c r="V50" s="213">
        <f t="shared" si="7"/>
        <v>575</v>
      </c>
      <c r="W50" s="213">
        <f t="shared" si="7"/>
        <v>600</v>
      </c>
      <c r="X50" s="213">
        <f t="shared" si="7"/>
        <v>575</v>
      </c>
      <c r="Y50" s="213">
        <f t="shared" si="7"/>
        <v>800</v>
      </c>
      <c r="Z50" s="213">
        <f t="shared" si="7"/>
        <v>750</v>
      </c>
      <c r="AA50" s="213">
        <f t="shared" si="7"/>
        <v>750</v>
      </c>
      <c r="AB50" s="228" t="str">
        <f>AB51</f>
        <v>Informe Mensual</v>
      </c>
      <c r="AC50" s="215" t="s">
        <v>813</v>
      </c>
      <c r="AD50" s="215" t="s">
        <v>814</v>
      </c>
      <c r="AE50" s="226" t="s">
        <v>82</v>
      </c>
      <c r="AF50" s="211">
        <v>0</v>
      </c>
      <c r="AG50" s="17"/>
      <c r="AH50" s="17"/>
      <c r="AI50" s="17"/>
      <c r="AJ50" s="17"/>
      <c r="AK50" s="17"/>
      <c r="AL50" s="17"/>
      <c r="AM50" s="17"/>
    </row>
    <row r="51" spans="2:39" ht="16.5" customHeight="1" x14ac:dyDescent="0.25">
      <c r="B51" s="216"/>
      <c r="C51" s="217"/>
      <c r="D51" s="218"/>
      <c r="E51" s="219" t="s">
        <v>843</v>
      </c>
      <c r="F51" s="219"/>
      <c r="G51" s="219"/>
      <c r="H51" s="211">
        <v>3</v>
      </c>
      <c r="I51" s="219"/>
      <c r="J51" s="219"/>
      <c r="K51" s="218"/>
      <c r="L51" s="211" t="s">
        <v>41</v>
      </c>
      <c r="M51" s="218"/>
      <c r="N51" s="218"/>
      <c r="O51" s="220">
        <v>3000</v>
      </c>
      <c r="P51" s="221">
        <v>250</v>
      </c>
      <c r="Q51" s="221">
        <v>250</v>
      </c>
      <c r="R51" s="221">
        <v>250</v>
      </c>
      <c r="S51" s="221">
        <v>250</v>
      </c>
      <c r="T51" s="221">
        <v>250</v>
      </c>
      <c r="U51" s="221">
        <v>250</v>
      </c>
      <c r="V51" s="221">
        <v>250</v>
      </c>
      <c r="W51" s="221">
        <v>250</v>
      </c>
      <c r="X51" s="221">
        <v>250</v>
      </c>
      <c r="Y51" s="221">
        <v>250</v>
      </c>
      <c r="Z51" s="221">
        <v>250</v>
      </c>
      <c r="AA51" s="221">
        <v>250</v>
      </c>
      <c r="AB51" s="222" t="s">
        <v>812</v>
      </c>
      <c r="AC51" s="211" t="s">
        <v>807</v>
      </c>
      <c r="AD51" s="211" t="s">
        <v>815</v>
      </c>
      <c r="AE51" s="218"/>
      <c r="AF51" s="211">
        <v>0</v>
      </c>
      <c r="AG51" s="17"/>
      <c r="AH51" s="17"/>
      <c r="AI51" s="17"/>
      <c r="AJ51" s="17"/>
      <c r="AK51" s="17"/>
      <c r="AL51" s="17"/>
      <c r="AM51" s="17"/>
    </row>
    <row r="52" spans="2:39" ht="16.5" customHeight="1" x14ac:dyDescent="0.25">
      <c r="B52" s="216"/>
      <c r="C52" s="217"/>
      <c r="D52" s="218"/>
      <c r="E52" s="219" t="s">
        <v>843</v>
      </c>
      <c r="F52" s="219"/>
      <c r="G52" s="219"/>
      <c r="H52" s="211">
        <v>3</v>
      </c>
      <c r="I52" s="219"/>
      <c r="J52" s="219"/>
      <c r="K52" s="218"/>
      <c r="L52" s="211" t="s">
        <v>41</v>
      </c>
      <c r="M52" s="218"/>
      <c r="N52" s="218"/>
      <c r="O52" s="220">
        <v>1200</v>
      </c>
      <c r="P52" s="221">
        <v>100</v>
      </c>
      <c r="Q52" s="221">
        <v>100</v>
      </c>
      <c r="R52" s="221">
        <v>100</v>
      </c>
      <c r="S52" s="221">
        <v>100</v>
      </c>
      <c r="T52" s="221">
        <v>100</v>
      </c>
      <c r="U52" s="221">
        <v>100</v>
      </c>
      <c r="V52" s="221">
        <v>100</v>
      </c>
      <c r="W52" s="221">
        <v>100</v>
      </c>
      <c r="X52" s="221">
        <v>100</v>
      </c>
      <c r="Y52" s="221">
        <v>100</v>
      </c>
      <c r="Z52" s="221">
        <v>100</v>
      </c>
      <c r="AA52" s="221">
        <v>100</v>
      </c>
      <c r="AB52" s="222" t="s">
        <v>812</v>
      </c>
      <c r="AC52" s="211" t="s">
        <v>805</v>
      </c>
      <c r="AD52" s="211" t="s">
        <v>816</v>
      </c>
      <c r="AE52" s="218"/>
      <c r="AF52" s="211">
        <v>0</v>
      </c>
      <c r="AG52" s="17"/>
      <c r="AH52" s="17"/>
      <c r="AI52" s="17"/>
      <c r="AJ52" s="17"/>
      <c r="AK52" s="17"/>
      <c r="AL52" s="17"/>
      <c r="AM52" s="17"/>
    </row>
    <row r="53" spans="2:39" ht="16.5" customHeight="1" x14ac:dyDescent="0.25">
      <c r="B53" s="216"/>
      <c r="C53" s="237"/>
      <c r="D53" s="218"/>
      <c r="E53" s="219" t="s">
        <v>843</v>
      </c>
      <c r="F53" s="219"/>
      <c r="G53" s="219"/>
      <c r="H53" s="211">
        <v>3</v>
      </c>
      <c r="I53" s="219"/>
      <c r="J53" s="219"/>
      <c r="K53" s="218"/>
      <c r="L53" s="211" t="s">
        <v>41</v>
      </c>
      <c r="M53" s="218"/>
      <c r="N53" s="218"/>
      <c r="O53" s="220">
        <v>1500</v>
      </c>
      <c r="P53" s="221">
        <v>125</v>
      </c>
      <c r="Q53" s="221">
        <v>125</v>
      </c>
      <c r="R53" s="221">
        <v>125</v>
      </c>
      <c r="S53" s="221">
        <v>125</v>
      </c>
      <c r="T53" s="221">
        <v>125</v>
      </c>
      <c r="U53" s="221">
        <v>125</v>
      </c>
      <c r="V53" s="221">
        <v>125</v>
      </c>
      <c r="W53" s="221">
        <v>125</v>
      </c>
      <c r="X53" s="221">
        <v>125</v>
      </c>
      <c r="Y53" s="221">
        <v>125</v>
      </c>
      <c r="Z53" s="221">
        <v>125</v>
      </c>
      <c r="AA53" s="221">
        <v>125</v>
      </c>
      <c r="AB53" s="222" t="s">
        <v>763</v>
      </c>
      <c r="AC53" s="211" t="s">
        <v>804</v>
      </c>
      <c r="AD53" s="211" t="s">
        <v>817</v>
      </c>
      <c r="AE53" s="218"/>
      <c r="AF53" s="211">
        <v>0</v>
      </c>
      <c r="AG53" s="17"/>
      <c r="AH53" s="17"/>
      <c r="AI53" s="17"/>
      <c r="AJ53" s="17"/>
      <c r="AK53" s="17"/>
      <c r="AL53" s="17"/>
      <c r="AM53" s="17"/>
    </row>
    <row r="54" spans="2:39" ht="16.5" customHeight="1" x14ac:dyDescent="0.25">
      <c r="B54" s="216"/>
      <c r="C54" s="217"/>
      <c r="D54" s="218"/>
      <c r="E54" s="219" t="s">
        <v>843</v>
      </c>
      <c r="F54" s="219"/>
      <c r="G54" s="219"/>
      <c r="H54" s="211">
        <v>3</v>
      </c>
      <c r="I54" s="219"/>
      <c r="J54" s="219"/>
      <c r="K54" s="218"/>
      <c r="L54" s="211" t="s">
        <v>41</v>
      </c>
      <c r="M54" s="218"/>
      <c r="N54" s="218"/>
      <c r="O54" s="220">
        <v>1550</v>
      </c>
      <c r="P54" s="221">
        <v>150</v>
      </c>
      <c r="Q54" s="221">
        <v>150</v>
      </c>
      <c r="R54" s="221">
        <v>200</v>
      </c>
      <c r="S54" s="221">
        <v>200</v>
      </c>
      <c r="T54" s="221">
        <v>50</v>
      </c>
      <c r="U54" s="221">
        <v>50</v>
      </c>
      <c r="V54" s="221">
        <v>25</v>
      </c>
      <c r="W54" s="221">
        <v>50</v>
      </c>
      <c r="X54" s="221">
        <v>25</v>
      </c>
      <c r="Y54" s="221">
        <v>250</v>
      </c>
      <c r="Z54" s="221">
        <v>200</v>
      </c>
      <c r="AA54" s="221">
        <v>200</v>
      </c>
      <c r="AB54" s="222" t="s">
        <v>828</v>
      </c>
      <c r="AC54" s="211" t="s">
        <v>806</v>
      </c>
      <c r="AD54" s="211" t="s">
        <v>818</v>
      </c>
      <c r="AE54" s="218"/>
      <c r="AF54" s="211">
        <v>0</v>
      </c>
      <c r="AG54" s="17"/>
      <c r="AH54" s="17"/>
      <c r="AI54" s="17"/>
      <c r="AJ54" s="17"/>
      <c r="AK54" s="17"/>
      <c r="AL54" s="17"/>
      <c r="AM54" s="17"/>
    </row>
    <row r="55" spans="2:39" ht="16.5" customHeight="1" x14ac:dyDescent="0.25">
      <c r="B55" s="216"/>
      <c r="C55" s="217"/>
      <c r="D55" s="223"/>
      <c r="E55" s="224" t="s">
        <v>843</v>
      </c>
      <c r="F55" s="224"/>
      <c r="G55" s="224"/>
      <c r="H55" s="211">
        <v>3</v>
      </c>
      <c r="I55" s="224"/>
      <c r="J55" s="224"/>
      <c r="K55" s="223"/>
      <c r="L55" s="211" t="s">
        <v>41</v>
      </c>
      <c r="M55" s="223"/>
      <c r="N55" s="223"/>
      <c r="O55" s="220">
        <v>900</v>
      </c>
      <c r="P55" s="221">
        <v>75</v>
      </c>
      <c r="Q55" s="221">
        <v>75</v>
      </c>
      <c r="R55" s="221">
        <v>75</v>
      </c>
      <c r="S55" s="221">
        <v>75</v>
      </c>
      <c r="T55" s="221">
        <v>75</v>
      </c>
      <c r="U55" s="221">
        <v>75</v>
      </c>
      <c r="V55" s="221">
        <v>75</v>
      </c>
      <c r="W55" s="221">
        <v>75</v>
      </c>
      <c r="X55" s="221">
        <v>75</v>
      </c>
      <c r="Y55" s="221">
        <v>75</v>
      </c>
      <c r="Z55" s="221">
        <v>75</v>
      </c>
      <c r="AA55" s="221">
        <v>75</v>
      </c>
      <c r="AB55" s="225" t="s">
        <v>812</v>
      </c>
      <c r="AC55" s="211" t="s">
        <v>819</v>
      </c>
      <c r="AD55" s="211" t="s">
        <v>820</v>
      </c>
      <c r="AE55" s="223"/>
      <c r="AF55" s="211">
        <v>0</v>
      </c>
      <c r="AG55" s="17"/>
      <c r="AH55" s="17"/>
      <c r="AI55" s="17"/>
      <c r="AJ55" s="17"/>
      <c r="AK55" s="17"/>
      <c r="AL55" s="17"/>
      <c r="AM55" s="17"/>
    </row>
    <row r="56" spans="2:39" ht="16.5" customHeight="1" x14ac:dyDescent="0.25">
      <c r="B56" s="216"/>
      <c r="C56" s="217"/>
      <c r="D56" s="226"/>
      <c r="E56" s="227" t="s">
        <v>847</v>
      </c>
      <c r="F56" s="227" t="s">
        <v>848</v>
      </c>
      <c r="G56" s="227" t="s">
        <v>849</v>
      </c>
      <c r="H56" s="211"/>
      <c r="I56" s="227" t="s">
        <v>92</v>
      </c>
      <c r="J56" s="227" t="s">
        <v>850</v>
      </c>
      <c r="K56" s="226" t="s">
        <v>251</v>
      </c>
      <c r="L56" s="211" t="s">
        <v>41</v>
      </c>
      <c r="M56" s="226" t="s">
        <v>42</v>
      </c>
      <c r="N56" s="226" t="s">
        <v>43</v>
      </c>
      <c r="O56" s="212">
        <f>SUM(O57:O61)</f>
        <v>16526</v>
      </c>
      <c r="P56" s="213"/>
      <c r="Q56" s="213">
        <f t="shared" ref="Q56:AA56" si="8">SUM(Q57:Q61)</f>
        <v>1376</v>
      </c>
      <c r="R56" s="213">
        <f t="shared" si="8"/>
        <v>1379</v>
      </c>
      <c r="S56" s="213">
        <f t="shared" si="8"/>
        <v>1376</v>
      </c>
      <c r="T56" s="213">
        <f t="shared" si="8"/>
        <v>1377</v>
      </c>
      <c r="U56" s="213">
        <f t="shared" si="8"/>
        <v>1379</v>
      </c>
      <c r="V56" s="213">
        <f t="shared" si="8"/>
        <v>1376</v>
      </c>
      <c r="W56" s="213">
        <f t="shared" si="8"/>
        <v>1376</v>
      </c>
      <c r="X56" s="213">
        <f t="shared" si="8"/>
        <v>1379</v>
      </c>
      <c r="Y56" s="213">
        <f t="shared" si="8"/>
        <v>1376</v>
      </c>
      <c r="Z56" s="213">
        <f t="shared" si="8"/>
        <v>1377</v>
      </c>
      <c r="AA56" s="213">
        <f t="shared" si="8"/>
        <v>1379</v>
      </c>
      <c r="AB56" s="228" t="str">
        <f>AB57</f>
        <v>Informe Mensual</v>
      </c>
      <c r="AC56" s="215" t="s">
        <v>813</v>
      </c>
      <c r="AD56" s="215" t="s">
        <v>814</v>
      </c>
      <c r="AE56" s="226" t="s">
        <v>82</v>
      </c>
      <c r="AF56" s="211">
        <v>0</v>
      </c>
      <c r="AG56" s="17"/>
      <c r="AH56" s="17"/>
      <c r="AI56" s="17"/>
      <c r="AJ56" s="17"/>
      <c r="AK56" s="17"/>
      <c r="AL56" s="17"/>
      <c r="AM56" s="17"/>
    </row>
    <row r="57" spans="2:39" ht="16.5" customHeight="1" x14ac:dyDescent="0.25">
      <c r="B57" s="216"/>
      <c r="C57" s="217"/>
      <c r="D57" s="218"/>
      <c r="E57" s="219" t="s">
        <v>847</v>
      </c>
      <c r="F57" s="219"/>
      <c r="G57" s="219"/>
      <c r="H57" s="211">
        <v>2</v>
      </c>
      <c r="I57" s="219"/>
      <c r="J57" s="219"/>
      <c r="K57" s="218"/>
      <c r="L57" s="211" t="s">
        <v>41</v>
      </c>
      <c r="M57" s="218"/>
      <c r="N57" s="218"/>
      <c r="O57" s="220">
        <v>5000</v>
      </c>
      <c r="P57" s="221">
        <v>416</v>
      </c>
      <c r="Q57" s="221">
        <v>416</v>
      </c>
      <c r="R57" s="221">
        <v>418</v>
      </c>
      <c r="S57" s="221">
        <v>416</v>
      </c>
      <c r="T57" s="221">
        <v>416</v>
      </c>
      <c r="U57" s="221">
        <v>418</v>
      </c>
      <c r="V57" s="221">
        <v>416</v>
      </c>
      <c r="W57" s="221">
        <v>416</v>
      </c>
      <c r="X57" s="221">
        <v>418</v>
      </c>
      <c r="Y57" s="221">
        <v>416</v>
      </c>
      <c r="Z57" s="221">
        <v>416</v>
      </c>
      <c r="AA57" s="221">
        <v>418</v>
      </c>
      <c r="AB57" s="222" t="s">
        <v>812</v>
      </c>
      <c r="AC57" s="211" t="s">
        <v>807</v>
      </c>
      <c r="AD57" s="211" t="s">
        <v>815</v>
      </c>
      <c r="AE57" s="218"/>
      <c r="AF57" s="211">
        <v>0</v>
      </c>
      <c r="AG57" s="17"/>
      <c r="AH57" s="17"/>
      <c r="AI57" s="17"/>
      <c r="AJ57" s="17"/>
      <c r="AK57" s="17"/>
      <c r="AL57" s="17"/>
      <c r="AM57" s="17"/>
    </row>
    <row r="58" spans="2:39" ht="16.5" customHeight="1" x14ac:dyDescent="0.25">
      <c r="B58" s="216"/>
      <c r="C58" s="217"/>
      <c r="D58" s="218"/>
      <c r="E58" s="219" t="s">
        <v>847</v>
      </c>
      <c r="F58" s="219"/>
      <c r="G58" s="219"/>
      <c r="H58" s="211">
        <v>2</v>
      </c>
      <c r="I58" s="219"/>
      <c r="J58" s="219"/>
      <c r="K58" s="218"/>
      <c r="L58" s="211" t="s">
        <v>41</v>
      </c>
      <c r="M58" s="218"/>
      <c r="N58" s="218"/>
      <c r="O58" s="220">
        <v>3000</v>
      </c>
      <c r="P58" s="221">
        <v>250</v>
      </c>
      <c r="Q58" s="221">
        <v>250</v>
      </c>
      <c r="R58" s="221">
        <v>250</v>
      </c>
      <c r="S58" s="221">
        <v>250</v>
      </c>
      <c r="T58" s="221">
        <v>250</v>
      </c>
      <c r="U58" s="221">
        <v>250</v>
      </c>
      <c r="V58" s="221">
        <v>250</v>
      </c>
      <c r="W58" s="221">
        <v>250</v>
      </c>
      <c r="X58" s="221">
        <v>250</v>
      </c>
      <c r="Y58" s="221">
        <v>250</v>
      </c>
      <c r="Z58" s="221">
        <v>250</v>
      </c>
      <c r="AA58" s="221">
        <v>250</v>
      </c>
      <c r="AB58" s="222" t="s">
        <v>812</v>
      </c>
      <c r="AC58" s="211" t="s">
        <v>805</v>
      </c>
      <c r="AD58" s="211" t="s">
        <v>816</v>
      </c>
      <c r="AE58" s="218"/>
      <c r="AF58" s="211">
        <v>0</v>
      </c>
      <c r="AG58" s="17"/>
      <c r="AH58" s="17"/>
      <c r="AI58" s="17"/>
      <c r="AJ58" s="17"/>
      <c r="AK58" s="17"/>
      <c r="AL58" s="17"/>
      <c r="AM58" s="17"/>
    </row>
    <row r="59" spans="2:39" ht="16.5" customHeight="1" x14ac:dyDescent="0.25">
      <c r="B59" s="216"/>
      <c r="C59" s="237"/>
      <c r="D59" s="218"/>
      <c r="E59" s="219" t="s">
        <v>847</v>
      </c>
      <c r="F59" s="219"/>
      <c r="G59" s="219"/>
      <c r="H59" s="211">
        <v>2</v>
      </c>
      <c r="I59" s="219"/>
      <c r="J59" s="219"/>
      <c r="K59" s="218"/>
      <c r="L59" s="211" t="s">
        <v>41</v>
      </c>
      <c r="M59" s="218"/>
      <c r="N59" s="218"/>
      <c r="O59" s="220">
        <v>3600</v>
      </c>
      <c r="P59" s="221">
        <v>300</v>
      </c>
      <c r="Q59" s="221">
        <v>300</v>
      </c>
      <c r="R59" s="221">
        <v>300</v>
      </c>
      <c r="S59" s="221">
        <v>300</v>
      </c>
      <c r="T59" s="221">
        <v>300</v>
      </c>
      <c r="U59" s="221">
        <v>300</v>
      </c>
      <c r="V59" s="221">
        <v>300</v>
      </c>
      <c r="W59" s="221">
        <v>300</v>
      </c>
      <c r="X59" s="221">
        <v>300</v>
      </c>
      <c r="Y59" s="221">
        <v>300</v>
      </c>
      <c r="Z59" s="221">
        <v>300</v>
      </c>
      <c r="AA59" s="221">
        <v>300</v>
      </c>
      <c r="AB59" s="222" t="s">
        <v>450</v>
      </c>
      <c r="AC59" s="211" t="s">
        <v>804</v>
      </c>
      <c r="AD59" s="211" t="s">
        <v>817</v>
      </c>
      <c r="AE59" s="218"/>
      <c r="AF59" s="211">
        <v>0</v>
      </c>
      <c r="AG59" s="17"/>
      <c r="AH59" s="17"/>
      <c r="AI59" s="17"/>
      <c r="AJ59" s="17"/>
      <c r="AK59" s="17"/>
      <c r="AL59" s="17"/>
      <c r="AM59" s="17"/>
    </row>
    <row r="60" spans="2:39" ht="16.5" customHeight="1" x14ac:dyDescent="0.25">
      <c r="B60" s="216"/>
      <c r="C60" s="217"/>
      <c r="D60" s="218"/>
      <c r="E60" s="219" t="s">
        <v>847</v>
      </c>
      <c r="F60" s="219"/>
      <c r="G60" s="219"/>
      <c r="H60" s="211">
        <v>2</v>
      </c>
      <c r="I60" s="219"/>
      <c r="J60" s="219"/>
      <c r="K60" s="218"/>
      <c r="L60" s="211" t="s">
        <v>41</v>
      </c>
      <c r="M60" s="218"/>
      <c r="N60" s="218"/>
      <c r="O60" s="220">
        <v>3600</v>
      </c>
      <c r="P60" s="221">
        <v>300</v>
      </c>
      <c r="Q60" s="221">
        <v>300</v>
      </c>
      <c r="R60" s="221">
        <v>300</v>
      </c>
      <c r="S60" s="221">
        <v>300</v>
      </c>
      <c r="T60" s="221">
        <v>300</v>
      </c>
      <c r="U60" s="221">
        <v>300</v>
      </c>
      <c r="V60" s="221">
        <v>300</v>
      </c>
      <c r="W60" s="221">
        <v>300</v>
      </c>
      <c r="X60" s="221">
        <v>300</v>
      </c>
      <c r="Y60" s="221">
        <v>300</v>
      </c>
      <c r="Z60" s="221">
        <v>300</v>
      </c>
      <c r="AA60" s="221">
        <v>300</v>
      </c>
      <c r="AB60" s="222" t="s">
        <v>828</v>
      </c>
      <c r="AC60" s="211" t="s">
        <v>806</v>
      </c>
      <c r="AD60" s="211" t="s">
        <v>818</v>
      </c>
      <c r="AE60" s="218"/>
      <c r="AF60" s="211">
        <v>0</v>
      </c>
      <c r="AG60" s="17"/>
      <c r="AH60" s="17"/>
      <c r="AI60" s="17"/>
      <c r="AJ60" s="17"/>
      <c r="AK60" s="17"/>
      <c r="AL60" s="17"/>
      <c r="AM60" s="17"/>
    </row>
    <row r="61" spans="2:39" ht="16.5" customHeight="1" x14ac:dyDescent="0.25">
      <c r="B61" s="216"/>
      <c r="C61" s="217"/>
      <c r="D61" s="223"/>
      <c r="E61" s="224" t="s">
        <v>847</v>
      </c>
      <c r="F61" s="224"/>
      <c r="G61" s="224"/>
      <c r="H61" s="211">
        <v>2</v>
      </c>
      <c r="I61" s="224"/>
      <c r="J61" s="224"/>
      <c r="K61" s="223"/>
      <c r="L61" s="211" t="s">
        <v>41</v>
      </c>
      <c r="M61" s="223"/>
      <c r="N61" s="223"/>
      <c r="O61" s="220">
        <v>1326</v>
      </c>
      <c r="P61" s="221">
        <v>110</v>
      </c>
      <c r="Q61" s="221">
        <v>110</v>
      </c>
      <c r="R61" s="221">
        <v>111</v>
      </c>
      <c r="S61" s="221">
        <v>110</v>
      </c>
      <c r="T61" s="221">
        <v>111</v>
      </c>
      <c r="U61" s="221">
        <v>111</v>
      </c>
      <c r="V61" s="221">
        <v>110</v>
      </c>
      <c r="W61" s="221">
        <v>110</v>
      </c>
      <c r="X61" s="221">
        <v>111</v>
      </c>
      <c r="Y61" s="221">
        <v>110</v>
      </c>
      <c r="Z61" s="221">
        <v>111</v>
      </c>
      <c r="AA61" s="221">
        <v>111</v>
      </c>
      <c r="AB61" s="225" t="s">
        <v>812</v>
      </c>
      <c r="AC61" s="211" t="s">
        <v>819</v>
      </c>
      <c r="AD61" s="211" t="s">
        <v>820</v>
      </c>
      <c r="AE61" s="223"/>
      <c r="AF61" s="211">
        <v>0</v>
      </c>
      <c r="AG61" s="17"/>
      <c r="AH61" s="17"/>
      <c r="AI61" s="17"/>
      <c r="AJ61" s="17"/>
      <c r="AK61" s="17"/>
      <c r="AL61" s="17"/>
      <c r="AM61" s="17"/>
    </row>
    <row r="62" spans="2:39" ht="16.5" customHeight="1" x14ac:dyDescent="0.25">
      <c r="B62" s="216"/>
      <c r="C62" s="217"/>
      <c r="D62" s="226"/>
      <c r="E62" s="227" t="s">
        <v>851</v>
      </c>
      <c r="F62" s="227" t="s">
        <v>852</v>
      </c>
      <c r="G62" s="227" t="s">
        <v>853</v>
      </c>
      <c r="H62" s="211"/>
      <c r="I62" s="227" t="s">
        <v>398</v>
      </c>
      <c r="J62" s="227" t="s">
        <v>854</v>
      </c>
      <c r="K62" s="226" t="s">
        <v>461</v>
      </c>
      <c r="L62" s="211" t="s">
        <v>343</v>
      </c>
      <c r="M62" s="226" t="s">
        <v>178</v>
      </c>
      <c r="N62" s="226" t="s">
        <v>43</v>
      </c>
      <c r="O62" s="238">
        <f>AVERAGE(O63:O67)</f>
        <v>1.575</v>
      </c>
      <c r="P62" s="213"/>
      <c r="Q62" s="213">
        <f>AVERAGE(Q63:Q67)</f>
        <v>1.64</v>
      </c>
      <c r="R62" s="213">
        <f t="shared" ref="R62:AA62" si="9">AVERAGE(R63:R67)</f>
        <v>1.54</v>
      </c>
      <c r="S62" s="213">
        <f t="shared" si="9"/>
        <v>1.58</v>
      </c>
      <c r="T62" s="213">
        <f t="shared" si="9"/>
        <v>1.54</v>
      </c>
      <c r="U62" s="213">
        <f t="shared" si="9"/>
        <v>1.58</v>
      </c>
      <c r="V62" s="213">
        <f t="shared" si="9"/>
        <v>1.56</v>
      </c>
      <c r="W62" s="213">
        <f t="shared" si="9"/>
        <v>1.58</v>
      </c>
      <c r="X62" s="213">
        <f t="shared" si="9"/>
        <v>1.6</v>
      </c>
      <c r="Y62" s="213">
        <f t="shared" si="9"/>
        <v>1.54</v>
      </c>
      <c r="Z62" s="213">
        <f t="shared" si="9"/>
        <v>1.58</v>
      </c>
      <c r="AA62" s="213">
        <f t="shared" si="9"/>
        <v>1.56</v>
      </c>
      <c r="AB62" s="228" t="str">
        <f>AB63</f>
        <v>Informe Mensual</v>
      </c>
      <c r="AC62" s="215" t="s">
        <v>813</v>
      </c>
      <c r="AD62" s="215" t="s">
        <v>814</v>
      </c>
      <c r="AE62" s="226" t="s">
        <v>82</v>
      </c>
      <c r="AF62" s="211">
        <v>0</v>
      </c>
      <c r="AG62" s="17"/>
      <c r="AH62" s="17"/>
      <c r="AI62" s="17"/>
      <c r="AJ62" s="17"/>
      <c r="AK62" s="17"/>
      <c r="AL62" s="17"/>
      <c r="AM62" s="17"/>
    </row>
    <row r="63" spans="2:39" ht="16.5" customHeight="1" x14ac:dyDescent="0.25">
      <c r="B63" s="216"/>
      <c r="C63" s="217"/>
      <c r="D63" s="218"/>
      <c r="E63" s="219" t="s">
        <v>851</v>
      </c>
      <c r="F63" s="219"/>
      <c r="G63" s="219"/>
      <c r="H63" s="211">
        <v>3</v>
      </c>
      <c r="I63" s="219"/>
      <c r="J63" s="219"/>
      <c r="K63" s="218"/>
      <c r="L63" s="211" t="s">
        <v>343</v>
      </c>
      <c r="M63" s="218"/>
      <c r="N63" s="218"/>
      <c r="O63" s="220">
        <v>1.5</v>
      </c>
      <c r="P63" s="221">
        <v>1.5</v>
      </c>
      <c r="Q63" s="221">
        <v>1.5</v>
      </c>
      <c r="R63" s="221">
        <v>1.5</v>
      </c>
      <c r="S63" s="221">
        <v>1.5</v>
      </c>
      <c r="T63" s="221">
        <v>1.5</v>
      </c>
      <c r="U63" s="221">
        <v>1.5</v>
      </c>
      <c r="V63" s="221">
        <v>1.5</v>
      </c>
      <c r="W63" s="221">
        <v>1.5</v>
      </c>
      <c r="X63" s="221">
        <v>1.5</v>
      </c>
      <c r="Y63" s="221">
        <v>1.5</v>
      </c>
      <c r="Z63" s="221">
        <v>1.5</v>
      </c>
      <c r="AA63" s="221">
        <v>1.5</v>
      </c>
      <c r="AB63" s="222" t="s">
        <v>812</v>
      </c>
      <c r="AC63" s="211" t="s">
        <v>807</v>
      </c>
      <c r="AD63" s="211" t="s">
        <v>815</v>
      </c>
      <c r="AE63" s="218"/>
      <c r="AF63" s="211">
        <v>0</v>
      </c>
      <c r="AG63" s="17"/>
      <c r="AH63" s="17"/>
      <c r="AI63" s="17"/>
      <c r="AJ63" s="17"/>
      <c r="AK63" s="17"/>
      <c r="AL63" s="17"/>
      <c r="AM63" s="17"/>
    </row>
    <row r="64" spans="2:39" ht="16.5" customHeight="1" x14ac:dyDescent="0.25">
      <c r="B64" s="216"/>
      <c r="C64" s="217"/>
      <c r="D64" s="218"/>
      <c r="E64" s="219" t="s">
        <v>851</v>
      </c>
      <c r="F64" s="219"/>
      <c r="G64" s="219"/>
      <c r="H64" s="211">
        <v>3</v>
      </c>
      <c r="I64" s="219"/>
      <c r="J64" s="219"/>
      <c r="K64" s="218"/>
      <c r="L64" s="211" t="s">
        <v>343</v>
      </c>
      <c r="M64" s="218"/>
      <c r="N64" s="218"/>
      <c r="O64" s="220">
        <v>1.5</v>
      </c>
      <c r="P64" s="221">
        <v>1.5</v>
      </c>
      <c r="Q64" s="221">
        <v>1.5</v>
      </c>
      <c r="R64" s="221">
        <v>1.5</v>
      </c>
      <c r="S64" s="221">
        <v>1.5</v>
      </c>
      <c r="T64" s="221">
        <v>1.5</v>
      </c>
      <c r="U64" s="221">
        <v>1.5</v>
      </c>
      <c r="V64" s="221">
        <v>1.5</v>
      </c>
      <c r="W64" s="221">
        <v>1.5</v>
      </c>
      <c r="X64" s="221">
        <v>1.5</v>
      </c>
      <c r="Y64" s="221">
        <v>1.5</v>
      </c>
      <c r="Z64" s="221">
        <v>1.5</v>
      </c>
      <c r="AA64" s="221">
        <v>1.5</v>
      </c>
      <c r="AB64" s="222" t="s">
        <v>812</v>
      </c>
      <c r="AC64" s="211" t="s">
        <v>805</v>
      </c>
      <c r="AD64" s="211" t="s">
        <v>816</v>
      </c>
      <c r="AE64" s="218"/>
      <c r="AF64" s="211">
        <v>0</v>
      </c>
      <c r="AG64" s="17"/>
      <c r="AH64" s="17"/>
      <c r="AI64" s="17"/>
      <c r="AJ64" s="17"/>
      <c r="AK64" s="17"/>
      <c r="AL64" s="17"/>
      <c r="AM64" s="17"/>
    </row>
    <row r="65" spans="2:39" ht="16.5" customHeight="1" x14ac:dyDescent="0.25">
      <c r="B65" s="216"/>
      <c r="C65" s="237"/>
      <c r="D65" s="218"/>
      <c r="E65" s="219" t="s">
        <v>851</v>
      </c>
      <c r="F65" s="219"/>
      <c r="G65" s="219"/>
      <c r="H65" s="211">
        <v>3</v>
      </c>
      <c r="I65" s="219"/>
      <c r="J65" s="219"/>
      <c r="K65" s="218"/>
      <c r="L65" s="211" t="s">
        <v>343</v>
      </c>
      <c r="M65" s="218"/>
      <c r="N65" s="218"/>
      <c r="O65" s="220">
        <v>1.5</v>
      </c>
      <c r="P65" s="221">
        <v>1.5</v>
      </c>
      <c r="Q65" s="221">
        <v>1.5</v>
      </c>
      <c r="R65" s="221">
        <v>1.5</v>
      </c>
      <c r="S65" s="221">
        <v>1.5</v>
      </c>
      <c r="T65" s="221">
        <v>1.5</v>
      </c>
      <c r="U65" s="221">
        <v>1.5</v>
      </c>
      <c r="V65" s="221">
        <v>1.5</v>
      </c>
      <c r="W65" s="221">
        <v>1.5</v>
      </c>
      <c r="X65" s="221">
        <v>1.5</v>
      </c>
      <c r="Y65" s="221">
        <v>1.5</v>
      </c>
      <c r="Z65" s="221">
        <v>1.5</v>
      </c>
      <c r="AA65" s="221">
        <v>1.5</v>
      </c>
      <c r="AB65" s="222" t="s">
        <v>303</v>
      </c>
      <c r="AC65" s="211" t="s">
        <v>804</v>
      </c>
      <c r="AD65" s="211" t="s">
        <v>817</v>
      </c>
      <c r="AE65" s="218"/>
      <c r="AF65" s="211">
        <v>0</v>
      </c>
      <c r="AG65" s="17"/>
      <c r="AH65" s="17"/>
      <c r="AI65" s="17"/>
      <c r="AJ65" s="17"/>
      <c r="AK65" s="17"/>
      <c r="AL65" s="17"/>
      <c r="AM65" s="17"/>
    </row>
    <row r="66" spans="2:39" ht="16.5" customHeight="1" x14ac:dyDescent="0.25">
      <c r="B66" s="216"/>
      <c r="C66" s="217"/>
      <c r="D66" s="218"/>
      <c r="E66" s="219" t="s">
        <v>851</v>
      </c>
      <c r="F66" s="219"/>
      <c r="G66" s="219"/>
      <c r="H66" s="211">
        <v>3</v>
      </c>
      <c r="I66" s="219"/>
      <c r="J66" s="219"/>
      <c r="K66" s="218"/>
      <c r="L66" s="211" t="s">
        <v>343</v>
      </c>
      <c r="M66" s="218"/>
      <c r="N66" s="218"/>
      <c r="O66" s="220">
        <v>1.6749999999999998</v>
      </c>
      <c r="P66" s="221">
        <v>1.8</v>
      </c>
      <c r="Q66" s="221">
        <v>2</v>
      </c>
      <c r="R66" s="221">
        <v>1.5</v>
      </c>
      <c r="S66" s="221">
        <v>1.7</v>
      </c>
      <c r="T66" s="221">
        <v>1.5</v>
      </c>
      <c r="U66" s="221">
        <v>1.7</v>
      </c>
      <c r="V66" s="221">
        <v>1.6</v>
      </c>
      <c r="W66" s="221">
        <v>1.7</v>
      </c>
      <c r="X66" s="221">
        <v>1.8</v>
      </c>
      <c r="Y66" s="221">
        <v>1.5</v>
      </c>
      <c r="Z66" s="221">
        <v>1.7</v>
      </c>
      <c r="AA66" s="221">
        <v>1.6</v>
      </c>
      <c r="AB66" s="222" t="s">
        <v>828</v>
      </c>
      <c r="AC66" s="211" t="s">
        <v>806</v>
      </c>
      <c r="AD66" s="211" t="s">
        <v>818</v>
      </c>
      <c r="AE66" s="218"/>
      <c r="AF66" s="211">
        <v>0</v>
      </c>
      <c r="AG66" s="17"/>
      <c r="AH66" s="17"/>
      <c r="AI66" s="17"/>
      <c r="AJ66" s="17"/>
      <c r="AK66" s="17"/>
      <c r="AL66" s="17"/>
      <c r="AM66" s="17"/>
    </row>
    <row r="67" spans="2:39" ht="16.5" customHeight="1" x14ac:dyDescent="0.25">
      <c r="B67" s="216"/>
      <c r="C67" s="217"/>
      <c r="D67" s="223"/>
      <c r="E67" s="224" t="s">
        <v>851</v>
      </c>
      <c r="F67" s="224"/>
      <c r="G67" s="224"/>
      <c r="H67" s="211">
        <v>3</v>
      </c>
      <c r="I67" s="224"/>
      <c r="J67" s="224"/>
      <c r="K67" s="223"/>
      <c r="L67" s="211" t="s">
        <v>343</v>
      </c>
      <c r="M67" s="223"/>
      <c r="N67" s="223"/>
      <c r="O67" s="220">
        <v>1.7</v>
      </c>
      <c r="P67" s="221">
        <v>1.7</v>
      </c>
      <c r="Q67" s="221">
        <v>1.7</v>
      </c>
      <c r="R67" s="221">
        <v>1.7</v>
      </c>
      <c r="S67" s="221">
        <v>1.7</v>
      </c>
      <c r="T67" s="221">
        <v>1.7</v>
      </c>
      <c r="U67" s="221">
        <v>1.7</v>
      </c>
      <c r="V67" s="221">
        <v>1.7</v>
      </c>
      <c r="W67" s="221">
        <v>1.7</v>
      </c>
      <c r="X67" s="221">
        <v>1.7</v>
      </c>
      <c r="Y67" s="221">
        <v>1.7</v>
      </c>
      <c r="Z67" s="221">
        <v>1.7</v>
      </c>
      <c r="AA67" s="221">
        <v>1.7</v>
      </c>
      <c r="AB67" s="225" t="s">
        <v>812</v>
      </c>
      <c r="AC67" s="211" t="s">
        <v>819</v>
      </c>
      <c r="AD67" s="211" t="s">
        <v>820</v>
      </c>
      <c r="AE67" s="223"/>
      <c r="AF67" s="211">
        <v>0</v>
      </c>
      <c r="AG67" s="17"/>
      <c r="AH67" s="17"/>
      <c r="AI67" s="17"/>
      <c r="AJ67" s="17"/>
      <c r="AK67" s="17"/>
      <c r="AL67" s="17"/>
      <c r="AM67" s="17"/>
    </row>
    <row r="68" spans="2:39" ht="16.5" customHeight="1" x14ac:dyDescent="0.25">
      <c r="B68" s="216"/>
      <c r="C68" s="217"/>
      <c r="D68" s="226"/>
      <c r="E68" s="227" t="s">
        <v>855</v>
      </c>
      <c r="F68" s="227" t="s">
        <v>856</v>
      </c>
      <c r="G68" s="227" t="s">
        <v>857</v>
      </c>
      <c r="H68" s="211"/>
      <c r="I68" s="227" t="s">
        <v>325</v>
      </c>
      <c r="J68" s="227" t="s">
        <v>858</v>
      </c>
      <c r="K68" s="226" t="s">
        <v>251</v>
      </c>
      <c r="L68" s="211" t="s">
        <v>41</v>
      </c>
      <c r="M68" s="226" t="s">
        <v>42</v>
      </c>
      <c r="N68" s="226" t="s">
        <v>43</v>
      </c>
      <c r="O68" s="212">
        <f>SUM(O69:O73)</f>
        <v>2870</v>
      </c>
      <c r="P68" s="213"/>
      <c r="Q68" s="213">
        <f t="shared" ref="Q68:AA68" si="10">SUM(Q69:Q73)</f>
        <v>241</v>
      </c>
      <c r="R68" s="213">
        <f t="shared" si="10"/>
        <v>248</v>
      </c>
      <c r="S68" s="213">
        <f t="shared" si="10"/>
        <v>231</v>
      </c>
      <c r="T68" s="213">
        <f t="shared" si="10"/>
        <v>246</v>
      </c>
      <c r="U68" s="213">
        <f t="shared" si="10"/>
        <v>243</v>
      </c>
      <c r="V68" s="213">
        <f t="shared" si="10"/>
        <v>246</v>
      </c>
      <c r="W68" s="213">
        <f t="shared" si="10"/>
        <v>241</v>
      </c>
      <c r="X68" s="213">
        <f t="shared" si="10"/>
        <v>233</v>
      </c>
      <c r="Y68" s="213">
        <f t="shared" si="10"/>
        <v>241</v>
      </c>
      <c r="Z68" s="213">
        <f t="shared" si="10"/>
        <v>231</v>
      </c>
      <c r="AA68" s="213">
        <f t="shared" si="10"/>
        <v>238</v>
      </c>
      <c r="AB68" s="228" t="str">
        <f>AB69</f>
        <v>Informe Mensual</v>
      </c>
      <c r="AC68" s="215" t="s">
        <v>813</v>
      </c>
      <c r="AD68" s="215" t="s">
        <v>814</v>
      </c>
      <c r="AE68" s="226" t="s">
        <v>859</v>
      </c>
      <c r="AF68" s="211">
        <v>0</v>
      </c>
      <c r="AG68" s="17"/>
      <c r="AH68" s="17"/>
      <c r="AI68" s="17"/>
      <c r="AJ68" s="17"/>
      <c r="AK68" s="17"/>
      <c r="AL68" s="17"/>
      <c r="AM68" s="17"/>
    </row>
    <row r="69" spans="2:39" ht="16.5" customHeight="1" x14ac:dyDescent="0.25">
      <c r="B69" s="216"/>
      <c r="C69" s="217"/>
      <c r="D69" s="218"/>
      <c r="E69" s="219" t="s">
        <v>855</v>
      </c>
      <c r="F69" s="219"/>
      <c r="G69" s="219"/>
      <c r="H69" s="211">
        <v>2</v>
      </c>
      <c r="I69" s="219"/>
      <c r="J69" s="219"/>
      <c r="K69" s="218"/>
      <c r="L69" s="211" t="s">
        <v>41</v>
      </c>
      <c r="M69" s="218"/>
      <c r="N69" s="218"/>
      <c r="O69" s="220">
        <v>1400</v>
      </c>
      <c r="P69" s="221">
        <v>116</v>
      </c>
      <c r="Q69" s="221">
        <v>116</v>
      </c>
      <c r="R69" s="221">
        <v>118</v>
      </c>
      <c r="S69" s="221">
        <v>116</v>
      </c>
      <c r="T69" s="221">
        <v>116</v>
      </c>
      <c r="U69" s="221">
        <v>118</v>
      </c>
      <c r="V69" s="221">
        <v>116</v>
      </c>
      <c r="W69" s="221">
        <v>116</v>
      </c>
      <c r="X69" s="221">
        <v>118</v>
      </c>
      <c r="Y69" s="221">
        <v>116</v>
      </c>
      <c r="Z69" s="221">
        <v>116</v>
      </c>
      <c r="AA69" s="221">
        <v>118</v>
      </c>
      <c r="AB69" s="222" t="s">
        <v>812</v>
      </c>
      <c r="AC69" s="211" t="s">
        <v>807</v>
      </c>
      <c r="AD69" s="211" t="s">
        <v>815</v>
      </c>
      <c r="AE69" s="218"/>
      <c r="AF69" s="211">
        <v>0</v>
      </c>
      <c r="AG69" s="17"/>
      <c r="AH69" s="17"/>
      <c r="AI69" s="17"/>
      <c r="AJ69" s="17"/>
      <c r="AK69" s="17"/>
      <c r="AL69" s="17"/>
      <c r="AM69" s="17"/>
    </row>
    <row r="70" spans="2:39" ht="16.5" customHeight="1" x14ac:dyDescent="0.25">
      <c r="B70" s="216"/>
      <c r="C70" s="217"/>
      <c r="D70" s="218"/>
      <c r="E70" s="219" t="s">
        <v>855</v>
      </c>
      <c r="F70" s="219"/>
      <c r="G70" s="219"/>
      <c r="H70" s="211">
        <v>2</v>
      </c>
      <c r="I70" s="219"/>
      <c r="J70" s="219"/>
      <c r="K70" s="218"/>
      <c r="L70" s="211" t="s">
        <v>41</v>
      </c>
      <c r="M70" s="218"/>
      <c r="N70" s="218"/>
      <c r="O70" s="220">
        <v>300</v>
      </c>
      <c r="P70" s="221">
        <v>25</v>
      </c>
      <c r="Q70" s="221">
        <v>25</v>
      </c>
      <c r="R70" s="221">
        <v>25</v>
      </c>
      <c r="S70" s="221">
        <v>25</v>
      </c>
      <c r="T70" s="221">
        <v>25</v>
      </c>
      <c r="U70" s="221">
        <v>25</v>
      </c>
      <c r="V70" s="221">
        <v>25</v>
      </c>
      <c r="W70" s="221">
        <v>25</v>
      </c>
      <c r="X70" s="221">
        <v>25</v>
      </c>
      <c r="Y70" s="221">
        <v>25</v>
      </c>
      <c r="Z70" s="221">
        <v>25</v>
      </c>
      <c r="AA70" s="221">
        <v>25</v>
      </c>
      <c r="AB70" s="222" t="s">
        <v>812</v>
      </c>
      <c r="AC70" s="211" t="s">
        <v>805</v>
      </c>
      <c r="AD70" s="211" t="s">
        <v>816</v>
      </c>
      <c r="AE70" s="218"/>
      <c r="AF70" s="211">
        <v>0</v>
      </c>
      <c r="AG70" s="17"/>
      <c r="AH70" s="17"/>
      <c r="AI70" s="17"/>
      <c r="AJ70" s="17"/>
      <c r="AK70" s="17"/>
      <c r="AL70" s="17"/>
      <c r="AM70" s="17"/>
    </row>
    <row r="71" spans="2:39" ht="16.5" customHeight="1" x14ac:dyDescent="0.25">
      <c r="B71" s="216"/>
      <c r="C71" s="237"/>
      <c r="D71" s="218"/>
      <c r="E71" s="219" t="s">
        <v>855</v>
      </c>
      <c r="F71" s="219"/>
      <c r="G71" s="219"/>
      <c r="H71" s="211">
        <v>2</v>
      </c>
      <c r="I71" s="219"/>
      <c r="J71" s="219"/>
      <c r="K71" s="218"/>
      <c r="L71" s="211" t="s">
        <v>41</v>
      </c>
      <c r="M71" s="218"/>
      <c r="N71" s="218"/>
      <c r="O71" s="220">
        <v>600</v>
      </c>
      <c r="P71" s="221">
        <v>50</v>
      </c>
      <c r="Q71" s="221">
        <v>50</v>
      </c>
      <c r="R71" s="221">
        <v>50</v>
      </c>
      <c r="S71" s="221">
        <v>50</v>
      </c>
      <c r="T71" s="221">
        <v>50</v>
      </c>
      <c r="U71" s="221">
        <v>50</v>
      </c>
      <c r="V71" s="221">
        <v>50</v>
      </c>
      <c r="W71" s="221">
        <v>50</v>
      </c>
      <c r="X71" s="221">
        <v>50</v>
      </c>
      <c r="Y71" s="221">
        <v>50</v>
      </c>
      <c r="Z71" s="221">
        <v>50</v>
      </c>
      <c r="AA71" s="221">
        <v>50</v>
      </c>
      <c r="AB71" s="222" t="s">
        <v>303</v>
      </c>
      <c r="AC71" s="211" t="s">
        <v>804</v>
      </c>
      <c r="AD71" s="211" t="s">
        <v>817</v>
      </c>
      <c r="AE71" s="218"/>
      <c r="AF71" s="211">
        <v>0</v>
      </c>
      <c r="AG71" s="17"/>
      <c r="AH71" s="17"/>
      <c r="AI71" s="17"/>
      <c r="AJ71" s="17"/>
      <c r="AK71" s="17"/>
      <c r="AL71" s="17"/>
      <c r="AM71" s="17"/>
    </row>
    <row r="72" spans="2:39" ht="16.5" customHeight="1" x14ac:dyDescent="0.25">
      <c r="B72" s="216"/>
      <c r="C72" s="217"/>
      <c r="D72" s="218"/>
      <c r="E72" s="219" t="s">
        <v>855</v>
      </c>
      <c r="F72" s="219"/>
      <c r="G72" s="219"/>
      <c r="H72" s="211">
        <v>2</v>
      </c>
      <c r="I72" s="219"/>
      <c r="J72" s="219"/>
      <c r="K72" s="218"/>
      <c r="L72" s="211" t="s">
        <v>41</v>
      </c>
      <c r="M72" s="218"/>
      <c r="N72" s="218"/>
      <c r="O72" s="220">
        <v>450</v>
      </c>
      <c r="P72" s="221">
        <v>30</v>
      </c>
      <c r="Q72" s="221">
        <v>40</v>
      </c>
      <c r="R72" s="221">
        <v>45</v>
      </c>
      <c r="S72" s="221">
        <v>30</v>
      </c>
      <c r="T72" s="221">
        <v>45</v>
      </c>
      <c r="U72" s="221">
        <v>40</v>
      </c>
      <c r="V72" s="221">
        <v>45</v>
      </c>
      <c r="W72" s="221">
        <v>40</v>
      </c>
      <c r="X72" s="221">
        <v>30</v>
      </c>
      <c r="Y72" s="221">
        <v>40</v>
      </c>
      <c r="Z72" s="221">
        <v>30</v>
      </c>
      <c r="AA72" s="221">
        <v>35</v>
      </c>
      <c r="AB72" s="222" t="s">
        <v>828</v>
      </c>
      <c r="AC72" s="211" t="s">
        <v>806</v>
      </c>
      <c r="AD72" s="211" t="s">
        <v>818</v>
      </c>
      <c r="AE72" s="218"/>
      <c r="AF72" s="211">
        <v>0</v>
      </c>
      <c r="AG72" s="17"/>
      <c r="AH72" s="17"/>
      <c r="AI72" s="17"/>
      <c r="AJ72" s="17"/>
      <c r="AK72" s="17"/>
      <c r="AL72" s="17"/>
      <c r="AM72" s="17"/>
    </row>
    <row r="73" spans="2:39" ht="16.5" customHeight="1" x14ac:dyDescent="0.25">
      <c r="B73" s="216"/>
      <c r="C73" s="233"/>
      <c r="D73" s="223"/>
      <c r="E73" s="224" t="s">
        <v>855</v>
      </c>
      <c r="F73" s="224"/>
      <c r="G73" s="224"/>
      <c r="H73" s="211">
        <v>2</v>
      </c>
      <c r="I73" s="224"/>
      <c r="J73" s="224"/>
      <c r="K73" s="223"/>
      <c r="L73" s="211" t="s">
        <v>41</v>
      </c>
      <c r="M73" s="223"/>
      <c r="N73" s="223"/>
      <c r="O73" s="220">
        <v>120</v>
      </c>
      <c r="P73" s="221">
        <v>10</v>
      </c>
      <c r="Q73" s="221">
        <v>10</v>
      </c>
      <c r="R73" s="221">
        <v>10</v>
      </c>
      <c r="S73" s="221">
        <v>10</v>
      </c>
      <c r="T73" s="221">
        <v>10</v>
      </c>
      <c r="U73" s="221">
        <v>10</v>
      </c>
      <c r="V73" s="221">
        <v>10</v>
      </c>
      <c r="W73" s="221">
        <v>10</v>
      </c>
      <c r="X73" s="221">
        <v>10</v>
      </c>
      <c r="Y73" s="221">
        <v>10</v>
      </c>
      <c r="Z73" s="221">
        <v>10</v>
      </c>
      <c r="AA73" s="221">
        <v>10</v>
      </c>
      <c r="AB73" s="225" t="s">
        <v>812</v>
      </c>
      <c r="AC73" s="211" t="s">
        <v>819</v>
      </c>
      <c r="AD73" s="211" t="s">
        <v>820</v>
      </c>
      <c r="AE73" s="223"/>
      <c r="AF73" s="211">
        <v>0</v>
      </c>
      <c r="AG73" s="17"/>
      <c r="AH73" s="17"/>
      <c r="AI73" s="17"/>
      <c r="AJ73" s="17"/>
      <c r="AK73" s="17"/>
      <c r="AL73" s="17"/>
      <c r="AM73" s="17"/>
    </row>
    <row r="74" spans="2:39" ht="16.5" customHeight="1" x14ac:dyDescent="0.25">
      <c r="B74" s="216"/>
      <c r="C74" s="234" t="s">
        <v>310</v>
      </c>
      <c r="D74" s="226"/>
      <c r="E74" s="227" t="s">
        <v>860</v>
      </c>
      <c r="F74" s="227" t="s">
        <v>861</v>
      </c>
      <c r="G74" s="227" t="s">
        <v>862</v>
      </c>
      <c r="H74" s="211">
        <v>2</v>
      </c>
      <c r="I74" s="227" t="s">
        <v>398</v>
      </c>
      <c r="J74" s="227" t="s">
        <v>863</v>
      </c>
      <c r="K74" s="226" t="s">
        <v>251</v>
      </c>
      <c r="L74" s="211" t="s">
        <v>41</v>
      </c>
      <c r="M74" s="226" t="s">
        <v>42</v>
      </c>
      <c r="N74" s="226" t="s">
        <v>43</v>
      </c>
      <c r="O74" s="212">
        <f>SUM(O75:O79)</f>
        <v>17</v>
      </c>
      <c r="P74" s="213"/>
      <c r="Q74" s="213">
        <f t="shared" ref="Q74:AA74" si="11">SUM(Q75:Q79)</f>
        <v>0</v>
      </c>
      <c r="R74" s="213">
        <f t="shared" si="11"/>
        <v>4</v>
      </c>
      <c r="S74" s="213">
        <f t="shared" si="11"/>
        <v>0</v>
      </c>
      <c r="T74" s="213">
        <f t="shared" si="11"/>
        <v>1</v>
      </c>
      <c r="U74" s="213">
        <f t="shared" si="11"/>
        <v>4</v>
      </c>
      <c r="V74" s="213">
        <f t="shared" si="11"/>
        <v>0</v>
      </c>
      <c r="W74" s="213">
        <f t="shared" si="11"/>
        <v>1</v>
      </c>
      <c r="X74" s="213">
        <f t="shared" si="11"/>
        <v>2</v>
      </c>
      <c r="Y74" s="213">
        <f t="shared" si="11"/>
        <v>2</v>
      </c>
      <c r="Z74" s="213">
        <f t="shared" si="11"/>
        <v>0</v>
      </c>
      <c r="AA74" s="213">
        <f t="shared" si="11"/>
        <v>3</v>
      </c>
      <c r="AB74" s="228" t="str">
        <f>AB75</f>
        <v>Correo</v>
      </c>
      <c r="AC74" s="215" t="s">
        <v>813</v>
      </c>
      <c r="AD74" s="215" t="s">
        <v>814</v>
      </c>
      <c r="AE74" s="226" t="s">
        <v>68</v>
      </c>
      <c r="AF74" s="211">
        <v>0</v>
      </c>
      <c r="AG74" s="17"/>
      <c r="AH74" s="17"/>
      <c r="AI74" s="17"/>
      <c r="AJ74" s="17"/>
      <c r="AK74" s="17"/>
      <c r="AL74" s="17"/>
      <c r="AM74" s="17"/>
    </row>
    <row r="75" spans="2:39" ht="16.5" customHeight="1" x14ac:dyDescent="0.25">
      <c r="B75" s="216"/>
      <c r="C75" s="217"/>
      <c r="D75" s="218"/>
      <c r="E75" s="219" t="s">
        <v>860</v>
      </c>
      <c r="F75" s="219"/>
      <c r="G75" s="219"/>
      <c r="H75" s="211">
        <v>2</v>
      </c>
      <c r="I75" s="219"/>
      <c r="J75" s="219"/>
      <c r="K75" s="218"/>
      <c r="L75" s="211" t="s">
        <v>41</v>
      </c>
      <c r="M75" s="218"/>
      <c r="N75" s="218"/>
      <c r="O75" s="220">
        <v>4</v>
      </c>
      <c r="P75" s="221"/>
      <c r="Q75" s="221">
        <v>0</v>
      </c>
      <c r="R75" s="221">
        <v>1</v>
      </c>
      <c r="S75" s="221">
        <v>0</v>
      </c>
      <c r="T75" s="221">
        <v>0</v>
      </c>
      <c r="U75" s="221">
        <v>1</v>
      </c>
      <c r="V75" s="221">
        <v>0</v>
      </c>
      <c r="W75" s="221">
        <v>0</v>
      </c>
      <c r="X75" s="221">
        <v>1</v>
      </c>
      <c r="Y75" s="221">
        <v>0</v>
      </c>
      <c r="Z75" s="221">
        <v>0</v>
      </c>
      <c r="AA75" s="221">
        <v>1</v>
      </c>
      <c r="AB75" s="222" t="s">
        <v>536</v>
      </c>
      <c r="AC75" s="211" t="s">
        <v>807</v>
      </c>
      <c r="AD75" s="211" t="s">
        <v>815</v>
      </c>
      <c r="AE75" s="218"/>
      <c r="AF75" s="211">
        <v>0</v>
      </c>
      <c r="AG75" s="17"/>
      <c r="AH75" s="17"/>
      <c r="AI75" s="17"/>
      <c r="AJ75" s="17"/>
      <c r="AK75" s="17"/>
      <c r="AL75" s="17"/>
      <c r="AM75" s="17"/>
    </row>
    <row r="76" spans="2:39" ht="16.5" customHeight="1" x14ac:dyDescent="0.25">
      <c r="B76" s="216"/>
      <c r="C76" s="217"/>
      <c r="D76" s="218"/>
      <c r="E76" s="219" t="s">
        <v>860</v>
      </c>
      <c r="F76" s="219"/>
      <c r="G76" s="219"/>
      <c r="H76" s="211">
        <v>2</v>
      </c>
      <c r="I76" s="219"/>
      <c r="J76" s="219"/>
      <c r="K76" s="218"/>
      <c r="L76" s="211" t="s">
        <v>41</v>
      </c>
      <c r="M76" s="218"/>
      <c r="N76" s="218"/>
      <c r="O76" s="220">
        <v>2</v>
      </c>
      <c r="P76" s="221"/>
      <c r="Q76" s="221">
        <v>0</v>
      </c>
      <c r="R76" s="221">
        <v>1</v>
      </c>
      <c r="S76" s="221">
        <v>0</v>
      </c>
      <c r="T76" s="221">
        <v>0</v>
      </c>
      <c r="U76" s="221">
        <v>1</v>
      </c>
      <c r="V76" s="221">
        <v>0</v>
      </c>
      <c r="W76" s="221">
        <v>0</v>
      </c>
      <c r="X76" s="221">
        <v>0</v>
      </c>
      <c r="Y76" s="221">
        <v>0</v>
      </c>
      <c r="Z76" s="221">
        <v>0</v>
      </c>
      <c r="AA76" s="221">
        <v>0</v>
      </c>
      <c r="AB76" s="222" t="s">
        <v>536</v>
      </c>
      <c r="AC76" s="211" t="s">
        <v>805</v>
      </c>
      <c r="AD76" s="211" t="s">
        <v>816</v>
      </c>
      <c r="AE76" s="218"/>
      <c r="AF76" s="211">
        <v>0</v>
      </c>
      <c r="AG76" s="17"/>
      <c r="AH76" s="17"/>
      <c r="AI76" s="17"/>
      <c r="AJ76" s="17"/>
      <c r="AK76" s="17"/>
      <c r="AL76" s="17"/>
      <c r="AM76" s="17"/>
    </row>
    <row r="77" spans="2:39" ht="16.5" customHeight="1" x14ac:dyDescent="0.25">
      <c r="B77" s="216"/>
      <c r="C77" s="237"/>
      <c r="D77" s="218"/>
      <c r="E77" s="219" t="s">
        <v>860</v>
      </c>
      <c r="F77" s="219"/>
      <c r="G77" s="219"/>
      <c r="H77" s="211">
        <v>2</v>
      </c>
      <c r="I77" s="219"/>
      <c r="J77" s="219"/>
      <c r="K77" s="218"/>
      <c r="L77" s="211" t="s">
        <v>41</v>
      </c>
      <c r="M77" s="218"/>
      <c r="N77" s="218"/>
      <c r="O77" s="220">
        <v>2</v>
      </c>
      <c r="P77" s="221"/>
      <c r="Q77" s="221">
        <v>0</v>
      </c>
      <c r="R77" s="221">
        <v>0</v>
      </c>
      <c r="S77" s="221">
        <v>0</v>
      </c>
      <c r="T77" s="221">
        <v>1</v>
      </c>
      <c r="U77" s="221">
        <v>0</v>
      </c>
      <c r="V77" s="221">
        <v>0</v>
      </c>
      <c r="W77" s="221">
        <v>0</v>
      </c>
      <c r="X77" s="221">
        <v>0</v>
      </c>
      <c r="Y77" s="221">
        <v>1</v>
      </c>
      <c r="Z77" s="221">
        <v>0</v>
      </c>
      <c r="AA77" s="221">
        <v>0</v>
      </c>
      <c r="AB77" s="222" t="s">
        <v>450</v>
      </c>
      <c r="AC77" s="211" t="s">
        <v>804</v>
      </c>
      <c r="AD77" s="211" t="s">
        <v>817</v>
      </c>
      <c r="AE77" s="218"/>
      <c r="AF77" s="211">
        <v>0</v>
      </c>
      <c r="AG77" s="17"/>
      <c r="AH77" s="17"/>
      <c r="AI77" s="17"/>
      <c r="AJ77" s="17"/>
      <c r="AK77" s="17"/>
      <c r="AL77" s="17"/>
      <c r="AM77" s="17"/>
    </row>
    <row r="78" spans="2:39" ht="16.5" customHeight="1" x14ac:dyDescent="0.25">
      <c r="B78" s="216"/>
      <c r="C78" s="217"/>
      <c r="D78" s="218"/>
      <c r="E78" s="219" t="s">
        <v>860</v>
      </c>
      <c r="F78" s="219"/>
      <c r="G78" s="219"/>
      <c r="H78" s="211">
        <v>2</v>
      </c>
      <c r="I78" s="219"/>
      <c r="J78" s="219"/>
      <c r="K78" s="218"/>
      <c r="L78" s="211" t="s">
        <v>41</v>
      </c>
      <c r="M78" s="218"/>
      <c r="N78" s="218"/>
      <c r="O78" s="220">
        <v>4</v>
      </c>
      <c r="P78" s="221"/>
      <c r="Q78" s="221">
        <v>0</v>
      </c>
      <c r="R78" s="221">
        <v>1</v>
      </c>
      <c r="S78" s="221">
        <v>0</v>
      </c>
      <c r="T78" s="221">
        <v>0</v>
      </c>
      <c r="U78" s="221">
        <v>1</v>
      </c>
      <c r="V78" s="221">
        <v>0</v>
      </c>
      <c r="W78" s="221">
        <v>0</v>
      </c>
      <c r="X78" s="221">
        <v>1</v>
      </c>
      <c r="Y78" s="221">
        <v>0</v>
      </c>
      <c r="Z78" s="221">
        <v>0</v>
      </c>
      <c r="AA78" s="221">
        <v>1</v>
      </c>
      <c r="AB78" s="222" t="s">
        <v>424</v>
      </c>
      <c r="AC78" s="211" t="s">
        <v>806</v>
      </c>
      <c r="AD78" s="211" t="s">
        <v>818</v>
      </c>
      <c r="AE78" s="218"/>
      <c r="AF78" s="211">
        <v>0</v>
      </c>
      <c r="AG78" s="17"/>
      <c r="AH78" s="17"/>
      <c r="AI78" s="17"/>
      <c r="AJ78" s="17"/>
      <c r="AK78" s="17"/>
      <c r="AL78" s="17"/>
      <c r="AM78" s="17"/>
    </row>
    <row r="79" spans="2:39" ht="16.5" customHeight="1" x14ac:dyDescent="0.25">
      <c r="B79" s="216"/>
      <c r="C79" s="233"/>
      <c r="D79" s="223"/>
      <c r="E79" s="224" t="s">
        <v>860</v>
      </c>
      <c r="F79" s="224"/>
      <c r="G79" s="224"/>
      <c r="H79" s="211">
        <v>2</v>
      </c>
      <c r="I79" s="224"/>
      <c r="J79" s="224"/>
      <c r="K79" s="223"/>
      <c r="L79" s="211" t="s">
        <v>41</v>
      </c>
      <c r="M79" s="223"/>
      <c r="N79" s="223"/>
      <c r="O79" s="220">
        <v>5</v>
      </c>
      <c r="P79" s="221"/>
      <c r="Q79" s="221">
        <v>0</v>
      </c>
      <c r="R79" s="221">
        <v>1</v>
      </c>
      <c r="S79" s="221">
        <v>0</v>
      </c>
      <c r="T79" s="221">
        <v>0</v>
      </c>
      <c r="U79" s="221">
        <v>1</v>
      </c>
      <c r="V79" s="221">
        <v>0</v>
      </c>
      <c r="W79" s="221">
        <v>1</v>
      </c>
      <c r="X79" s="221">
        <v>0</v>
      </c>
      <c r="Y79" s="221">
        <v>1</v>
      </c>
      <c r="Z79" s="221">
        <v>0</v>
      </c>
      <c r="AA79" s="221">
        <v>1</v>
      </c>
      <c r="AB79" s="225" t="s">
        <v>536</v>
      </c>
      <c r="AC79" s="211" t="s">
        <v>819</v>
      </c>
      <c r="AD79" s="211" t="s">
        <v>820</v>
      </c>
      <c r="AE79" s="223"/>
      <c r="AF79" s="211">
        <v>0</v>
      </c>
      <c r="AG79" s="17"/>
      <c r="AH79" s="17"/>
      <c r="AI79" s="17"/>
      <c r="AJ79" s="17"/>
      <c r="AK79" s="17"/>
      <c r="AL79" s="17"/>
      <c r="AM79" s="17"/>
    </row>
    <row r="80" spans="2:39" ht="16.5" customHeight="1" x14ac:dyDescent="0.25">
      <c r="B80" s="216"/>
      <c r="C80" s="234" t="s">
        <v>62</v>
      </c>
      <c r="D80" s="226"/>
      <c r="E80" s="227" t="s">
        <v>864</v>
      </c>
      <c r="F80" s="227" t="s">
        <v>865</v>
      </c>
      <c r="G80" s="227" t="s">
        <v>866</v>
      </c>
      <c r="H80" s="211"/>
      <c r="I80" s="227" t="s">
        <v>92</v>
      </c>
      <c r="J80" s="227" t="s">
        <v>867</v>
      </c>
      <c r="K80" s="226" t="s">
        <v>251</v>
      </c>
      <c r="L80" s="211" t="s">
        <v>41</v>
      </c>
      <c r="M80" s="226" t="s">
        <v>42</v>
      </c>
      <c r="N80" s="226" t="s">
        <v>43</v>
      </c>
      <c r="O80" s="212">
        <f>SUM(O81:O85)</f>
        <v>49</v>
      </c>
      <c r="P80" s="213"/>
      <c r="Q80" s="213">
        <f t="shared" ref="Q80:AA80" si="12">SUM(Q81:Q85)</f>
        <v>4</v>
      </c>
      <c r="R80" s="213">
        <f t="shared" si="12"/>
        <v>4</v>
      </c>
      <c r="S80" s="213">
        <f t="shared" si="12"/>
        <v>4</v>
      </c>
      <c r="T80" s="213">
        <f t="shared" si="12"/>
        <v>4</v>
      </c>
      <c r="U80" s="213">
        <f t="shared" si="12"/>
        <v>6</v>
      </c>
      <c r="V80" s="213">
        <f t="shared" si="12"/>
        <v>5</v>
      </c>
      <c r="W80" s="213">
        <f t="shared" si="12"/>
        <v>5</v>
      </c>
      <c r="X80" s="213">
        <f t="shared" si="12"/>
        <v>3</v>
      </c>
      <c r="Y80" s="213">
        <f t="shared" si="12"/>
        <v>5</v>
      </c>
      <c r="Z80" s="213">
        <f t="shared" si="12"/>
        <v>5</v>
      </c>
      <c r="AA80" s="213">
        <f t="shared" si="12"/>
        <v>3</v>
      </c>
      <c r="AB80" s="228" t="str">
        <f>AB81</f>
        <v>Correo</v>
      </c>
      <c r="AC80" s="215" t="s">
        <v>813</v>
      </c>
      <c r="AD80" s="215" t="s">
        <v>814</v>
      </c>
      <c r="AE80" s="226" t="s">
        <v>407</v>
      </c>
      <c r="AF80" s="211">
        <v>0</v>
      </c>
      <c r="AG80" s="17"/>
      <c r="AH80" s="17"/>
      <c r="AI80" s="17"/>
      <c r="AJ80" s="17"/>
      <c r="AK80" s="17"/>
      <c r="AL80" s="17"/>
      <c r="AM80" s="17"/>
    </row>
    <row r="81" spans="2:39" ht="16.5" customHeight="1" x14ac:dyDescent="0.25">
      <c r="B81" s="216"/>
      <c r="C81" s="217"/>
      <c r="D81" s="218"/>
      <c r="E81" s="219" t="s">
        <v>864</v>
      </c>
      <c r="F81" s="219"/>
      <c r="G81" s="219"/>
      <c r="H81" s="211">
        <v>2</v>
      </c>
      <c r="I81" s="219"/>
      <c r="J81" s="219"/>
      <c r="K81" s="218"/>
      <c r="L81" s="211" t="s">
        <v>41</v>
      </c>
      <c r="M81" s="218"/>
      <c r="N81" s="218"/>
      <c r="O81" s="220">
        <v>12</v>
      </c>
      <c r="P81" s="221"/>
      <c r="Q81" s="221">
        <v>1</v>
      </c>
      <c r="R81" s="221">
        <v>1</v>
      </c>
      <c r="S81" s="221">
        <v>1</v>
      </c>
      <c r="T81" s="221">
        <v>1</v>
      </c>
      <c r="U81" s="221">
        <v>2</v>
      </c>
      <c r="V81" s="221">
        <v>1</v>
      </c>
      <c r="W81" s="221">
        <v>1</v>
      </c>
      <c r="X81" s="221">
        <v>1</v>
      </c>
      <c r="Y81" s="221">
        <v>1</v>
      </c>
      <c r="Z81" s="221">
        <v>1</v>
      </c>
      <c r="AA81" s="221">
        <v>1</v>
      </c>
      <c r="AB81" s="222" t="s">
        <v>536</v>
      </c>
      <c r="AC81" s="211" t="s">
        <v>807</v>
      </c>
      <c r="AD81" s="211" t="s">
        <v>815</v>
      </c>
      <c r="AE81" s="218"/>
      <c r="AF81" s="211">
        <v>0</v>
      </c>
      <c r="AG81" s="17"/>
      <c r="AH81" s="17"/>
      <c r="AI81" s="17"/>
      <c r="AJ81" s="17"/>
      <c r="AK81" s="17"/>
      <c r="AL81" s="17"/>
      <c r="AM81" s="17"/>
    </row>
    <row r="82" spans="2:39" ht="16.5" customHeight="1" x14ac:dyDescent="0.25">
      <c r="B82" s="216"/>
      <c r="C82" s="217"/>
      <c r="D82" s="218"/>
      <c r="E82" s="219" t="s">
        <v>864</v>
      </c>
      <c r="F82" s="219"/>
      <c r="G82" s="219"/>
      <c r="H82" s="211">
        <v>2</v>
      </c>
      <c r="I82" s="219"/>
      <c r="J82" s="219"/>
      <c r="K82" s="218"/>
      <c r="L82" s="211" t="s">
        <v>41</v>
      </c>
      <c r="M82" s="218"/>
      <c r="N82" s="218"/>
      <c r="O82" s="220">
        <v>12</v>
      </c>
      <c r="P82" s="221">
        <v>1</v>
      </c>
      <c r="Q82" s="221">
        <v>1</v>
      </c>
      <c r="R82" s="221">
        <v>1</v>
      </c>
      <c r="S82" s="221">
        <v>1</v>
      </c>
      <c r="T82" s="221">
        <v>1</v>
      </c>
      <c r="U82" s="221">
        <v>1</v>
      </c>
      <c r="V82" s="221">
        <v>1</v>
      </c>
      <c r="W82" s="221">
        <v>1</v>
      </c>
      <c r="X82" s="221">
        <v>1</v>
      </c>
      <c r="Y82" s="221">
        <v>1</v>
      </c>
      <c r="Z82" s="221">
        <v>1</v>
      </c>
      <c r="AA82" s="221">
        <v>1</v>
      </c>
      <c r="AB82" s="222" t="s">
        <v>536</v>
      </c>
      <c r="AC82" s="211" t="s">
        <v>805</v>
      </c>
      <c r="AD82" s="211" t="s">
        <v>816</v>
      </c>
      <c r="AE82" s="218"/>
      <c r="AF82" s="211">
        <v>0</v>
      </c>
      <c r="AG82" s="17"/>
      <c r="AH82" s="17"/>
      <c r="AI82" s="17"/>
      <c r="AJ82" s="17"/>
      <c r="AK82" s="17"/>
      <c r="AL82" s="17"/>
      <c r="AM82" s="17"/>
    </row>
    <row r="83" spans="2:39" ht="16.5" customHeight="1" x14ac:dyDescent="0.25">
      <c r="B83" s="216"/>
      <c r="C83" s="237"/>
      <c r="D83" s="218"/>
      <c r="E83" s="219" t="s">
        <v>864</v>
      </c>
      <c r="F83" s="219"/>
      <c r="G83" s="219"/>
      <c r="H83" s="211">
        <v>2</v>
      </c>
      <c r="I83" s="219"/>
      <c r="J83" s="219"/>
      <c r="K83" s="218"/>
      <c r="L83" s="211" t="s">
        <v>41</v>
      </c>
      <c r="M83" s="218"/>
      <c r="N83" s="218"/>
      <c r="O83" s="220">
        <v>11</v>
      </c>
      <c r="P83" s="221"/>
      <c r="Q83" s="221">
        <v>1</v>
      </c>
      <c r="R83" s="221">
        <v>1</v>
      </c>
      <c r="S83" s="221">
        <v>1</v>
      </c>
      <c r="T83" s="221">
        <v>1</v>
      </c>
      <c r="U83" s="221">
        <v>1</v>
      </c>
      <c r="V83" s="221">
        <v>1</v>
      </c>
      <c r="W83" s="221">
        <v>1</v>
      </c>
      <c r="X83" s="221">
        <v>1</v>
      </c>
      <c r="Y83" s="221">
        <v>1</v>
      </c>
      <c r="Z83" s="221">
        <v>1</v>
      </c>
      <c r="AA83" s="221">
        <v>1</v>
      </c>
      <c r="AB83" s="222" t="s">
        <v>450</v>
      </c>
      <c r="AC83" s="211" t="s">
        <v>804</v>
      </c>
      <c r="AD83" s="211" t="s">
        <v>817</v>
      </c>
      <c r="AE83" s="218"/>
      <c r="AF83" s="211">
        <v>0</v>
      </c>
      <c r="AG83" s="17"/>
      <c r="AH83" s="17"/>
      <c r="AI83" s="17"/>
      <c r="AJ83" s="17"/>
      <c r="AK83" s="17"/>
      <c r="AL83" s="17"/>
      <c r="AM83" s="17"/>
    </row>
    <row r="84" spans="2:39" ht="16.5" customHeight="1" x14ac:dyDescent="0.25">
      <c r="B84" s="216"/>
      <c r="C84" s="217"/>
      <c r="D84" s="218"/>
      <c r="E84" s="219" t="s">
        <v>864</v>
      </c>
      <c r="F84" s="219"/>
      <c r="G84" s="219"/>
      <c r="H84" s="211">
        <v>2</v>
      </c>
      <c r="I84" s="219"/>
      <c r="J84" s="219"/>
      <c r="K84" s="218"/>
      <c r="L84" s="211" t="s">
        <v>41</v>
      </c>
      <c r="M84" s="218"/>
      <c r="N84" s="218"/>
      <c r="O84" s="220">
        <v>7</v>
      </c>
      <c r="P84" s="221"/>
      <c r="Q84" s="221">
        <v>0</v>
      </c>
      <c r="R84" s="221">
        <v>1</v>
      </c>
      <c r="S84" s="221">
        <v>0</v>
      </c>
      <c r="T84" s="221">
        <v>1</v>
      </c>
      <c r="U84" s="221">
        <v>1</v>
      </c>
      <c r="V84" s="221">
        <v>1</v>
      </c>
      <c r="W84" s="221">
        <v>1</v>
      </c>
      <c r="X84" s="221">
        <v>0</v>
      </c>
      <c r="Y84" s="221">
        <v>1</v>
      </c>
      <c r="Z84" s="221">
        <v>1</v>
      </c>
      <c r="AA84" s="221">
        <v>0</v>
      </c>
      <c r="AB84" s="222" t="s">
        <v>424</v>
      </c>
      <c r="AC84" s="211" t="s">
        <v>806</v>
      </c>
      <c r="AD84" s="211" t="s">
        <v>818</v>
      </c>
      <c r="AE84" s="218"/>
      <c r="AF84" s="211">
        <v>0</v>
      </c>
      <c r="AG84" s="17"/>
      <c r="AH84" s="17"/>
      <c r="AI84" s="17"/>
      <c r="AJ84" s="17"/>
      <c r="AK84" s="17"/>
      <c r="AL84" s="17"/>
      <c r="AM84" s="17"/>
    </row>
    <row r="85" spans="2:39" ht="16.5" customHeight="1" x14ac:dyDescent="0.25">
      <c r="B85" s="216"/>
      <c r="C85" s="217"/>
      <c r="D85" s="223"/>
      <c r="E85" s="224" t="s">
        <v>864</v>
      </c>
      <c r="F85" s="224"/>
      <c r="G85" s="224"/>
      <c r="H85" s="211">
        <v>2</v>
      </c>
      <c r="I85" s="224"/>
      <c r="J85" s="224"/>
      <c r="K85" s="223"/>
      <c r="L85" s="211" t="s">
        <v>41</v>
      </c>
      <c r="M85" s="223"/>
      <c r="N85" s="223"/>
      <c r="O85" s="220">
        <v>7</v>
      </c>
      <c r="P85" s="221"/>
      <c r="Q85" s="221">
        <v>1</v>
      </c>
      <c r="R85" s="221">
        <v>0</v>
      </c>
      <c r="S85" s="221">
        <v>1</v>
      </c>
      <c r="T85" s="221">
        <v>0</v>
      </c>
      <c r="U85" s="221">
        <v>1</v>
      </c>
      <c r="V85" s="221">
        <v>1</v>
      </c>
      <c r="W85" s="221">
        <v>1</v>
      </c>
      <c r="X85" s="221">
        <v>0</v>
      </c>
      <c r="Y85" s="221">
        <v>1</v>
      </c>
      <c r="Z85" s="221">
        <v>1</v>
      </c>
      <c r="AA85" s="221">
        <v>0</v>
      </c>
      <c r="AB85" s="225" t="s">
        <v>536</v>
      </c>
      <c r="AC85" s="211" t="s">
        <v>819</v>
      </c>
      <c r="AD85" s="211" t="s">
        <v>820</v>
      </c>
      <c r="AE85" s="223"/>
      <c r="AF85" s="211">
        <v>0</v>
      </c>
      <c r="AG85" s="17"/>
      <c r="AH85" s="17"/>
      <c r="AI85" s="17"/>
      <c r="AJ85" s="17"/>
      <c r="AK85" s="17"/>
      <c r="AL85" s="17"/>
      <c r="AM85" s="17"/>
    </row>
    <row r="86" spans="2:39" ht="16.5" customHeight="1" x14ac:dyDescent="0.25">
      <c r="B86" s="216"/>
      <c r="C86" s="217"/>
      <c r="D86" s="226"/>
      <c r="E86" s="227" t="s">
        <v>868</v>
      </c>
      <c r="F86" s="227" t="s">
        <v>869</v>
      </c>
      <c r="G86" s="227" t="s">
        <v>870</v>
      </c>
      <c r="H86" s="211"/>
      <c r="I86" s="227" t="s">
        <v>92</v>
      </c>
      <c r="J86" s="227" t="s">
        <v>871</v>
      </c>
      <c r="K86" s="226" t="s">
        <v>40</v>
      </c>
      <c r="L86" s="211" t="s">
        <v>41</v>
      </c>
      <c r="M86" s="226" t="s">
        <v>42</v>
      </c>
      <c r="N86" s="226" t="s">
        <v>43</v>
      </c>
      <c r="O86" s="229">
        <f>SUM(O87:O91)</f>
        <v>0.83254130640392954</v>
      </c>
      <c r="P86" s="239"/>
      <c r="Q86" s="239">
        <f t="shared" ref="Q86:AA86" si="13">AVERAGE(Q87:Q91)</f>
        <v>0.22515710813156362</v>
      </c>
      <c r="R86" s="239">
        <f t="shared" si="13"/>
        <v>0.18387120414099684</v>
      </c>
      <c r="S86" s="239">
        <f t="shared" si="13"/>
        <v>0.12719390002808501</v>
      </c>
      <c r="T86" s="239">
        <f t="shared" si="13"/>
        <v>0.14885658042957464</v>
      </c>
      <c r="U86" s="239">
        <f t="shared" si="13"/>
        <v>0.16089829548962684</v>
      </c>
      <c r="V86" s="239">
        <f t="shared" si="13"/>
        <v>0.18277987121769732</v>
      </c>
      <c r="W86" s="239">
        <f t="shared" si="13"/>
        <v>0.16131523235470302</v>
      </c>
      <c r="X86" s="239">
        <f t="shared" si="13"/>
        <v>0.17784055453493802</v>
      </c>
      <c r="Y86" s="239">
        <f t="shared" si="13"/>
        <v>7.5914446322709037E-2</v>
      </c>
      <c r="Z86" s="239">
        <f t="shared" si="13"/>
        <v>0.15134914052196188</v>
      </c>
      <c r="AA86" s="239">
        <f t="shared" si="13"/>
        <v>0.18486079378007586</v>
      </c>
      <c r="AB86" s="228" t="str">
        <f>AB87</f>
        <v>Informe Mensual</v>
      </c>
      <c r="AC86" s="215" t="s">
        <v>813</v>
      </c>
      <c r="AD86" s="215" t="s">
        <v>814</v>
      </c>
      <c r="AE86" s="226" t="s">
        <v>61</v>
      </c>
      <c r="AF86" s="211">
        <v>0</v>
      </c>
      <c r="AG86" s="17"/>
      <c r="AH86" s="17"/>
      <c r="AI86" s="17"/>
      <c r="AJ86" s="17"/>
      <c r="AK86" s="17"/>
      <c r="AL86" s="17"/>
      <c r="AM86" s="17"/>
    </row>
    <row r="87" spans="2:39" ht="16.5" customHeight="1" x14ac:dyDescent="0.25">
      <c r="B87" s="216"/>
      <c r="C87" s="217"/>
      <c r="D87" s="218"/>
      <c r="E87" s="219" t="s">
        <v>868</v>
      </c>
      <c r="F87" s="219"/>
      <c r="G87" s="219"/>
      <c r="H87" s="211">
        <v>1</v>
      </c>
      <c r="I87" s="219"/>
      <c r="J87" s="219"/>
      <c r="K87" s="218"/>
      <c r="L87" s="211" t="s">
        <v>41</v>
      </c>
      <c r="M87" s="218"/>
      <c r="N87" s="218"/>
      <c r="O87" s="240">
        <f>AVERAGE(P87:AA87)</f>
        <v>0.12384216982345621</v>
      </c>
      <c r="P87" s="241">
        <v>0.15995947144003042</v>
      </c>
      <c r="Q87" s="241">
        <v>0.16346205197557123</v>
      </c>
      <c r="R87" s="241">
        <v>0.15590095470176593</v>
      </c>
      <c r="S87" s="241">
        <v>6.973790555363131E-2</v>
      </c>
      <c r="T87" s="241">
        <v>8.9738705387629028E-2</v>
      </c>
      <c r="U87" s="241">
        <v>0.11653010090065692</v>
      </c>
      <c r="V87" s="241">
        <v>0.14225111547519625</v>
      </c>
      <c r="W87" s="241">
        <v>0.11327112689358164</v>
      </c>
      <c r="X87" s="241">
        <v>0.14937178232396775</v>
      </c>
      <c r="Y87" s="241">
        <v>5.6180033296974588E-2</v>
      </c>
      <c r="Z87" s="241">
        <v>0.12221560627779625</v>
      </c>
      <c r="AA87" s="241">
        <v>0.14748718365467309</v>
      </c>
      <c r="AB87" s="222" t="s">
        <v>812</v>
      </c>
      <c r="AC87" s="211" t="s">
        <v>807</v>
      </c>
      <c r="AD87" s="211" t="s">
        <v>815</v>
      </c>
      <c r="AE87" s="218"/>
      <c r="AF87" s="211">
        <v>0</v>
      </c>
      <c r="AG87" s="17"/>
      <c r="AH87" s="17"/>
      <c r="AI87" s="17"/>
      <c r="AJ87" s="17"/>
      <c r="AK87" s="17"/>
      <c r="AL87" s="17"/>
      <c r="AM87" s="17"/>
    </row>
    <row r="88" spans="2:39" ht="16.5" customHeight="1" x14ac:dyDescent="0.25">
      <c r="B88" s="216"/>
      <c r="C88" s="217"/>
      <c r="D88" s="218"/>
      <c r="E88" s="219" t="s">
        <v>868</v>
      </c>
      <c r="F88" s="219"/>
      <c r="G88" s="219"/>
      <c r="H88" s="211">
        <v>1</v>
      </c>
      <c r="I88" s="219"/>
      <c r="J88" s="219"/>
      <c r="K88" s="218"/>
      <c r="L88" s="211" t="s">
        <v>41</v>
      </c>
      <c r="M88" s="218"/>
      <c r="N88" s="218"/>
      <c r="O88" s="240">
        <f t="shared" ref="O88:O91" si="14">AVERAGE(P88:AA88)</f>
        <v>0.21814897928913191</v>
      </c>
      <c r="P88" s="241">
        <v>0.25632610760860181</v>
      </c>
      <c r="Q88" s="241">
        <v>0.22861650379070078</v>
      </c>
      <c r="R88" s="241">
        <v>0.20686812118383691</v>
      </c>
      <c r="S88" s="241">
        <v>0.14112270096937093</v>
      </c>
      <c r="T88" s="241">
        <v>0.22562430529825869</v>
      </c>
      <c r="U88" s="241">
        <v>0.22270985978353847</v>
      </c>
      <c r="V88" s="241">
        <v>0.23220143563804074</v>
      </c>
      <c r="W88" s="241">
        <v>0.23817519647306878</v>
      </c>
      <c r="X88" s="241">
        <v>0.23766479798956119</v>
      </c>
      <c r="Y88" s="241">
        <v>0.13513118009825434</v>
      </c>
      <c r="Z88" s="241">
        <v>0.25457209847596723</v>
      </c>
      <c r="AA88" s="241">
        <v>0.23877544416038321</v>
      </c>
      <c r="AB88" s="222" t="s">
        <v>812</v>
      </c>
      <c r="AC88" s="211" t="s">
        <v>805</v>
      </c>
      <c r="AD88" s="211" t="s">
        <v>816</v>
      </c>
      <c r="AE88" s="218"/>
      <c r="AF88" s="211">
        <v>0</v>
      </c>
      <c r="AG88" s="17"/>
      <c r="AH88" s="17"/>
      <c r="AI88" s="17"/>
      <c r="AJ88" s="17"/>
      <c r="AK88" s="17"/>
      <c r="AL88" s="17"/>
      <c r="AM88" s="17"/>
    </row>
    <row r="89" spans="2:39" ht="16.5" customHeight="1" x14ac:dyDescent="0.25">
      <c r="B89" s="216"/>
      <c r="C89" s="237"/>
      <c r="D89" s="218"/>
      <c r="E89" s="219" t="s">
        <v>868</v>
      </c>
      <c r="F89" s="219"/>
      <c r="G89" s="219"/>
      <c r="H89" s="211">
        <v>1</v>
      </c>
      <c r="I89" s="219"/>
      <c r="J89" s="219"/>
      <c r="K89" s="218"/>
      <c r="L89" s="211" t="s">
        <v>41</v>
      </c>
      <c r="M89" s="218"/>
      <c r="N89" s="218"/>
      <c r="O89" s="240">
        <f t="shared" si="14"/>
        <v>0.14084456967876821</v>
      </c>
      <c r="P89" s="241">
        <v>0.22521429113251923</v>
      </c>
      <c r="Q89" s="241">
        <v>0.20847860538827254</v>
      </c>
      <c r="R89" s="241">
        <v>0.16436163735365242</v>
      </c>
      <c r="S89" s="241">
        <v>0.13395914762784766</v>
      </c>
      <c r="T89" s="241">
        <v>0.11977737712628365</v>
      </c>
      <c r="U89" s="241">
        <v>0.11949966998824842</v>
      </c>
      <c r="V89" s="241">
        <v>0.16206313688243537</v>
      </c>
      <c r="W89" s="241">
        <v>0.11917636526410025</v>
      </c>
      <c r="X89" s="241">
        <v>0.135783725294605</v>
      </c>
      <c r="Y89" s="241">
        <v>5.667321890139139E-2</v>
      </c>
      <c r="Z89" s="241">
        <v>0.10532950056108099</v>
      </c>
      <c r="AA89" s="241">
        <v>0.13981816062478139</v>
      </c>
      <c r="AB89" s="222" t="s">
        <v>303</v>
      </c>
      <c r="AC89" s="211" t="s">
        <v>804</v>
      </c>
      <c r="AD89" s="211" t="s">
        <v>817</v>
      </c>
      <c r="AE89" s="218"/>
      <c r="AF89" s="211">
        <v>0</v>
      </c>
      <c r="AG89" s="17"/>
      <c r="AH89" s="17"/>
      <c r="AI89" s="17"/>
      <c r="AJ89" s="17"/>
      <c r="AK89" s="17"/>
      <c r="AL89" s="17"/>
      <c r="AM89" s="17"/>
    </row>
    <row r="90" spans="2:39" ht="16.5" customHeight="1" x14ac:dyDescent="0.25">
      <c r="B90" s="216"/>
      <c r="C90" s="217"/>
      <c r="D90" s="218"/>
      <c r="E90" s="219" t="s">
        <v>868</v>
      </c>
      <c r="F90" s="219"/>
      <c r="G90" s="219"/>
      <c r="H90" s="211">
        <v>1</v>
      </c>
      <c r="I90" s="219"/>
      <c r="J90" s="219"/>
      <c r="K90" s="218"/>
      <c r="L90" s="211" t="s">
        <v>41</v>
      </c>
      <c r="M90" s="218"/>
      <c r="N90" s="218"/>
      <c r="O90" s="240">
        <f t="shared" si="14"/>
        <v>0.1939303287447208</v>
      </c>
      <c r="P90" s="241">
        <v>0.21583959552585111</v>
      </c>
      <c r="Q90" s="241">
        <v>0.27870167208897634</v>
      </c>
      <c r="R90" s="241">
        <v>0.22430369838888531</v>
      </c>
      <c r="S90" s="241">
        <v>0.13691492228910249</v>
      </c>
      <c r="T90" s="241">
        <v>0.17715111648623943</v>
      </c>
      <c r="U90" s="241">
        <v>0.19776559490294865</v>
      </c>
      <c r="V90" s="241">
        <v>0.21120758630908282</v>
      </c>
      <c r="W90" s="241">
        <v>0.1911847259492305</v>
      </c>
      <c r="X90" s="241">
        <v>0.22406763127946672</v>
      </c>
      <c r="Y90" s="241">
        <v>9.0575427682737172E-2</v>
      </c>
      <c r="Z90" s="241">
        <v>0.17824490026558168</v>
      </c>
      <c r="AA90" s="241">
        <v>0.20120707376854752</v>
      </c>
      <c r="AB90" s="222" t="s">
        <v>828</v>
      </c>
      <c r="AC90" s="211" t="s">
        <v>806</v>
      </c>
      <c r="AD90" s="211" t="s">
        <v>818</v>
      </c>
      <c r="AE90" s="218"/>
      <c r="AF90" s="211">
        <v>0</v>
      </c>
      <c r="AG90" s="17"/>
      <c r="AH90" s="17"/>
      <c r="AI90" s="17"/>
      <c r="AJ90" s="17"/>
      <c r="AK90" s="17"/>
      <c r="AL90" s="17"/>
      <c r="AM90" s="17"/>
    </row>
    <row r="91" spans="2:39" ht="16.5" customHeight="1" x14ac:dyDescent="0.25">
      <c r="B91" s="216"/>
      <c r="C91" s="217"/>
      <c r="D91" s="223"/>
      <c r="E91" s="224" t="s">
        <v>868</v>
      </c>
      <c r="F91" s="224"/>
      <c r="G91" s="224"/>
      <c r="H91" s="211">
        <v>1</v>
      </c>
      <c r="I91" s="224"/>
      <c r="J91" s="224"/>
      <c r="K91" s="223"/>
      <c r="L91" s="211" t="s">
        <v>41</v>
      </c>
      <c r="M91" s="223"/>
      <c r="N91" s="223"/>
      <c r="O91" s="240">
        <f t="shared" si="14"/>
        <v>0.1557752588678524</v>
      </c>
      <c r="P91" s="241">
        <v>0.23297057638049168</v>
      </c>
      <c r="Q91" s="241">
        <v>0.24652670741429716</v>
      </c>
      <c r="R91" s="241">
        <v>0.16792160907684367</v>
      </c>
      <c r="S91" s="241">
        <v>0.15423482370047259</v>
      </c>
      <c r="T91" s="241">
        <v>0.13199139784946237</v>
      </c>
      <c r="U91" s="241">
        <v>0.14798625187274173</v>
      </c>
      <c r="V91" s="241">
        <v>0.16617608178373136</v>
      </c>
      <c r="W91" s="241">
        <v>0.14476874719353391</v>
      </c>
      <c r="X91" s="241">
        <v>0.14231483578708951</v>
      </c>
      <c r="Y91" s="241">
        <v>4.1012371634187694E-2</v>
      </c>
      <c r="Z91" s="241">
        <v>9.6383597029383247E-2</v>
      </c>
      <c r="AA91" s="241">
        <v>0.1970161066919941</v>
      </c>
      <c r="AB91" s="225" t="e">
        <v>#N/A</v>
      </c>
      <c r="AC91" s="211" t="s">
        <v>819</v>
      </c>
      <c r="AD91" s="211" t="s">
        <v>820</v>
      </c>
      <c r="AE91" s="223"/>
      <c r="AF91" s="211">
        <v>0</v>
      </c>
      <c r="AG91" s="17"/>
      <c r="AH91" s="17"/>
      <c r="AI91" s="17"/>
      <c r="AJ91" s="17"/>
      <c r="AK91" s="17"/>
      <c r="AL91" s="17"/>
      <c r="AM91" s="17"/>
    </row>
    <row r="92" spans="2:39" ht="16.5" customHeight="1" x14ac:dyDescent="0.25">
      <c r="B92" s="216"/>
      <c r="C92" s="217"/>
      <c r="D92" s="226"/>
      <c r="E92" s="227" t="s">
        <v>872</v>
      </c>
      <c r="F92" s="227" t="s">
        <v>873</v>
      </c>
      <c r="G92" s="227" t="s">
        <v>874</v>
      </c>
      <c r="H92" s="211"/>
      <c r="I92" s="227" t="s">
        <v>92</v>
      </c>
      <c r="J92" s="227" t="s">
        <v>875</v>
      </c>
      <c r="K92" s="226" t="s">
        <v>251</v>
      </c>
      <c r="L92" s="211" t="s">
        <v>41</v>
      </c>
      <c r="M92" s="226" t="s">
        <v>42</v>
      </c>
      <c r="N92" s="226" t="s">
        <v>43</v>
      </c>
      <c r="O92" s="212">
        <f>SUM(O93:O97)</f>
        <v>6725</v>
      </c>
      <c r="P92" s="213"/>
      <c r="Q92" s="213">
        <f t="shared" ref="Q92:AA92" si="15">SUM(Q93:Q97)</f>
        <v>546</v>
      </c>
      <c r="R92" s="213">
        <f t="shared" si="15"/>
        <v>579</v>
      </c>
      <c r="S92" s="213">
        <f t="shared" si="15"/>
        <v>546</v>
      </c>
      <c r="T92" s="213">
        <f t="shared" si="15"/>
        <v>586</v>
      </c>
      <c r="U92" s="213">
        <f t="shared" si="15"/>
        <v>569</v>
      </c>
      <c r="V92" s="213">
        <f t="shared" si="15"/>
        <v>546</v>
      </c>
      <c r="W92" s="213">
        <f t="shared" si="15"/>
        <v>556</v>
      </c>
      <c r="X92" s="213">
        <f t="shared" si="15"/>
        <v>549</v>
      </c>
      <c r="Y92" s="213">
        <f t="shared" si="15"/>
        <v>576</v>
      </c>
      <c r="Z92" s="213">
        <f t="shared" si="15"/>
        <v>547</v>
      </c>
      <c r="AA92" s="213">
        <f t="shared" si="15"/>
        <v>559</v>
      </c>
      <c r="AB92" s="228" t="str">
        <f>AB93</f>
        <v>Informe Mensual</v>
      </c>
      <c r="AC92" s="215" t="s">
        <v>813</v>
      </c>
      <c r="AD92" s="215" t="s">
        <v>814</v>
      </c>
      <c r="AE92" s="226" t="s">
        <v>286</v>
      </c>
      <c r="AF92" s="211">
        <v>0</v>
      </c>
      <c r="AG92" s="17"/>
      <c r="AH92" s="17"/>
      <c r="AI92" s="17"/>
      <c r="AJ92" s="17"/>
      <c r="AK92" s="17"/>
      <c r="AL92" s="17"/>
      <c r="AM92" s="17"/>
    </row>
    <row r="93" spans="2:39" ht="16.5" customHeight="1" x14ac:dyDescent="0.25">
      <c r="B93" s="216"/>
      <c r="C93" s="217"/>
      <c r="D93" s="218"/>
      <c r="E93" s="219" t="s">
        <v>872</v>
      </c>
      <c r="F93" s="219"/>
      <c r="G93" s="219"/>
      <c r="H93" s="211">
        <v>1</v>
      </c>
      <c r="I93" s="219"/>
      <c r="J93" s="219"/>
      <c r="K93" s="218"/>
      <c r="L93" s="211" t="s">
        <v>41</v>
      </c>
      <c r="M93" s="218"/>
      <c r="N93" s="218"/>
      <c r="O93" s="220">
        <v>1400</v>
      </c>
      <c r="P93" s="221">
        <v>116</v>
      </c>
      <c r="Q93" s="221">
        <v>116</v>
      </c>
      <c r="R93" s="221">
        <v>118</v>
      </c>
      <c r="S93" s="221">
        <v>116</v>
      </c>
      <c r="T93" s="221">
        <v>116</v>
      </c>
      <c r="U93" s="221">
        <v>118</v>
      </c>
      <c r="V93" s="221">
        <v>116</v>
      </c>
      <c r="W93" s="221">
        <v>116</v>
      </c>
      <c r="X93" s="221">
        <v>118</v>
      </c>
      <c r="Y93" s="221">
        <v>116</v>
      </c>
      <c r="Z93" s="221">
        <v>116</v>
      </c>
      <c r="AA93" s="221">
        <v>118</v>
      </c>
      <c r="AB93" s="222" t="s">
        <v>812</v>
      </c>
      <c r="AC93" s="211" t="s">
        <v>807</v>
      </c>
      <c r="AD93" s="211" t="s">
        <v>815</v>
      </c>
      <c r="AE93" s="218"/>
      <c r="AF93" s="211">
        <v>0</v>
      </c>
      <c r="AG93" s="17"/>
      <c r="AH93" s="17"/>
      <c r="AI93" s="17"/>
      <c r="AJ93" s="17"/>
      <c r="AK93" s="17"/>
      <c r="AL93" s="17"/>
      <c r="AM93" s="17"/>
    </row>
    <row r="94" spans="2:39" ht="16.5" customHeight="1" x14ac:dyDescent="0.25">
      <c r="B94" s="216"/>
      <c r="C94" s="217"/>
      <c r="D94" s="218"/>
      <c r="E94" s="219" t="s">
        <v>872</v>
      </c>
      <c r="F94" s="219"/>
      <c r="G94" s="219"/>
      <c r="H94" s="211">
        <v>1</v>
      </c>
      <c r="I94" s="219"/>
      <c r="J94" s="219"/>
      <c r="K94" s="218"/>
      <c r="L94" s="211" t="s">
        <v>41</v>
      </c>
      <c r="M94" s="218"/>
      <c r="N94" s="218"/>
      <c r="O94" s="220">
        <v>2400</v>
      </c>
      <c r="P94" s="221">
        <v>200</v>
      </c>
      <c r="Q94" s="221">
        <v>200</v>
      </c>
      <c r="R94" s="221">
        <v>200</v>
      </c>
      <c r="S94" s="221">
        <v>200</v>
      </c>
      <c r="T94" s="221">
        <v>200</v>
      </c>
      <c r="U94" s="221">
        <v>200</v>
      </c>
      <c r="V94" s="221">
        <v>200</v>
      </c>
      <c r="W94" s="221">
        <v>200</v>
      </c>
      <c r="X94" s="221">
        <v>200</v>
      </c>
      <c r="Y94" s="221">
        <v>200</v>
      </c>
      <c r="Z94" s="221">
        <v>200</v>
      </c>
      <c r="AA94" s="221">
        <v>200</v>
      </c>
      <c r="AB94" s="222" t="s">
        <v>812</v>
      </c>
      <c r="AC94" s="211" t="s">
        <v>805</v>
      </c>
      <c r="AD94" s="211" t="s">
        <v>816</v>
      </c>
      <c r="AE94" s="218"/>
      <c r="AF94" s="211">
        <v>0</v>
      </c>
      <c r="AG94" s="17"/>
      <c r="AH94" s="17"/>
      <c r="AI94" s="17"/>
      <c r="AJ94" s="17"/>
      <c r="AK94" s="17"/>
      <c r="AL94" s="17"/>
      <c r="AM94" s="17"/>
    </row>
    <row r="95" spans="2:39" ht="16.5" customHeight="1" x14ac:dyDescent="0.25">
      <c r="B95" s="216"/>
      <c r="C95" s="237"/>
      <c r="D95" s="218"/>
      <c r="E95" s="219" t="s">
        <v>872</v>
      </c>
      <c r="F95" s="219"/>
      <c r="G95" s="219"/>
      <c r="H95" s="211">
        <v>1</v>
      </c>
      <c r="I95" s="219"/>
      <c r="J95" s="219"/>
      <c r="K95" s="218"/>
      <c r="L95" s="211" t="s">
        <v>41</v>
      </c>
      <c r="M95" s="218"/>
      <c r="N95" s="218"/>
      <c r="O95" s="220">
        <v>1200</v>
      </c>
      <c r="P95" s="221">
        <v>100</v>
      </c>
      <c r="Q95" s="221">
        <v>100</v>
      </c>
      <c r="R95" s="221">
        <v>100</v>
      </c>
      <c r="S95" s="221">
        <v>100</v>
      </c>
      <c r="T95" s="221">
        <v>100</v>
      </c>
      <c r="U95" s="221">
        <v>100</v>
      </c>
      <c r="V95" s="221">
        <v>100</v>
      </c>
      <c r="W95" s="221">
        <v>100</v>
      </c>
      <c r="X95" s="221">
        <v>100</v>
      </c>
      <c r="Y95" s="221">
        <v>100</v>
      </c>
      <c r="Z95" s="221">
        <v>100</v>
      </c>
      <c r="AA95" s="221">
        <v>100</v>
      </c>
      <c r="AB95" s="222" t="s">
        <v>303</v>
      </c>
      <c r="AC95" s="211" t="s">
        <v>804</v>
      </c>
      <c r="AD95" s="211" t="s">
        <v>817</v>
      </c>
      <c r="AE95" s="218"/>
      <c r="AF95" s="211">
        <v>0</v>
      </c>
      <c r="AG95" s="17"/>
      <c r="AH95" s="17"/>
      <c r="AI95" s="17"/>
      <c r="AJ95" s="17"/>
      <c r="AK95" s="17"/>
      <c r="AL95" s="17"/>
      <c r="AM95" s="17"/>
    </row>
    <row r="96" spans="2:39" ht="16.5" customHeight="1" x14ac:dyDescent="0.25">
      <c r="B96" s="216"/>
      <c r="C96" s="217"/>
      <c r="D96" s="218"/>
      <c r="E96" s="219" t="s">
        <v>872</v>
      </c>
      <c r="F96" s="219"/>
      <c r="G96" s="219"/>
      <c r="H96" s="211">
        <v>1</v>
      </c>
      <c r="I96" s="219"/>
      <c r="J96" s="219"/>
      <c r="K96" s="218"/>
      <c r="L96" s="211" t="s">
        <v>41</v>
      </c>
      <c r="M96" s="218"/>
      <c r="N96" s="218"/>
      <c r="O96" s="220">
        <v>1000</v>
      </c>
      <c r="P96" s="221">
        <v>90</v>
      </c>
      <c r="Q96" s="221">
        <v>70</v>
      </c>
      <c r="R96" s="221">
        <v>100</v>
      </c>
      <c r="S96" s="221">
        <v>70</v>
      </c>
      <c r="T96" s="221">
        <v>110</v>
      </c>
      <c r="U96" s="221">
        <v>90</v>
      </c>
      <c r="V96" s="221">
        <v>70</v>
      </c>
      <c r="W96" s="221">
        <v>80</v>
      </c>
      <c r="X96" s="221">
        <v>70</v>
      </c>
      <c r="Y96" s="221">
        <v>100</v>
      </c>
      <c r="Z96" s="221">
        <v>70</v>
      </c>
      <c r="AA96" s="221">
        <v>80</v>
      </c>
      <c r="AB96" s="222" t="s">
        <v>828</v>
      </c>
      <c r="AC96" s="211" t="s">
        <v>806</v>
      </c>
      <c r="AD96" s="211" t="s">
        <v>818</v>
      </c>
      <c r="AE96" s="218"/>
      <c r="AF96" s="211">
        <v>0</v>
      </c>
      <c r="AG96" s="17"/>
      <c r="AH96" s="17"/>
      <c r="AI96" s="17"/>
      <c r="AJ96" s="17"/>
      <c r="AK96" s="17"/>
      <c r="AL96" s="17"/>
      <c r="AM96" s="17"/>
    </row>
    <row r="97" spans="2:39" ht="16.5" customHeight="1" x14ac:dyDescent="0.25">
      <c r="B97" s="216"/>
      <c r="C97" s="217"/>
      <c r="D97" s="223"/>
      <c r="E97" s="224" t="s">
        <v>872</v>
      </c>
      <c r="F97" s="224"/>
      <c r="G97" s="224"/>
      <c r="H97" s="211">
        <v>1</v>
      </c>
      <c r="I97" s="224"/>
      <c r="J97" s="224"/>
      <c r="K97" s="223"/>
      <c r="L97" s="211" t="s">
        <v>41</v>
      </c>
      <c r="M97" s="223"/>
      <c r="N97" s="223"/>
      <c r="O97" s="220">
        <v>725</v>
      </c>
      <c r="P97" s="221">
        <v>60</v>
      </c>
      <c r="Q97" s="221">
        <v>60</v>
      </c>
      <c r="R97" s="221">
        <v>61</v>
      </c>
      <c r="S97" s="221">
        <v>60</v>
      </c>
      <c r="T97" s="221">
        <v>60</v>
      </c>
      <c r="U97" s="221">
        <v>61</v>
      </c>
      <c r="V97" s="221">
        <v>60</v>
      </c>
      <c r="W97" s="221">
        <v>60</v>
      </c>
      <c r="X97" s="221">
        <v>61</v>
      </c>
      <c r="Y97" s="221">
        <v>60</v>
      </c>
      <c r="Z97" s="221">
        <v>61</v>
      </c>
      <c r="AA97" s="221">
        <v>61</v>
      </c>
      <c r="AB97" s="225" t="s">
        <v>812</v>
      </c>
      <c r="AC97" s="211" t="s">
        <v>819</v>
      </c>
      <c r="AD97" s="211" t="s">
        <v>820</v>
      </c>
      <c r="AE97" s="223"/>
      <c r="AF97" s="211">
        <v>0</v>
      </c>
      <c r="AG97" s="17"/>
      <c r="AH97" s="17"/>
      <c r="AI97" s="17"/>
      <c r="AJ97" s="17"/>
      <c r="AK97" s="17"/>
      <c r="AL97" s="17"/>
      <c r="AM97" s="17"/>
    </row>
    <row r="98" spans="2:39" ht="16.5" customHeight="1" x14ac:dyDescent="0.25">
      <c r="B98" s="216"/>
      <c r="C98" s="217"/>
      <c r="D98" s="226"/>
      <c r="E98" s="227" t="s">
        <v>876</v>
      </c>
      <c r="F98" s="227" t="s">
        <v>877</v>
      </c>
      <c r="G98" s="227" t="s">
        <v>878</v>
      </c>
      <c r="H98" s="211"/>
      <c r="I98" s="227" t="s">
        <v>92</v>
      </c>
      <c r="J98" s="227" t="s">
        <v>879</v>
      </c>
      <c r="K98" s="226" t="s">
        <v>251</v>
      </c>
      <c r="L98" s="211" t="s">
        <v>41</v>
      </c>
      <c r="M98" s="226" t="s">
        <v>42</v>
      </c>
      <c r="N98" s="226" t="s">
        <v>43</v>
      </c>
      <c r="O98" s="212">
        <f>SUM(O99:O103)</f>
        <v>2274</v>
      </c>
      <c r="P98" s="213"/>
      <c r="Q98" s="213">
        <f t="shared" ref="Q98:AA98" si="16">SUM(Q99:Q103)</f>
        <v>186</v>
      </c>
      <c r="R98" s="213">
        <f t="shared" si="16"/>
        <v>195</v>
      </c>
      <c r="S98" s="213">
        <f t="shared" si="16"/>
        <v>189</v>
      </c>
      <c r="T98" s="213">
        <f t="shared" si="16"/>
        <v>191</v>
      </c>
      <c r="U98" s="213">
        <f t="shared" si="16"/>
        <v>191</v>
      </c>
      <c r="V98" s="213">
        <f t="shared" si="16"/>
        <v>191</v>
      </c>
      <c r="W98" s="213">
        <f t="shared" si="16"/>
        <v>189</v>
      </c>
      <c r="X98" s="213">
        <f t="shared" si="16"/>
        <v>189</v>
      </c>
      <c r="Y98" s="213">
        <f t="shared" si="16"/>
        <v>189</v>
      </c>
      <c r="Z98" s="213">
        <f t="shared" si="16"/>
        <v>187</v>
      </c>
      <c r="AA98" s="213">
        <f t="shared" si="16"/>
        <v>189</v>
      </c>
      <c r="AB98" s="228" t="str">
        <f>AB99</f>
        <v>Informe Mensual</v>
      </c>
      <c r="AC98" s="215" t="s">
        <v>813</v>
      </c>
      <c r="AD98" s="215" t="s">
        <v>814</v>
      </c>
      <c r="AE98" s="226" t="s">
        <v>61</v>
      </c>
      <c r="AF98" s="211">
        <v>0</v>
      </c>
      <c r="AG98" s="17"/>
      <c r="AH98" s="17"/>
      <c r="AI98" s="17"/>
      <c r="AJ98" s="17"/>
      <c r="AK98" s="17"/>
      <c r="AL98" s="17"/>
      <c r="AM98" s="17"/>
    </row>
    <row r="99" spans="2:39" ht="16.5" customHeight="1" x14ac:dyDescent="0.25">
      <c r="B99" s="216"/>
      <c r="C99" s="217"/>
      <c r="D99" s="218"/>
      <c r="E99" s="219" t="s">
        <v>876</v>
      </c>
      <c r="F99" s="219"/>
      <c r="G99" s="219"/>
      <c r="H99" s="211">
        <v>3</v>
      </c>
      <c r="I99" s="219"/>
      <c r="J99" s="219"/>
      <c r="K99" s="218"/>
      <c r="L99" s="211" t="s">
        <v>41</v>
      </c>
      <c r="M99" s="218"/>
      <c r="N99" s="218"/>
      <c r="O99" s="220">
        <v>1400</v>
      </c>
      <c r="P99" s="221">
        <v>116</v>
      </c>
      <c r="Q99" s="221">
        <v>116</v>
      </c>
      <c r="R99" s="221">
        <v>118</v>
      </c>
      <c r="S99" s="221">
        <v>116</v>
      </c>
      <c r="T99" s="221">
        <v>116</v>
      </c>
      <c r="U99" s="221">
        <v>118</v>
      </c>
      <c r="V99" s="221">
        <v>116</v>
      </c>
      <c r="W99" s="221">
        <v>116</v>
      </c>
      <c r="X99" s="221">
        <v>118</v>
      </c>
      <c r="Y99" s="221">
        <v>116</v>
      </c>
      <c r="Z99" s="221">
        <v>116</v>
      </c>
      <c r="AA99" s="221">
        <v>118</v>
      </c>
      <c r="AB99" s="222" t="s">
        <v>812</v>
      </c>
      <c r="AC99" s="211" t="s">
        <v>807</v>
      </c>
      <c r="AD99" s="211" t="s">
        <v>815</v>
      </c>
      <c r="AE99" s="218"/>
      <c r="AF99" s="211">
        <v>0</v>
      </c>
      <c r="AG99" s="17"/>
      <c r="AH99" s="17"/>
      <c r="AI99" s="17"/>
      <c r="AJ99" s="17"/>
      <c r="AK99" s="17"/>
      <c r="AL99" s="17"/>
      <c r="AM99" s="17"/>
    </row>
    <row r="100" spans="2:39" ht="16.5" customHeight="1" x14ac:dyDescent="0.25">
      <c r="B100" s="216"/>
      <c r="C100" s="217"/>
      <c r="D100" s="218"/>
      <c r="E100" s="219" t="s">
        <v>876</v>
      </c>
      <c r="F100" s="219"/>
      <c r="G100" s="219"/>
      <c r="H100" s="211">
        <v>3</v>
      </c>
      <c r="I100" s="219"/>
      <c r="J100" s="219"/>
      <c r="K100" s="218"/>
      <c r="L100" s="211" t="s">
        <v>41</v>
      </c>
      <c r="M100" s="218"/>
      <c r="N100" s="218"/>
      <c r="O100" s="220">
        <v>420</v>
      </c>
      <c r="P100" s="221">
        <v>35</v>
      </c>
      <c r="Q100" s="221">
        <v>35</v>
      </c>
      <c r="R100" s="221">
        <v>35</v>
      </c>
      <c r="S100" s="221">
        <v>35</v>
      </c>
      <c r="T100" s="221">
        <v>35</v>
      </c>
      <c r="U100" s="221">
        <v>35</v>
      </c>
      <c r="V100" s="221">
        <v>35</v>
      </c>
      <c r="W100" s="221">
        <v>35</v>
      </c>
      <c r="X100" s="221">
        <v>35</v>
      </c>
      <c r="Y100" s="221">
        <v>35</v>
      </c>
      <c r="Z100" s="221">
        <v>35</v>
      </c>
      <c r="AA100" s="221">
        <v>35</v>
      </c>
      <c r="AB100" s="222" t="s">
        <v>812</v>
      </c>
      <c r="AC100" s="211" t="s">
        <v>805</v>
      </c>
      <c r="AD100" s="211" t="s">
        <v>816</v>
      </c>
      <c r="AE100" s="218"/>
      <c r="AF100" s="211">
        <v>0</v>
      </c>
      <c r="AG100" s="17"/>
      <c r="AH100" s="17"/>
      <c r="AI100" s="17"/>
      <c r="AJ100" s="17"/>
      <c r="AK100" s="17"/>
      <c r="AL100" s="17"/>
      <c r="AM100" s="17"/>
    </row>
    <row r="101" spans="2:39" ht="16.5" customHeight="1" x14ac:dyDescent="0.25">
      <c r="B101" s="216"/>
      <c r="C101" s="237"/>
      <c r="D101" s="218"/>
      <c r="E101" s="219" t="s">
        <v>876</v>
      </c>
      <c r="F101" s="219"/>
      <c r="G101" s="219"/>
      <c r="H101" s="211">
        <v>3</v>
      </c>
      <c r="I101" s="219"/>
      <c r="J101" s="219"/>
      <c r="K101" s="218"/>
      <c r="L101" s="211" t="s">
        <v>41</v>
      </c>
      <c r="M101" s="218"/>
      <c r="N101" s="218"/>
      <c r="O101" s="220">
        <v>108</v>
      </c>
      <c r="P101" s="221">
        <v>9</v>
      </c>
      <c r="Q101" s="221">
        <v>9</v>
      </c>
      <c r="R101" s="221">
        <v>9</v>
      </c>
      <c r="S101" s="221">
        <v>9</v>
      </c>
      <c r="T101" s="221">
        <v>9</v>
      </c>
      <c r="U101" s="221">
        <v>9</v>
      </c>
      <c r="V101" s="221">
        <v>9</v>
      </c>
      <c r="W101" s="221">
        <v>9</v>
      </c>
      <c r="X101" s="221">
        <v>9</v>
      </c>
      <c r="Y101" s="221">
        <v>9</v>
      </c>
      <c r="Z101" s="221">
        <v>9</v>
      </c>
      <c r="AA101" s="221">
        <v>9</v>
      </c>
      <c r="AB101" s="222" t="s">
        <v>303</v>
      </c>
      <c r="AC101" s="211" t="s">
        <v>804</v>
      </c>
      <c r="AD101" s="211" t="s">
        <v>817</v>
      </c>
      <c r="AE101" s="218"/>
      <c r="AF101" s="211">
        <v>0</v>
      </c>
      <c r="AG101" s="17"/>
      <c r="AH101" s="17"/>
      <c r="AI101" s="17"/>
      <c r="AJ101" s="17"/>
      <c r="AK101" s="17"/>
      <c r="AL101" s="17"/>
      <c r="AM101" s="17"/>
    </row>
    <row r="102" spans="2:39" ht="16.5" customHeight="1" x14ac:dyDescent="0.25">
      <c r="B102" s="216"/>
      <c r="C102" s="217"/>
      <c r="D102" s="218"/>
      <c r="E102" s="219" t="s">
        <v>876</v>
      </c>
      <c r="F102" s="219"/>
      <c r="G102" s="219"/>
      <c r="H102" s="211">
        <v>3</v>
      </c>
      <c r="I102" s="219"/>
      <c r="J102" s="219"/>
      <c r="K102" s="218"/>
      <c r="L102" s="211" t="s">
        <v>41</v>
      </c>
      <c r="M102" s="218"/>
      <c r="N102" s="218"/>
      <c r="O102" s="220">
        <v>96</v>
      </c>
      <c r="P102" s="221">
        <v>8</v>
      </c>
      <c r="Q102" s="221">
        <v>6</v>
      </c>
      <c r="R102" s="221">
        <v>12</v>
      </c>
      <c r="S102" s="221">
        <v>8</v>
      </c>
      <c r="T102" s="221">
        <v>10</v>
      </c>
      <c r="U102" s="221">
        <v>8</v>
      </c>
      <c r="V102" s="221">
        <v>10</v>
      </c>
      <c r="W102" s="221">
        <v>8</v>
      </c>
      <c r="X102" s="221">
        <v>6</v>
      </c>
      <c r="Y102" s="221">
        <v>8</v>
      </c>
      <c r="Z102" s="221">
        <v>6</v>
      </c>
      <c r="AA102" s="221">
        <v>6</v>
      </c>
      <c r="AB102" s="222" t="s">
        <v>828</v>
      </c>
      <c r="AC102" s="211" t="s">
        <v>806</v>
      </c>
      <c r="AD102" s="211" t="s">
        <v>818</v>
      </c>
      <c r="AE102" s="218"/>
      <c r="AF102" s="211">
        <v>0</v>
      </c>
      <c r="AG102" s="17"/>
      <c r="AH102" s="17"/>
      <c r="AI102" s="17"/>
      <c r="AJ102" s="17"/>
      <c r="AK102" s="17"/>
      <c r="AL102" s="17"/>
      <c r="AM102" s="17"/>
    </row>
    <row r="103" spans="2:39" ht="16.5" customHeight="1" x14ac:dyDescent="0.25">
      <c r="B103" s="216"/>
      <c r="C103" s="217"/>
      <c r="D103" s="223"/>
      <c r="E103" s="224" t="s">
        <v>876</v>
      </c>
      <c r="F103" s="224"/>
      <c r="G103" s="224"/>
      <c r="H103" s="211">
        <v>3</v>
      </c>
      <c r="I103" s="224"/>
      <c r="J103" s="224"/>
      <c r="K103" s="223"/>
      <c r="L103" s="211" t="s">
        <v>41</v>
      </c>
      <c r="M103" s="223"/>
      <c r="N103" s="223"/>
      <c r="O103" s="220">
        <v>250</v>
      </c>
      <c r="P103" s="221">
        <v>20</v>
      </c>
      <c r="Q103" s="221">
        <v>20</v>
      </c>
      <c r="R103" s="221">
        <v>21</v>
      </c>
      <c r="S103" s="221">
        <v>21</v>
      </c>
      <c r="T103" s="221">
        <v>21</v>
      </c>
      <c r="U103" s="221">
        <v>21</v>
      </c>
      <c r="V103" s="221">
        <v>21</v>
      </c>
      <c r="W103" s="221">
        <v>21</v>
      </c>
      <c r="X103" s="221">
        <v>21</v>
      </c>
      <c r="Y103" s="221">
        <v>21</v>
      </c>
      <c r="Z103" s="221">
        <v>21</v>
      </c>
      <c r="AA103" s="221">
        <v>21</v>
      </c>
      <c r="AB103" s="225" t="s">
        <v>812</v>
      </c>
      <c r="AC103" s="211" t="s">
        <v>819</v>
      </c>
      <c r="AD103" s="211" t="s">
        <v>820</v>
      </c>
      <c r="AE103" s="223"/>
      <c r="AF103" s="211">
        <v>0</v>
      </c>
      <c r="AG103" s="17"/>
      <c r="AH103" s="17"/>
      <c r="AI103" s="17"/>
      <c r="AJ103" s="17"/>
      <c r="AK103" s="17"/>
      <c r="AL103" s="17"/>
      <c r="AM103" s="17"/>
    </row>
    <row r="104" spans="2:39" ht="16.5" customHeight="1" x14ac:dyDescent="0.25">
      <c r="B104" s="216"/>
      <c r="C104" s="217"/>
      <c r="D104" s="226"/>
      <c r="E104" s="227" t="s">
        <v>880</v>
      </c>
      <c r="F104" s="227" t="s">
        <v>881</v>
      </c>
      <c r="G104" s="227" t="s">
        <v>882</v>
      </c>
      <c r="H104" s="211"/>
      <c r="I104" s="227" t="s">
        <v>567</v>
      </c>
      <c r="J104" s="227" t="s">
        <v>883</v>
      </c>
      <c r="K104" s="226" t="s">
        <v>327</v>
      </c>
      <c r="L104" s="211" t="s">
        <v>41</v>
      </c>
      <c r="M104" s="226" t="s">
        <v>42</v>
      </c>
      <c r="N104" s="226" t="s">
        <v>43</v>
      </c>
      <c r="O104" s="212">
        <f>SUM(O105:O109)</f>
        <v>417.2</v>
      </c>
      <c r="P104" s="213"/>
      <c r="Q104" s="213">
        <f t="shared" ref="Q104:AA104" si="17">SUM(Q105:Q109)</f>
        <v>33.85</v>
      </c>
      <c r="R104" s="213">
        <f t="shared" si="17"/>
        <v>35.85</v>
      </c>
      <c r="S104" s="213">
        <f t="shared" si="17"/>
        <v>33.85</v>
      </c>
      <c r="T104" s="213">
        <f t="shared" si="17"/>
        <v>35.85</v>
      </c>
      <c r="U104" s="213">
        <f t="shared" si="17"/>
        <v>35.85</v>
      </c>
      <c r="V104" s="213">
        <f t="shared" si="17"/>
        <v>36.85</v>
      </c>
      <c r="W104" s="213">
        <f t="shared" si="17"/>
        <v>34.85</v>
      </c>
      <c r="X104" s="213">
        <f t="shared" si="17"/>
        <v>33.85</v>
      </c>
      <c r="Y104" s="213">
        <f t="shared" si="17"/>
        <v>36.85</v>
      </c>
      <c r="Z104" s="213">
        <f t="shared" si="17"/>
        <v>32.85</v>
      </c>
      <c r="AA104" s="213">
        <f t="shared" si="17"/>
        <v>32.85</v>
      </c>
      <c r="AB104" s="228" t="str">
        <f>AB105</f>
        <v>Informe Mensual</v>
      </c>
      <c r="AC104" s="215" t="s">
        <v>813</v>
      </c>
      <c r="AD104" s="215" t="s">
        <v>814</v>
      </c>
      <c r="AE104" s="226" t="s">
        <v>61</v>
      </c>
      <c r="AF104" s="211">
        <v>0</v>
      </c>
      <c r="AG104" s="17"/>
      <c r="AH104" s="17"/>
      <c r="AI104" s="17"/>
      <c r="AJ104" s="17"/>
      <c r="AK104" s="17"/>
      <c r="AL104" s="17"/>
      <c r="AM104" s="17"/>
    </row>
    <row r="105" spans="2:39" ht="16.5" customHeight="1" x14ac:dyDescent="0.25">
      <c r="B105" s="216"/>
      <c r="C105" s="217"/>
      <c r="D105" s="218"/>
      <c r="E105" s="219" t="s">
        <v>880</v>
      </c>
      <c r="F105" s="219"/>
      <c r="G105" s="219"/>
      <c r="H105" s="211">
        <v>1</v>
      </c>
      <c r="I105" s="219"/>
      <c r="J105" s="219"/>
      <c r="K105" s="218"/>
      <c r="L105" s="211" t="s">
        <v>41</v>
      </c>
      <c r="M105" s="218"/>
      <c r="N105" s="218"/>
      <c r="O105" s="220">
        <v>20</v>
      </c>
      <c r="P105" s="221">
        <v>1</v>
      </c>
      <c r="Q105" s="221">
        <v>2</v>
      </c>
      <c r="R105" s="221">
        <v>2</v>
      </c>
      <c r="S105" s="221">
        <v>2</v>
      </c>
      <c r="T105" s="221">
        <v>2</v>
      </c>
      <c r="U105" s="221">
        <v>2</v>
      </c>
      <c r="V105" s="221">
        <v>2</v>
      </c>
      <c r="W105" s="221">
        <v>2</v>
      </c>
      <c r="X105" s="221">
        <v>2</v>
      </c>
      <c r="Y105" s="221">
        <v>2</v>
      </c>
      <c r="Z105" s="221">
        <v>1</v>
      </c>
      <c r="AA105" s="221">
        <v>0</v>
      </c>
      <c r="AB105" s="222" t="s">
        <v>812</v>
      </c>
      <c r="AC105" s="211" t="s">
        <v>807</v>
      </c>
      <c r="AD105" s="211" t="s">
        <v>815</v>
      </c>
      <c r="AE105" s="218"/>
      <c r="AF105" s="211">
        <v>0</v>
      </c>
      <c r="AG105" s="17"/>
      <c r="AH105" s="17"/>
      <c r="AI105" s="17"/>
      <c r="AJ105" s="17"/>
      <c r="AK105" s="17"/>
      <c r="AL105" s="17"/>
      <c r="AM105" s="17"/>
    </row>
    <row r="106" spans="2:39" ht="16.5" customHeight="1" x14ac:dyDescent="0.25">
      <c r="B106" s="216"/>
      <c r="C106" s="217"/>
      <c r="D106" s="218"/>
      <c r="E106" s="219" t="s">
        <v>880</v>
      </c>
      <c r="F106" s="219"/>
      <c r="G106" s="219"/>
      <c r="H106" s="211">
        <v>1</v>
      </c>
      <c r="I106" s="219"/>
      <c r="J106" s="219"/>
      <c r="K106" s="218"/>
      <c r="L106" s="211" t="s">
        <v>41</v>
      </c>
      <c r="M106" s="218"/>
      <c r="N106" s="218"/>
      <c r="O106" s="220">
        <v>132</v>
      </c>
      <c r="P106" s="221">
        <v>11</v>
      </c>
      <c r="Q106" s="221">
        <v>11</v>
      </c>
      <c r="R106" s="221">
        <v>11</v>
      </c>
      <c r="S106" s="221">
        <v>11</v>
      </c>
      <c r="T106" s="221">
        <v>11</v>
      </c>
      <c r="U106" s="221">
        <v>11</v>
      </c>
      <c r="V106" s="221">
        <v>11</v>
      </c>
      <c r="W106" s="221">
        <v>11</v>
      </c>
      <c r="X106" s="221">
        <v>11</v>
      </c>
      <c r="Y106" s="221">
        <v>11</v>
      </c>
      <c r="Z106" s="221">
        <v>11</v>
      </c>
      <c r="AA106" s="221">
        <v>11</v>
      </c>
      <c r="AB106" s="222" t="s">
        <v>812</v>
      </c>
      <c r="AC106" s="211" t="s">
        <v>805</v>
      </c>
      <c r="AD106" s="211" t="s">
        <v>816</v>
      </c>
      <c r="AE106" s="218"/>
      <c r="AF106" s="211">
        <v>0</v>
      </c>
      <c r="AG106" s="17"/>
      <c r="AH106" s="17"/>
      <c r="AI106" s="17"/>
      <c r="AJ106" s="17"/>
      <c r="AK106" s="17"/>
      <c r="AL106" s="17"/>
      <c r="AM106" s="17"/>
    </row>
    <row r="107" spans="2:39" ht="16.5" customHeight="1" x14ac:dyDescent="0.25">
      <c r="B107" s="216"/>
      <c r="C107" s="237"/>
      <c r="D107" s="218"/>
      <c r="E107" s="219" t="s">
        <v>880</v>
      </c>
      <c r="F107" s="219"/>
      <c r="G107" s="219"/>
      <c r="H107" s="211">
        <v>1</v>
      </c>
      <c r="I107" s="219"/>
      <c r="J107" s="219"/>
      <c r="K107" s="218"/>
      <c r="L107" s="211" t="s">
        <v>41</v>
      </c>
      <c r="M107" s="218"/>
      <c r="N107" s="218"/>
      <c r="O107" s="220">
        <v>120</v>
      </c>
      <c r="P107" s="221">
        <v>10</v>
      </c>
      <c r="Q107" s="221">
        <v>10</v>
      </c>
      <c r="R107" s="221">
        <v>10</v>
      </c>
      <c r="S107" s="221">
        <v>10</v>
      </c>
      <c r="T107" s="221">
        <v>10</v>
      </c>
      <c r="U107" s="221">
        <v>10</v>
      </c>
      <c r="V107" s="221">
        <v>10</v>
      </c>
      <c r="W107" s="221">
        <v>10</v>
      </c>
      <c r="X107" s="221">
        <v>10</v>
      </c>
      <c r="Y107" s="221">
        <v>10</v>
      </c>
      <c r="Z107" s="221">
        <v>10</v>
      </c>
      <c r="AA107" s="221">
        <v>10</v>
      </c>
      <c r="AB107" s="222" t="s">
        <v>884</v>
      </c>
      <c r="AC107" s="211" t="s">
        <v>804</v>
      </c>
      <c r="AD107" s="211" t="s">
        <v>817</v>
      </c>
      <c r="AE107" s="218"/>
      <c r="AF107" s="211">
        <v>0</v>
      </c>
      <c r="AG107" s="17"/>
      <c r="AH107" s="17"/>
      <c r="AI107" s="17"/>
      <c r="AJ107" s="17"/>
      <c r="AK107" s="17"/>
      <c r="AL107" s="17"/>
      <c r="AM107" s="17"/>
    </row>
    <row r="108" spans="2:39" ht="16.5" customHeight="1" x14ac:dyDescent="0.25">
      <c r="B108" s="216"/>
      <c r="C108" s="217"/>
      <c r="D108" s="218"/>
      <c r="E108" s="219" t="s">
        <v>880</v>
      </c>
      <c r="F108" s="219"/>
      <c r="G108" s="219"/>
      <c r="H108" s="211">
        <v>1</v>
      </c>
      <c r="I108" s="219"/>
      <c r="J108" s="219"/>
      <c r="K108" s="218"/>
      <c r="L108" s="211" t="s">
        <v>41</v>
      </c>
      <c r="M108" s="218"/>
      <c r="N108" s="218"/>
      <c r="O108" s="220">
        <v>87</v>
      </c>
      <c r="P108" s="221">
        <v>7</v>
      </c>
      <c r="Q108" s="221">
        <v>6</v>
      </c>
      <c r="R108" s="221">
        <v>8</v>
      </c>
      <c r="S108" s="221">
        <v>6</v>
      </c>
      <c r="T108" s="221">
        <v>8</v>
      </c>
      <c r="U108" s="221">
        <v>8</v>
      </c>
      <c r="V108" s="221">
        <v>9</v>
      </c>
      <c r="W108" s="221">
        <v>7</v>
      </c>
      <c r="X108" s="221">
        <v>6</v>
      </c>
      <c r="Y108" s="221">
        <v>9</v>
      </c>
      <c r="Z108" s="221">
        <v>6</v>
      </c>
      <c r="AA108" s="221">
        <v>7</v>
      </c>
      <c r="AB108" s="222" t="s">
        <v>828</v>
      </c>
      <c r="AC108" s="211" t="s">
        <v>806</v>
      </c>
      <c r="AD108" s="211" t="s">
        <v>818</v>
      </c>
      <c r="AE108" s="218"/>
      <c r="AF108" s="211">
        <v>0</v>
      </c>
      <c r="AG108" s="17"/>
      <c r="AH108" s="17"/>
      <c r="AI108" s="17"/>
      <c r="AJ108" s="17"/>
      <c r="AK108" s="17"/>
      <c r="AL108" s="17"/>
      <c r="AM108" s="17"/>
    </row>
    <row r="109" spans="2:39" ht="16.5" customHeight="1" x14ac:dyDescent="0.25">
      <c r="B109" s="235"/>
      <c r="C109" s="233"/>
      <c r="D109" s="223"/>
      <c r="E109" s="224" t="s">
        <v>880</v>
      </c>
      <c r="F109" s="224"/>
      <c r="G109" s="224"/>
      <c r="H109" s="211">
        <v>1</v>
      </c>
      <c r="I109" s="224"/>
      <c r="J109" s="224"/>
      <c r="K109" s="223"/>
      <c r="L109" s="211" t="s">
        <v>41</v>
      </c>
      <c r="M109" s="223"/>
      <c r="N109" s="223"/>
      <c r="O109" s="220">
        <f>SUM(P109:AA109)</f>
        <v>58.20000000000001</v>
      </c>
      <c r="P109" s="221">
        <v>4.8499999999999996</v>
      </c>
      <c r="Q109" s="221">
        <v>4.8499999999999996</v>
      </c>
      <c r="R109" s="221">
        <v>4.8499999999999996</v>
      </c>
      <c r="S109" s="221">
        <v>4.8499999999999996</v>
      </c>
      <c r="T109" s="221">
        <v>4.8499999999999996</v>
      </c>
      <c r="U109" s="221">
        <v>4.8499999999999996</v>
      </c>
      <c r="V109" s="221">
        <v>4.8499999999999996</v>
      </c>
      <c r="W109" s="221">
        <v>4.8499999999999996</v>
      </c>
      <c r="X109" s="221">
        <v>4.8499999999999996</v>
      </c>
      <c r="Y109" s="221">
        <v>4.8499999999999996</v>
      </c>
      <c r="Z109" s="221">
        <v>4.8499999999999996</v>
      </c>
      <c r="AA109" s="221">
        <v>4.8499999999999996</v>
      </c>
      <c r="AB109" s="225" t="e">
        <v>#N/A</v>
      </c>
      <c r="AC109" s="211" t="s">
        <v>819</v>
      </c>
      <c r="AD109" s="211" t="s">
        <v>820</v>
      </c>
      <c r="AE109" s="223"/>
      <c r="AF109" s="211">
        <v>0</v>
      </c>
      <c r="AG109" s="17"/>
      <c r="AH109" s="17"/>
      <c r="AI109" s="17"/>
      <c r="AJ109" s="17"/>
      <c r="AK109" s="17"/>
      <c r="AL109" s="17"/>
      <c r="AM109" s="17"/>
    </row>
    <row r="110" spans="2:39" ht="16.5" customHeight="1" x14ac:dyDescent="0.25">
      <c r="B110" s="242" t="s">
        <v>211</v>
      </c>
      <c r="C110" s="234" t="s">
        <v>885</v>
      </c>
      <c r="D110" s="226"/>
      <c r="E110" s="227" t="s">
        <v>886</v>
      </c>
      <c r="F110" s="227" t="s">
        <v>887</v>
      </c>
      <c r="G110" s="227" t="s">
        <v>888</v>
      </c>
      <c r="H110" s="211"/>
      <c r="I110" s="227" t="s">
        <v>176</v>
      </c>
      <c r="J110" s="227" t="s">
        <v>889</v>
      </c>
      <c r="K110" s="226" t="s">
        <v>251</v>
      </c>
      <c r="L110" s="211" t="s">
        <v>41</v>
      </c>
      <c r="M110" s="226" t="s">
        <v>42</v>
      </c>
      <c r="N110" s="226" t="s">
        <v>43</v>
      </c>
      <c r="O110" s="212">
        <f>SUM(O111:O115)</f>
        <v>10</v>
      </c>
      <c r="P110" s="213"/>
      <c r="Q110" s="213">
        <f t="shared" ref="Q110:AA110" si="18">SUM(Q111:Q115)</f>
        <v>0</v>
      </c>
      <c r="R110" s="213">
        <f t="shared" si="18"/>
        <v>0</v>
      </c>
      <c r="S110" s="213">
        <f t="shared" si="18"/>
        <v>0</v>
      </c>
      <c r="T110" s="213">
        <f t="shared" si="18"/>
        <v>0</v>
      </c>
      <c r="U110" s="213">
        <f t="shared" si="18"/>
        <v>0</v>
      </c>
      <c r="V110" s="213">
        <f t="shared" si="18"/>
        <v>5</v>
      </c>
      <c r="W110" s="213">
        <f t="shared" si="18"/>
        <v>0</v>
      </c>
      <c r="X110" s="213">
        <f t="shared" si="18"/>
        <v>0</v>
      </c>
      <c r="Y110" s="213">
        <f t="shared" si="18"/>
        <v>0</v>
      </c>
      <c r="Z110" s="213">
        <f t="shared" si="18"/>
        <v>0</v>
      </c>
      <c r="AA110" s="213">
        <f t="shared" si="18"/>
        <v>0</v>
      </c>
      <c r="AB110" s="228" t="str">
        <f>AB111</f>
        <v>Fotos e Indicadores del reconocimiento</v>
      </c>
      <c r="AC110" s="215" t="s">
        <v>813</v>
      </c>
      <c r="AD110" s="215" t="s">
        <v>814</v>
      </c>
      <c r="AE110" s="226" t="s">
        <v>226</v>
      </c>
      <c r="AF110" s="211">
        <v>0</v>
      </c>
      <c r="AG110" s="17"/>
      <c r="AH110" s="17"/>
      <c r="AI110" s="17"/>
      <c r="AJ110" s="17"/>
      <c r="AK110" s="17"/>
      <c r="AL110" s="17"/>
      <c r="AM110" s="17"/>
    </row>
    <row r="111" spans="2:39" ht="16.5" customHeight="1" x14ac:dyDescent="0.25">
      <c r="B111" s="243"/>
      <c r="C111" s="217"/>
      <c r="D111" s="218"/>
      <c r="E111" s="219" t="s">
        <v>886</v>
      </c>
      <c r="F111" s="219"/>
      <c r="G111" s="219"/>
      <c r="H111" s="211">
        <v>3</v>
      </c>
      <c r="I111" s="219"/>
      <c r="J111" s="219"/>
      <c r="K111" s="218"/>
      <c r="L111" s="211" t="s">
        <v>41</v>
      </c>
      <c r="M111" s="218"/>
      <c r="N111" s="218"/>
      <c r="O111" s="220">
        <v>2</v>
      </c>
      <c r="P111" s="221">
        <v>1</v>
      </c>
      <c r="Q111" s="221">
        <v>0</v>
      </c>
      <c r="R111" s="221">
        <v>0</v>
      </c>
      <c r="S111" s="221">
        <v>0</v>
      </c>
      <c r="T111" s="221">
        <v>0</v>
      </c>
      <c r="U111" s="221">
        <v>0</v>
      </c>
      <c r="V111" s="221">
        <v>1</v>
      </c>
      <c r="W111" s="221">
        <v>0</v>
      </c>
      <c r="X111" s="221">
        <v>0</v>
      </c>
      <c r="Y111" s="221">
        <v>0</v>
      </c>
      <c r="Z111" s="221">
        <v>0</v>
      </c>
      <c r="AA111" s="221">
        <v>0</v>
      </c>
      <c r="AB111" s="222" t="s">
        <v>890</v>
      </c>
      <c r="AC111" s="211" t="s">
        <v>807</v>
      </c>
      <c r="AD111" s="211" t="s">
        <v>815</v>
      </c>
      <c r="AE111" s="218"/>
      <c r="AF111" s="211">
        <v>0</v>
      </c>
      <c r="AG111" s="17"/>
      <c r="AH111" s="17"/>
      <c r="AI111" s="17"/>
      <c r="AJ111" s="17"/>
      <c r="AK111" s="17"/>
      <c r="AL111" s="17"/>
      <c r="AM111" s="17"/>
    </row>
    <row r="112" spans="2:39" ht="16.5" customHeight="1" x14ac:dyDescent="0.25">
      <c r="B112" s="243"/>
      <c r="C112" s="217"/>
      <c r="D112" s="218"/>
      <c r="E112" s="219" t="s">
        <v>886</v>
      </c>
      <c r="F112" s="219"/>
      <c r="G112" s="219"/>
      <c r="H112" s="211">
        <v>3</v>
      </c>
      <c r="I112" s="219"/>
      <c r="J112" s="219"/>
      <c r="K112" s="218"/>
      <c r="L112" s="211" t="s">
        <v>41</v>
      </c>
      <c r="M112" s="218"/>
      <c r="N112" s="218"/>
      <c r="O112" s="220">
        <v>2</v>
      </c>
      <c r="P112" s="221">
        <v>1</v>
      </c>
      <c r="Q112" s="221">
        <v>0</v>
      </c>
      <c r="R112" s="221">
        <v>0</v>
      </c>
      <c r="S112" s="221">
        <v>0</v>
      </c>
      <c r="T112" s="221">
        <v>0</v>
      </c>
      <c r="U112" s="221">
        <v>0</v>
      </c>
      <c r="V112" s="221">
        <v>1</v>
      </c>
      <c r="W112" s="221">
        <v>0</v>
      </c>
      <c r="X112" s="221">
        <v>0</v>
      </c>
      <c r="Y112" s="221">
        <v>0</v>
      </c>
      <c r="Z112" s="221">
        <v>0</v>
      </c>
      <c r="AA112" s="221">
        <v>0</v>
      </c>
      <c r="AB112" s="222" t="s">
        <v>891</v>
      </c>
      <c r="AC112" s="211" t="s">
        <v>805</v>
      </c>
      <c r="AD112" s="211" t="s">
        <v>816</v>
      </c>
      <c r="AE112" s="218"/>
      <c r="AF112" s="211">
        <v>0</v>
      </c>
      <c r="AG112" s="17"/>
      <c r="AH112" s="17"/>
      <c r="AI112" s="17"/>
      <c r="AJ112" s="17"/>
      <c r="AK112" s="17"/>
      <c r="AL112" s="17"/>
      <c r="AM112" s="17"/>
    </row>
    <row r="113" spans="2:39" ht="16.5" customHeight="1" x14ac:dyDescent="0.25">
      <c r="B113" s="244"/>
      <c r="C113" s="237"/>
      <c r="D113" s="218"/>
      <c r="E113" s="219" t="s">
        <v>886</v>
      </c>
      <c r="F113" s="219"/>
      <c r="G113" s="219"/>
      <c r="H113" s="211">
        <v>3</v>
      </c>
      <c r="I113" s="219"/>
      <c r="J113" s="219"/>
      <c r="K113" s="218"/>
      <c r="L113" s="211" t="s">
        <v>41</v>
      </c>
      <c r="M113" s="218"/>
      <c r="N113" s="218"/>
      <c r="O113" s="220">
        <v>2</v>
      </c>
      <c r="P113" s="221">
        <v>1</v>
      </c>
      <c r="Q113" s="221">
        <v>0</v>
      </c>
      <c r="R113" s="221">
        <v>0</v>
      </c>
      <c r="S113" s="221">
        <v>0</v>
      </c>
      <c r="T113" s="221">
        <v>0</v>
      </c>
      <c r="U113" s="221">
        <v>0</v>
      </c>
      <c r="V113" s="221">
        <v>1</v>
      </c>
      <c r="W113" s="221">
        <v>0</v>
      </c>
      <c r="X113" s="221">
        <v>0</v>
      </c>
      <c r="Y113" s="221">
        <v>0</v>
      </c>
      <c r="Z113" s="221">
        <v>0</v>
      </c>
      <c r="AA113" s="221">
        <v>0</v>
      </c>
      <c r="AB113" s="222" t="s">
        <v>892</v>
      </c>
      <c r="AC113" s="211" t="s">
        <v>804</v>
      </c>
      <c r="AD113" s="211" t="s">
        <v>817</v>
      </c>
      <c r="AE113" s="218"/>
      <c r="AF113" s="211">
        <v>0</v>
      </c>
      <c r="AG113" s="17"/>
      <c r="AH113" s="17"/>
      <c r="AI113" s="17"/>
      <c r="AJ113" s="17"/>
      <c r="AK113" s="17"/>
      <c r="AL113" s="17"/>
      <c r="AM113" s="17"/>
    </row>
    <row r="114" spans="2:39" ht="16.5" customHeight="1" x14ac:dyDescent="0.25">
      <c r="B114" s="243"/>
      <c r="C114" s="217"/>
      <c r="D114" s="218"/>
      <c r="E114" s="219" t="s">
        <v>886</v>
      </c>
      <c r="F114" s="219"/>
      <c r="G114" s="219"/>
      <c r="H114" s="211">
        <v>3</v>
      </c>
      <c r="I114" s="219"/>
      <c r="J114" s="219"/>
      <c r="K114" s="218"/>
      <c r="L114" s="211" t="s">
        <v>41</v>
      </c>
      <c r="M114" s="218"/>
      <c r="N114" s="218"/>
      <c r="O114" s="220">
        <v>2</v>
      </c>
      <c r="P114" s="221">
        <v>1</v>
      </c>
      <c r="Q114" s="221">
        <v>0</v>
      </c>
      <c r="R114" s="221">
        <v>0</v>
      </c>
      <c r="S114" s="221">
        <v>0</v>
      </c>
      <c r="T114" s="221">
        <v>0</v>
      </c>
      <c r="U114" s="221">
        <v>0</v>
      </c>
      <c r="V114" s="221">
        <v>1</v>
      </c>
      <c r="W114" s="221">
        <v>0</v>
      </c>
      <c r="X114" s="221">
        <v>0</v>
      </c>
      <c r="Y114" s="221">
        <v>0</v>
      </c>
      <c r="Z114" s="221">
        <v>0</v>
      </c>
      <c r="AA114" s="221">
        <v>0</v>
      </c>
      <c r="AB114" s="222" t="s">
        <v>271</v>
      </c>
      <c r="AC114" s="211" t="s">
        <v>806</v>
      </c>
      <c r="AD114" s="211" t="s">
        <v>818</v>
      </c>
      <c r="AE114" s="218"/>
      <c r="AF114" s="211">
        <v>0</v>
      </c>
      <c r="AG114" s="17"/>
      <c r="AH114" s="17"/>
      <c r="AI114" s="17"/>
      <c r="AJ114" s="17"/>
      <c r="AK114" s="17"/>
      <c r="AL114" s="17"/>
      <c r="AM114" s="17"/>
    </row>
    <row r="115" spans="2:39" ht="16.5" customHeight="1" x14ac:dyDescent="0.25">
      <c r="B115" s="243"/>
      <c r="C115" s="233"/>
      <c r="D115" s="223"/>
      <c r="E115" s="224" t="s">
        <v>886</v>
      </c>
      <c r="F115" s="224"/>
      <c r="G115" s="224"/>
      <c r="H115" s="211">
        <v>3</v>
      </c>
      <c r="I115" s="224"/>
      <c r="J115" s="224"/>
      <c r="K115" s="223"/>
      <c r="L115" s="211" t="s">
        <v>41</v>
      </c>
      <c r="M115" s="223"/>
      <c r="N115" s="223"/>
      <c r="O115" s="220">
        <v>2</v>
      </c>
      <c r="P115" s="221">
        <v>1</v>
      </c>
      <c r="Q115" s="221">
        <v>0</v>
      </c>
      <c r="R115" s="221">
        <v>0</v>
      </c>
      <c r="S115" s="221">
        <v>0</v>
      </c>
      <c r="T115" s="221">
        <v>0</v>
      </c>
      <c r="U115" s="221">
        <v>0</v>
      </c>
      <c r="V115" s="221">
        <v>1</v>
      </c>
      <c r="W115" s="221">
        <v>0</v>
      </c>
      <c r="X115" s="221">
        <v>0</v>
      </c>
      <c r="Y115" s="221">
        <v>0</v>
      </c>
      <c r="Z115" s="221">
        <v>0</v>
      </c>
      <c r="AA115" s="221">
        <v>0</v>
      </c>
      <c r="AB115" s="225" t="s">
        <v>893</v>
      </c>
      <c r="AC115" s="211" t="s">
        <v>819</v>
      </c>
      <c r="AD115" s="211" t="s">
        <v>820</v>
      </c>
      <c r="AE115" s="223"/>
      <c r="AF115" s="211">
        <v>0</v>
      </c>
      <c r="AG115" s="17"/>
      <c r="AH115" s="17"/>
      <c r="AI115" s="17"/>
      <c r="AJ115" s="17"/>
      <c r="AK115" s="17"/>
      <c r="AL115" s="17"/>
      <c r="AM115" s="17"/>
    </row>
    <row r="116" spans="2:39" ht="16.5" customHeight="1" x14ac:dyDescent="0.25">
      <c r="B116" s="234" t="s">
        <v>227</v>
      </c>
      <c r="C116" s="234" t="s">
        <v>609</v>
      </c>
      <c r="D116" s="226"/>
      <c r="E116" s="227" t="s">
        <v>894</v>
      </c>
      <c r="F116" s="227" t="s">
        <v>895</v>
      </c>
      <c r="G116" s="227" t="s">
        <v>896</v>
      </c>
      <c r="H116" s="211"/>
      <c r="I116" s="227" t="s">
        <v>92</v>
      </c>
      <c r="J116" s="227" t="s">
        <v>606</v>
      </c>
      <c r="K116" s="226" t="s">
        <v>40</v>
      </c>
      <c r="L116" s="211" t="s">
        <v>41</v>
      </c>
      <c r="M116" s="226" t="s">
        <v>42</v>
      </c>
      <c r="N116" s="226" t="s">
        <v>43</v>
      </c>
      <c r="O116" s="229">
        <f>AVERAGE(O117:O121)</f>
        <v>1</v>
      </c>
      <c r="P116" s="230"/>
      <c r="Q116" s="230">
        <f t="shared" ref="Q116:AA116" si="19">AVERAGE(Q117:Q121)</f>
        <v>0.05</v>
      </c>
      <c r="R116" s="230">
        <f t="shared" si="19"/>
        <v>0.10000000000000002</v>
      </c>
      <c r="S116" s="230">
        <f t="shared" si="19"/>
        <v>0.10000000000000002</v>
      </c>
      <c r="T116" s="230">
        <f t="shared" si="19"/>
        <v>0.05</v>
      </c>
      <c r="U116" s="230">
        <f t="shared" si="19"/>
        <v>0.15000000000000002</v>
      </c>
      <c r="V116" s="230">
        <f t="shared" si="19"/>
        <v>0.05</v>
      </c>
      <c r="W116" s="230">
        <f t="shared" si="19"/>
        <v>0.10000000000000002</v>
      </c>
      <c r="X116" s="230">
        <f t="shared" si="19"/>
        <v>0.10000000000000002</v>
      </c>
      <c r="Y116" s="230">
        <f t="shared" si="19"/>
        <v>0.10000000000000002</v>
      </c>
      <c r="Z116" s="230">
        <f t="shared" si="19"/>
        <v>0.05</v>
      </c>
      <c r="AA116" s="230">
        <f t="shared" si="19"/>
        <v>0.10000000000000002</v>
      </c>
      <c r="AB116" s="228" t="str">
        <f>AB117</f>
        <v>Correo y Formularios</v>
      </c>
      <c r="AC116" s="215" t="s">
        <v>813</v>
      </c>
      <c r="AD116" s="215" t="s">
        <v>814</v>
      </c>
      <c r="AE116" s="226" t="s">
        <v>439</v>
      </c>
      <c r="AF116" s="211">
        <v>0</v>
      </c>
      <c r="AG116" s="17"/>
      <c r="AH116" s="17"/>
      <c r="AI116" s="17"/>
      <c r="AJ116" s="17"/>
      <c r="AK116" s="17"/>
      <c r="AL116" s="17"/>
      <c r="AM116" s="17"/>
    </row>
    <row r="117" spans="2:39" ht="16.5" customHeight="1" x14ac:dyDescent="0.25">
      <c r="B117" s="217"/>
      <c r="C117" s="217"/>
      <c r="D117" s="218"/>
      <c r="E117" s="219" t="s">
        <v>894</v>
      </c>
      <c r="F117" s="219"/>
      <c r="G117" s="219"/>
      <c r="H117" s="211">
        <v>1</v>
      </c>
      <c r="I117" s="219"/>
      <c r="J117" s="219"/>
      <c r="K117" s="218"/>
      <c r="L117" s="211" t="s">
        <v>41</v>
      </c>
      <c r="M117" s="218"/>
      <c r="N117" s="218"/>
      <c r="O117" s="231">
        <v>1</v>
      </c>
      <c r="P117" s="232"/>
      <c r="Q117" s="232">
        <v>0</v>
      </c>
      <c r="R117" s="232">
        <v>0.25</v>
      </c>
      <c r="S117" s="232">
        <v>0</v>
      </c>
      <c r="T117" s="232">
        <v>0</v>
      </c>
      <c r="U117" s="232">
        <v>0.25</v>
      </c>
      <c r="V117" s="232">
        <v>0</v>
      </c>
      <c r="W117" s="232">
        <v>0</v>
      </c>
      <c r="X117" s="232">
        <v>0.25</v>
      </c>
      <c r="Y117" s="232">
        <v>0</v>
      </c>
      <c r="Z117" s="232">
        <v>0</v>
      </c>
      <c r="AA117" s="232">
        <v>0.25</v>
      </c>
      <c r="AB117" s="222" t="s">
        <v>897</v>
      </c>
      <c r="AC117" s="211" t="s">
        <v>807</v>
      </c>
      <c r="AD117" s="211" t="s">
        <v>815</v>
      </c>
      <c r="AE117" s="218"/>
      <c r="AF117" s="211">
        <v>0</v>
      </c>
      <c r="AG117" s="17"/>
      <c r="AH117" s="17"/>
      <c r="AI117" s="17"/>
      <c r="AJ117" s="17"/>
      <c r="AK117" s="17"/>
      <c r="AL117" s="17"/>
      <c r="AM117" s="17"/>
    </row>
    <row r="118" spans="2:39" ht="16.5" customHeight="1" x14ac:dyDescent="0.25">
      <c r="B118" s="217"/>
      <c r="C118" s="217"/>
      <c r="D118" s="218"/>
      <c r="E118" s="219" t="s">
        <v>894</v>
      </c>
      <c r="F118" s="219"/>
      <c r="G118" s="219"/>
      <c r="H118" s="211">
        <v>1</v>
      </c>
      <c r="I118" s="219"/>
      <c r="J118" s="219"/>
      <c r="K118" s="218"/>
      <c r="L118" s="211" t="s">
        <v>41</v>
      </c>
      <c r="M118" s="218"/>
      <c r="N118" s="218"/>
      <c r="O118" s="231">
        <v>1</v>
      </c>
      <c r="P118" s="241">
        <v>8.3333333333333343E-2</v>
      </c>
      <c r="Q118" s="241">
        <v>8.3333333333333343E-2</v>
      </c>
      <c r="R118" s="241">
        <v>8.3333333333333343E-2</v>
      </c>
      <c r="S118" s="241">
        <v>8.3333333333333343E-2</v>
      </c>
      <c r="T118" s="241">
        <v>8.3333333333333343E-2</v>
      </c>
      <c r="U118" s="241">
        <v>8.3333333333333343E-2</v>
      </c>
      <c r="V118" s="241">
        <v>8.3333333333333343E-2</v>
      </c>
      <c r="W118" s="241">
        <v>8.3333333333333343E-2</v>
      </c>
      <c r="X118" s="241">
        <v>8.3333333333333343E-2</v>
      </c>
      <c r="Y118" s="241">
        <v>8.3333333333333343E-2</v>
      </c>
      <c r="Z118" s="241">
        <v>8.3333333333333343E-2</v>
      </c>
      <c r="AA118" s="241">
        <v>8.3333333333333343E-2</v>
      </c>
      <c r="AB118" s="222" t="s">
        <v>897</v>
      </c>
      <c r="AC118" s="211" t="s">
        <v>805</v>
      </c>
      <c r="AD118" s="211" t="s">
        <v>816</v>
      </c>
      <c r="AE118" s="218"/>
      <c r="AF118" s="211">
        <v>0</v>
      </c>
      <c r="AG118" s="17"/>
      <c r="AH118" s="17"/>
      <c r="AI118" s="17"/>
      <c r="AJ118" s="17"/>
      <c r="AK118" s="17"/>
      <c r="AL118" s="17"/>
      <c r="AM118" s="17"/>
    </row>
    <row r="119" spans="2:39" ht="16.5" customHeight="1" x14ac:dyDescent="0.25">
      <c r="B119" s="237"/>
      <c r="C119" s="237"/>
      <c r="D119" s="218"/>
      <c r="E119" s="219" t="s">
        <v>894</v>
      </c>
      <c r="F119" s="219"/>
      <c r="G119" s="219"/>
      <c r="H119" s="211">
        <v>1</v>
      </c>
      <c r="I119" s="219"/>
      <c r="J119" s="219"/>
      <c r="K119" s="218"/>
      <c r="L119" s="211" t="s">
        <v>41</v>
      </c>
      <c r="M119" s="218"/>
      <c r="N119" s="218"/>
      <c r="O119" s="231">
        <v>1</v>
      </c>
      <c r="P119" s="232"/>
      <c r="Q119" s="232">
        <v>0</v>
      </c>
      <c r="R119" s="232">
        <v>0</v>
      </c>
      <c r="S119" s="232">
        <v>0.25</v>
      </c>
      <c r="T119" s="232">
        <v>0</v>
      </c>
      <c r="U119" s="232">
        <v>0.25</v>
      </c>
      <c r="V119" s="232">
        <v>0</v>
      </c>
      <c r="W119" s="232">
        <v>0.25</v>
      </c>
      <c r="X119" s="232">
        <v>0</v>
      </c>
      <c r="Y119" s="232">
        <v>0.25</v>
      </c>
      <c r="Z119" s="232">
        <v>0</v>
      </c>
      <c r="AA119" s="232">
        <v>0</v>
      </c>
      <c r="AB119" s="222" t="s">
        <v>450</v>
      </c>
      <c r="AC119" s="211" t="s">
        <v>804</v>
      </c>
      <c r="AD119" s="211" t="s">
        <v>817</v>
      </c>
      <c r="AE119" s="218"/>
      <c r="AF119" s="211">
        <v>0</v>
      </c>
      <c r="AG119" s="17"/>
      <c r="AH119" s="17"/>
      <c r="AI119" s="17"/>
      <c r="AJ119" s="17"/>
      <c r="AK119" s="17"/>
      <c r="AL119" s="17"/>
      <c r="AM119" s="17"/>
    </row>
    <row r="120" spans="2:39" ht="16.5" customHeight="1" x14ac:dyDescent="0.25">
      <c r="B120" s="217"/>
      <c r="C120" s="217"/>
      <c r="D120" s="218"/>
      <c r="E120" s="219" t="s">
        <v>894</v>
      </c>
      <c r="F120" s="219"/>
      <c r="G120" s="219"/>
      <c r="H120" s="211">
        <v>1</v>
      </c>
      <c r="I120" s="219"/>
      <c r="J120" s="219"/>
      <c r="K120" s="218"/>
      <c r="L120" s="211" t="s">
        <v>41</v>
      </c>
      <c r="M120" s="218"/>
      <c r="N120" s="218"/>
      <c r="O120" s="231">
        <v>1</v>
      </c>
      <c r="P120" s="232">
        <v>8.3333333333333343E-2</v>
      </c>
      <c r="Q120" s="232">
        <v>8.3333333333333343E-2</v>
      </c>
      <c r="R120" s="232">
        <v>8.3333333333333343E-2</v>
      </c>
      <c r="S120" s="232">
        <v>8.3333333333333343E-2</v>
      </c>
      <c r="T120" s="232">
        <v>8.3333333333333343E-2</v>
      </c>
      <c r="U120" s="232">
        <v>8.3333333333333343E-2</v>
      </c>
      <c r="V120" s="232">
        <v>8.3333333333333343E-2</v>
      </c>
      <c r="W120" s="232">
        <v>8.3333333333333343E-2</v>
      </c>
      <c r="X120" s="232">
        <v>8.3333333333333343E-2</v>
      </c>
      <c r="Y120" s="232">
        <v>8.3333333333333343E-2</v>
      </c>
      <c r="Z120" s="232">
        <v>8.3333333333333343E-2</v>
      </c>
      <c r="AA120" s="232">
        <v>8.3333333333333343E-2</v>
      </c>
      <c r="AB120" s="222" t="s">
        <v>898</v>
      </c>
      <c r="AC120" s="211" t="s">
        <v>806</v>
      </c>
      <c r="AD120" s="211" t="s">
        <v>818</v>
      </c>
      <c r="AE120" s="218"/>
      <c r="AF120" s="211">
        <v>0</v>
      </c>
      <c r="AG120" s="17"/>
      <c r="AH120" s="17"/>
      <c r="AI120" s="17"/>
      <c r="AJ120" s="17"/>
      <c r="AK120" s="17"/>
      <c r="AL120" s="17"/>
      <c r="AM120" s="17"/>
    </row>
    <row r="121" spans="2:39" ht="16.5" customHeight="1" x14ac:dyDescent="0.25">
      <c r="B121" s="217"/>
      <c r="C121" s="233"/>
      <c r="D121" s="223"/>
      <c r="E121" s="224" t="s">
        <v>894</v>
      </c>
      <c r="F121" s="224"/>
      <c r="G121" s="224"/>
      <c r="H121" s="211">
        <v>1</v>
      </c>
      <c r="I121" s="224"/>
      <c r="J121" s="224"/>
      <c r="K121" s="223"/>
      <c r="L121" s="211" t="s">
        <v>41</v>
      </c>
      <c r="M121" s="223"/>
      <c r="N121" s="223"/>
      <c r="O121" s="231">
        <v>1</v>
      </c>
      <c r="P121" s="232">
        <v>8.3333333333333343E-2</v>
      </c>
      <c r="Q121" s="232">
        <v>8.3333333333333343E-2</v>
      </c>
      <c r="R121" s="232">
        <v>8.3333333333333343E-2</v>
      </c>
      <c r="S121" s="232">
        <v>8.3333333333333343E-2</v>
      </c>
      <c r="T121" s="232">
        <v>8.3333333333333343E-2</v>
      </c>
      <c r="U121" s="232">
        <v>8.3333333333333343E-2</v>
      </c>
      <c r="V121" s="232">
        <v>8.3333333333333343E-2</v>
      </c>
      <c r="W121" s="232">
        <v>8.3333333333333343E-2</v>
      </c>
      <c r="X121" s="232">
        <v>8.3333333333333343E-2</v>
      </c>
      <c r="Y121" s="232">
        <v>8.3333333333333343E-2</v>
      </c>
      <c r="Z121" s="232">
        <v>8.3333333333333343E-2</v>
      </c>
      <c r="AA121" s="232">
        <v>8.3333333333333343E-2</v>
      </c>
      <c r="AB121" s="225" t="s">
        <v>897</v>
      </c>
      <c r="AC121" s="211" t="s">
        <v>819</v>
      </c>
      <c r="AD121" s="211" t="s">
        <v>820</v>
      </c>
      <c r="AE121" s="223"/>
      <c r="AF121" s="211">
        <v>0</v>
      </c>
      <c r="AG121" s="17"/>
      <c r="AH121" s="17"/>
      <c r="AI121" s="17"/>
      <c r="AJ121" s="17"/>
      <c r="AK121" s="17"/>
      <c r="AL121" s="17"/>
      <c r="AM121" s="17"/>
    </row>
    <row r="122" spans="2:39" ht="16.5" customHeight="1" x14ac:dyDescent="0.25">
      <c r="B122" s="217"/>
      <c r="C122" s="234" t="s">
        <v>228</v>
      </c>
      <c r="D122" s="226"/>
      <c r="E122" s="227" t="s">
        <v>899</v>
      </c>
      <c r="F122" s="227" t="s">
        <v>900</v>
      </c>
      <c r="G122" s="227" t="s">
        <v>901</v>
      </c>
      <c r="H122" s="211"/>
      <c r="I122" s="227" t="s">
        <v>471</v>
      </c>
      <c r="J122" s="227" t="s">
        <v>902</v>
      </c>
      <c r="K122" s="226" t="s">
        <v>251</v>
      </c>
      <c r="L122" s="211" t="s">
        <v>41</v>
      </c>
      <c r="M122" s="226" t="s">
        <v>42</v>
      </c>
      <c r="N122" s="226" t="s">
        <v>43</v>
      </c>
      <c r="O122" s="212">
        <f>SUM(O123:O127)</f>
        <v>52</v>
      </c>
      <c r="P122" s="213"/>
      <c r="Q122" s="213">
        <f t="shared" ref="Q122:AA122" si="20">SUM(Q123:Q127)</f>
        <v>4</v>
      </c>
      <c r="R122" s="213">
        <f t="shared" si="20"/>
        <v>4</v>
      </c>
      <c r="S122" s="213">
        <f t="shared" si="20"/>
        <v>4</v>
      </c>
      <c r="T122" s="213">
        <f t="shared" si="20"/>
        <v>4</v>
      </c>
      <c r="U122" s="213">
        <f t="shared" si="20"/>
        <v>5</v>
      </c>
      <c r="V122" s="213">
        <f t="shared" si="20"/>
        <v>5</v>
      </c>
      <c r="W122" s="213">
        <f t="shared" si="20"/>
        <v>4</v>
      </c>
      <c r="X122" s="213">
        <f t="shared" si="20"/>
        <v>5</v>
      </c>
      <c r="Y122" s="213">
        <f t="shared" si="20"/>
        <v>5</v>
      </c>
      <c r="Z122" s="213">
        <f t="shared" si="20"/>
        <v>5</v>
      </c>
      <c r="AA122" s="213">
        <f t="shared" si="20"/>
        <v>3</v>
      </c>
      <c r="AB122" s="228" t="str">
        <f>AB123</f>
        <v>Fotos, Lista de Participacion</v>
      </c>
      <c r="AC122" s="215" t="s">
        <v>813</v>
      </c>
      <c r="AD122" s="215" t="s">
        <v>814</v>
      </c>
      <c r="AE122" s="226" t="s">
        <v>903</v>
      </c>
      <c r="AF122" s="211">
        <v>0</v>
      </c>
      <c r="AG122" s="17"/>
      <c r="AH122" s="17"/>
      <c r="AI122" s="17"/>
      <c r="AJ122" s="17"/>
      <c r="AK122" s="17"/>
      <c r="AL122" s="17"/>
      <c r="AM122" s="17"/>
    </row>
    <row r="123" spans="2:39" ht="16.5" customHeight="1" x14ac:dyDescent="0.25">
      <c r="B123" s="217"/>
      <c r="C123" s="217"/>
      <c r="D123" s="218"/>
      <c r="E123" s="219" t="s">
        <v>899</v>
      </c>
      <c r="F123" s="219"/>
      <c r="G123" s="219"/>
      <c r="H123" s="211">
        <v>3</v>
      </c>
      <c r="I123" s="219"/>
      <c r="J123" s="219"/>
      <c r="K123" s="218"/>
      <c r="L123" s="211" t="s">
        <v>41</v>
      </c>
      <c r="M123" s="218"/>
      <c r="N123" s="218"/>
      <c r="O123" s="220">
        <v>12</v>
      </c>
      <c r="P123" s="221">
        <v>1</v>
      </c>
      <c r="Q123" s="221">
        <v>1</v>
      </c>
      <c r="R123" s="221">
        <v>1</v>
      </c>
      <c r="S123" s="221">
        <v>1</v>
      </c>
      <c r="T123" s="221">
        <v>1</v>
      </c>
      <c r="U123" s="221">
        <v>1</v>
      </c>
      <c r="V123" s="221">
        <v>1</v>
      </c>
      <c r="W123" s="221">
        <v>1</v>
      </c>
      <c r="X123" s="221">
        <v>1</v>
      </c>
      <c r="Y123" s="221">
        <v>1</v>
      </c>
      <c r="Z123" s="221">
        <v>1</v>
      </c>
      <c r="AA123" s="221">
        <v>1</v>
      </c>
      <c r="AB123" s="222" t="s">
        <v>904</v>
      </c>
      <c r="AC123" s="211" t="s">
        <v>807</v>
      </c>
      <c r="AD123" s="211" t="s">
        <v>815</v>
      </c>
      <c r="AE123" s="218"/>
      <c r="AF123" s="211">
        <v>0</v>
      </c>
      <c r="AG123" s="17"/>
      <c r="AH123" s="17"/>
      <c r="AI123" s="17"/>
      <c r="AJ123" s="17"/>
      <c r="AK123" s="17"/>
      <c r="AL123" s="17"/>
      <c r="AM123" s="17"/>
    </row>
    <row r="124" spans="2:39" ht="16.5" customHeight="1" x14ac:dyDescent="0.25">
      <c r="B124" s="217"/>
      <c r="C124" s="217"/>
      <c r="D124" s="218"/>
      <c r="E124" s="219" t="s">
        <v>899</v>
      </c>
      <c r="F124" s="219"/>
      <c r="G124" s="219"/>
      <c r="H124" s="211">
        <v>3</v>
      </c>
      <c r="I124" s="219"/>
      <c r="J124" s="219"/>
      <c r="K124" s="218"/>
      <c r="L124" s="211" t="s">
        <v>41</v>
      </c>
      <c r="M124" s="218"/>
      <c r="N124" s="218"/>
      <c r="O124" s="220">
        <v>8</v>
      </c>
      <c r="P124" s="221">
        <v>1</v>
      </c>
      <c r="Q124" s="221">
        <v>0</v>
      </c>
      <c r="R124" s="221">
        <v>1</v>
      </c>
      <c r="S124" s="221">
        <v>0</v>
      </c>
      <c r="T124" s="221">
        <v>1</v>
      </c>
      <c r="U124" s="221">
        <v>1</v>
      </c>
      <c r="V124" s="221">
        <v>1</v>
      </c>
      <c r="W124" s="221">
        <v>0</v>
      </c>
      <c r="X124" s="221">
        <v>1</v>
      </c>
      <c r="Y124" s="221">
        <v>1</v>
      </c>
      <c r="Z124" s="221">
        <v>1</v>
      </c>
      <c r="AA124" s="221">
        <v>0</v>
      </c>
      <c r="AB124" s="222" t="s">
        <v>905</v>
      </c>
      <c r="AC124" s="211" t="s">
        <v>805</v>
      </c>
      <c r="AD124" s="211" t="s">
        <v>816</v>
      </c>
      <c r="AE124" s="218"/>
      <c r="AF124" s="211">
        <v>0</v>
      </c>
      <c r="AG124" s="17"/>
      <c r="AH124" s="17"/>
      <c r="AI124" s="17"/>
      <c r="AJ124" s="17"/>
      <c r="AK124" s="17"/>
      <c r="AL124" s="17"/>
      <c r="AM124" s="17"/>
    </row>
    <row r="125" spans="2:39" ht="16.5" customHeight="1" x14ac:dyDescent="0.25">
      <c r="B125" s="237"/>
      <c r="C125" s="237"/>
      <c r="D125" s="218"/>
      <c r="E125" s="219" t="s">
        <v>899</v>
      </c>
      <c r="F125" s="219"/>
      <c r="G125" s="219"/>
      <c r="H125" s="211">
        <v>3</v>
      </c>
      <c r="I125" s="219"/>
      <c r="J125" s="219"/>
      <c r="K125" s="218"/>
      <c r="L125" s="211" t="s">
        <v>41</v>
      </c>
      <c r="M125" s="218"/>
      <c r="N125" s="218"/>
      <c r="O125" s="220">
        <v>8</v>
      </c>
      <c r="P125" s="221"/>
      <c r="Q125" s="221">
        <v>1</v>
      </c>
      <c r="R125" s="221">
        <v>0</v>
      </c>
      <c r="S125" s="221">
        <v>1</v>
      </c>
      <c r="T125" s="221">
        <v>0</v>
      </c>
      <c r="U125" s="221">
        <v>1</v>
      </c>
      <c r="V125" s="221">
        <v>1</v>
      </c>
      <c r="W125" s="221">
        <v>1</v>
      </c>
      <c r="X125" s="221">
        <v>1</v>
      </c>
      <c r="Y125" s="221">
        <v>1</v>
      </c>
      <c r="Z125" s="221">
        <v>1</v>
      </c>
      <c r="AA125" s="221">
        <v>0</v>
      </c>
      <c r="AB125" s="222" t="s">
        <v>906</v>
      </c>
      <c r="AC125" s="211" t="s">
        <v>804</v>
      </c>
      <c r="AD125" s="211" t="s">
        <v>817</v>
      </c>
      <c r="AE125" s="218"/>
      <c r="AF125" s="211">
        <v>0</v>
      </c>
      <c r="AG125" s="17"/>
      <c r="AH125" s="17"/>
      <c r="AI125" s="17"/>
      <c r="AJ125" s="17"/>
      <c r="AK125" s="17"/>
      <c r="AL125" s="17"/>
      <c r="AM125" s="17"/>
    </row>
    <row r="126" spans="2:39" ht="16.5" customHeight="1" x14ac:dyDescent="0.25">
      <c r="B126" s="217"/>
      <c r="C126" s="217"/>
      <c r="D126" s="218"/>
      <c r="E126" s="219" t="s">
        <v>899</v>
      </c>
      <c r="F126" s="219"/>
      <c r="G126" s="219"/>
      <c r="H126" s="211">
        <v>3</v>
      </c>
      <c r="I126" s="219"/>
      <c r="J126" s="219"/>
      <c r="K126" s="218"/>
      <c r="L126" s="211" t="s">
        <v>41</v>
      </c>
      <c r="M126" s="218"/>
      <c r="N126" s="218"/>
      <c r="O126" s="220">
        <v>12</v>
      </c>
      <c r="P126" s="221">
        <v>1</v>
      </c>
      <c r="Q126" s="221">
        <v>1</v>
      </c>
      <c r="R126" s="221">
        <v>1</v>
      </c>
      <c r="S126" s="221">
        <v>1</v>
      </c>
      <c r="T126" s="221">
        <v>1</v>
      </c>
      <c r="U126" s="221">
        <v>1</v>
      </c>
      <c r="V126" s="221">
        <v>1</v>
      </c>
      <c r="W126" s="221">
        <v>1</v>
      </c>
      <c r="X126" s="221">
        <v>1</v>
      </c>
      <c r="Y126" s="221">
        <v>1</v>
      </c>
      <c r="Z126" s="221">
        <v>1</v>
      </c>
      <c r="AA126" s="221">
        <v>1</v>
      </c>
      <c r="AB126" s="222" t="s">
        <v>271</v>
      </c>
      <c r="AC126" s="211" t="s">
        <v>806</v>
      </c>
      <c r="AD126" s="211" t="s">
        <v>818</v>
      </c>
      <c r="AE126" s="218"/>
      <c r="AF126" s="211">
        <v>0</v>
      </c>
      <c r="AG126" s="17"/>
      <c r="AH126" s="17"/>
      <c r="AI126" s="17"/>
      <c r="AJ126" s="17"/>
      <c r="AK126" s="17"/>
      <c r="AL126" s="17"/>
      <c r="AM126" s="17"/>
    </row>
    <row r="127" spans="2:39" ht="16.5" customHeight="1" x14ac:dyDescent="0.25">
      <c r="B127" s="217"/>
      <c r="C127" s="233"/>
      <c r="D127" s="223"/>
      <c r="E127" s="224" t="s">
        <v>899</v>
      </c>
      <c r="F127" s="224"/>
      <c r="G127" s="224"/>
      <c r="H127" s="211">
        <v>3</v>
      </c>
      <c r="I127" s="224"/>
      <c r="J127" s="224"/>
      <c r="K127" s="223"/>
      <c r="L127" s="211" t="s">
        <v>41</v>
      </c>
      <c r="M127" s="223"/>
      <c r="N127" s="223"/>
      <c r="O127" s="220">
        <v>12</v>
      </c>
      <c r="P127" s="221">
        <v>1</v>
      </c>
      <c r="Q127" s="221">
        <v>1</v>
      </c>
      <c r="R127" s="221">
        <v>1</v>
      </c>
      <c r="S127" s="221">
        <v>1</v>
      </c>
      <c r="T127" s="221">
        <v>1</v>
      </c>
      <c r="U127" s="221">
        <v>1</v>
      </c>
      <c r="V127" s="221">
        <v>1</v>
      </c>
      <c r="W127" s="221">
        <v>1</v>
      </c>
      <c r="X127" s="221">
        <v>1</v>
      </c>
      <c r="Y127" s="221">
        <v>1</v>
      </c>
      <c r="Z127" s="221">
        <v>1</v>
      </c>
      <c r="AA127" s="221">
        <v>1</v>
      </c>
      <c r="AB127" s="225" t="s">
        <v>904</v>
      </c>
      <c r="AC127" s="211" t="s">
        <v>819</v>
      </c>
      <c r="AD127" s="211" t="s">
        <v>820</v>
      </c>
      <c r="AE127" s="223"/>
      <c r="AF127" s="211">
        <v>0</v>
      </c>
      <c r="AG127" s="17"/>
      <c r="AH127" s="17"/>
      <c r="AI127" s="17"/>
      <c r="AJ127" s="17"/>
      <c r="AK127" s="17"/>
      <c r="AL127" s="17"/>
      <c r="AM127" s="17"/>
    </row>
    <row r="128" spans="2:39" s="153" customFormat="1" ht="16.5" customHeight="1" x14ac:dyDescent="0.25">
      <c r="B128" s="217"/>
      <c r="C128" s="234" t="s">
        <v>234</v>
      </c>
      <c r="D128" s="245"/>
      <c r="E128" s="246" t="s">
        <v>907</v>
      </c>
      <c r="F128" s="246" t="s">
        <v>837</v>
      </c>
      <c r="G128" s="246" t="s">
        <v>908</v>
      </c>
      <c r="H128" s="247"/>
      <c r="I128" s="246" t="s">
        <v>331</v>
      </c>
      <c r="J128" s="246" t="s">
        <v>909</v>
      </c>
      <c r="K128" s="245" t="s">
        <v>461</v>
      </c>
      <c r="L128" s="247" t="s">
        <v>343</v>
      </c>
      <c r="M128" s="245" t="s">
        <v>178</v>
      </c>
      <c r="N128" s="245" t="s">
        <v>43</v>
      </c>
      <c r="O128" s="238">
        <v>3</v>
      </c>
      <c r="P128" s="213">
        <v>3</v>
      </c>
      <c r="Q128" s="213">
        <v>3</v>
      </c>
      <c r="R128" s="213">
        <v>3</v>
      </c>
      <c r="S128" s="213">
        <v>3</v>
      </c>
      <c r="T128" s="213">
        <v>3</v>
      </c>
      <c r="U128" s="213">
        <v>3</v>
      </c>
      <c r="V128" s="213">
        <v>3</v>
      </c>
      <c r="W128" s="213">
        <v>3</v>
      </c>
      <c r="X128" s="213">
        <v>3</v>
      </c>
      <c r="Y128" s="213">
        <v>3</v>
      </c>
      <c r="Z128" s="213">
        <v>3</v>
      </c>
      <c r="AA128" s="213">
        <v>3</v>
      </c>
      <c r="AB128" s="248" t="str">
        <f>AB129</f>
        <v>Informe Mensuales</v>
      </c>
      <c r="AC128" s="249" t="s">
        <v>813</v>
      </c>
      <c r="AD128" s="249" t="s">
        <v>814</v>
      </c>
      <c r="AE128" s="245" t="s">
        <v>82</v>
      </c>
      <c r="AF128" s="247">
        <v>0</v>
      </c>
    </row>
    <row r="129" spans="2:39" s="153" customFormat="1" ht="16.5" customHeight="1" x14ac:dyDescent="0.25">
      <c r="B129" s="217"/>
      <c r="C129" s="217"/>
      <c r="D129" s="250"/>
      <c r="E129" s="251" t="s">
        <v>907</v>
      </c>
      <c r="F129" s="251"/>
      <c r="G129" s="251"/>
      <c r="H129" s="247">
        <v>3</v>
      </c>
      <c r="I129" s="251"/>
      <c r="J129" s="251"/>
      <c r="K129" s="250"/>
      <c r="L129" s="247" t="s">
        <v>343</v>
      </c>
      <c r="M129" s="250"/>
      <c r="N129" s="250"/>
      <c r="O129" s="220">
        <v>3</v>
      </c>
      <c r="P129" s="221">
        <v>3</v>
      </c>
      <c r="Q129" s="221">
        <v>3</v>
      </c>
      <c r="R129" s="221">
        <v>3</v>
      </c>
      <c r="S129" s="221">
        <v>3</v>
      </c>
      <c r="T129" s="221">
        <v>3</v>
      </c>
      <c r="U129" s="221">
        <v>3</v>
      </c>
      <c r="V129" s="221">
        <v>3</v>
      </c>
      <c r="W129" s="221">
        <v>3</v>
      </c>
      <c r="X129" s="221">
        <v>3</v>
      </c>
      <c r="Y129" s="221">
        <v>3</v>
      </c>
      <c r="Z129" s="221">
        <v>3</v>
      </c>
      <c r="AA129" s="221">
        <v>3</v>
      </c>
      <c r="AB129" s="252" t="s">
        <v>910</v>
      </c>
      <c r="AC129" s="247" t="s">
        <v>807</v>
      </c>
      <c r="AD129" s="247" t="s">
        <v>815</v>
      </c>
      <c r="AE129" s="250"/>
      <c r="AF129" s="247">
        <v>0</v>
      </c>
    </row>
    <row r="130" spans="2:39" s="153" customFormat="1" ht="16.5" customHeight="1" x14ac:dyDescent="0.25">
      <c r="B130" s="217"/>
      <c r="C130" s="217"/>
      <c r="D130" s="250"/>
      <c r="E130" s="251" t="s">
        <v>907</v>
      </c>
      <c r="F130" s="251"/>
      <c r="G130" s="251"/>
      <c r="H130" s="247">
        <v>3</v>
      </c>
      <c r="I130" s="251"/>
      <c r="J130" s="251"/>
      <c r="K130" s="250"/>
      <c r="L130" s="247" t="s">
        <v>343</v>
      </c>
      <c r="M130" s="250"/>
      <c r="N130" s="250"/>
      <c r="O130" s="220">
        <v>3</v>
      </c>
      <c r="P130" s="221">
        <v>3</v>
      </c>
      <c r="Q130" s="221">
        <v>3</v>
      </c>
      <c r="R130" s="221">
        <v>3</v>
      </c>
      <c r="S130" s="221">
        <v>3</v>
      </c>
      <c r="T130" s="221">
        <v>3</v>
      </c>
      <c r="U130" s="221">
        <v>3</v>
      </c>
      <c r="V130" s="221">
        <v>3</v>
      </c>
      <c r="W130" s="221">
        <v>3</v>
      </c>
      <c r="X130" s="221">
        <v>3</v>
      </c>
      <c r="Y130" s="221">
        <v>3</v>
      </c>
      <c r="Z130" s="221">
        <v>3</v>
      </c>
      <c r="AA130" s="221">
        <v>3</v>
      </c>
      <c r="AB130" s="252" t="e">
        <v>#N/A</v>
      </c>
      <c r="AC130" s="247" t="s">
        <v>805</v>
      </c>
      <c r="AD130" s="247" t="s">
        <v>816</v>
      </c>
      <c r="AE130" s="250"/>
      <c r="AF130" s="247">
        <v>0</v>
      </c>
    </row>
    <row r="131" spans="2:39" s="153" customFormat="1" ht="16.5" customHeight="1" x14ac:dyDescent="0.25">
      <c r="B131" s="237"/>
      <c r="C131" s="237"/>
      <c r="D131" s="250"/>
      <c r="E131" s="251" t="s">
        <v>907</v>
      </c>
      <c r="F131" s="251"/>
      <c r="G131" s="251"/>
      <c r="H131" s="247">
        <v>3</v>
      </c>
      <c r="I131" s="251"/>
      <c r="J131" s="251"/>
      <c r="K131" s="250"/>
      <c r="L131" s="247" t="s">
        <v>343</v>
      </c>
      <c r="M131" s="250"/>
      <c r="N131" s="250"/>
      <c r="O131" s="220">
        <v>3</v>
      </c>
      <c r="P131" s="221">
        <v>3</v>
      </c>
      <c r="Q131" s="221">
        <v>3</v>
      </c>
      <c r="R131" s="221">
        <v>3</v>
      </c>
      <c r="S131" s="221">
        <v>3</v>
      </c>
      <c r="T131" s="221">
        <v>3</v>
      </c>
      <c r="U131" s="221">
        <v>3</v>
      </c>
      <c r="V131" s="221">
        <v>3</v>
      </c>
      <c r="W131" s="221">
        <v>3</v>
      </c>
      <c r="X131" s="221">
        <v>3</v>
      </c>
      <c r="Y131" s="221">
        <v>3</v>
      </c>
      <c r="Z131" s="221">
        <v>3</v>
      </c>
      <c r="AA131" s="221">
        <v>3</v>
      </c>
      <c r="AB131" s="252" t="e">
        <v>#N/A</v>
      </c>
      <c r="AC131" s="247" t="s">
        <v>804</v>
      </c>
      <c r="AD131" s="247" t="s">
        <v>817</v>
      </c>
      <c r="AE131" s="250"/>
      <c r="AF131" s="247">
        <v>0</v>
      </c>
    </row>
    <row r="132" spans="2:39" s="153" customFormat="1" ht="16.5" customHeight="1" x14ac:dyDescent="0.25">
      <c r="B132" s="217"/>
      <c r="C132" s="217"/>
      <c r="D132" s="250"/>
      <c r="E132" s="251" t="s">
        <v>907</v>
      </c>
      <c r="F132" s="251"/>
      <c r="G132" s="251"/>
      <c r="H132" s="247">
        <v>3</v>
      </c>
      <c r="I132" s="251"/>
      <c r="J132" s="251"/>
      <c r="K132" s="250"/>
      <c r="L132" s="247" t="s">
        <v>343</v>
      </c>
      <c r="M132" s="250"/>
      <c r="N132" s="250"/>
      <c r="O132" s="220">
        <v>3</v>
      </c>
      <c r="P132" s="221">
        <v>3</v>
      </c>
      <c r="Q132" s="221">
        <v>3</v>
      </c>
      <c r="R132" s="221">
        <v>3</v>
      </c>
      <c r="S132" s="221">
        <v>3</v>
      </c>
      <c r="T132" s="221">
        <v>3</v>
      </c>
      <c r="U132" s="221">
        <v>3</v>
      </c>
      <c r="V132" s="221">
        <v>3</v>
      </c>
      <c r="W132" s="221">
        <v>3</v>
      </c>
      <c r="X132" s="221">
        <v>3</v>
      </c>
      <c r="Y132" s="221">
        <v>3</v>
      </c>
      <c r="Z132" s="221">
        <v>3</v>
      </c>
      <c r="AA132" s="221">
        <v>3</v>
      </c>
      <c r="AB132" s="252" t="s">
        <v>911</v>
      </c>
      <c r="AC132" s="247" t="s">
        <v>806</v>
      </c>
      <c r="AD132" s="247" t="s">
        <v>818</v>
      </c>
      <c r="AE132" s="250"/>
      <c r="AF132" s="247">
        <v>0</v>
      </c>
    </row>
    <row r="133" spans="2:39" s="153" customFormat="1" ht="16.5" customHeight="1" x14ac:dyDescent="0.25">
      <c r="B133" s="217"/>
      <c r="C133" s="217"/>
      <c r="D133" s="253"/>
      <c r="E133" s="254" t="s">
        <v>907</v>
      </c>
      <c r="F133" s="254"/>
      <c r="G133" s="254"/>
      <c r="H133" s="247">
        <v>3</v>
      </c>
      <c r="I133" s="254"/>
      <c r="J133" s="254"/>
      <c r="K133" s="253"/>
      <c r="L133" s="247" t="s">
        <v>343</v>
      </c>
      <c r="M133" s="253"/>
      <c r="N133" s="253"/>
      <c r="O133" s="220">
        <v>3</v>
      </c>
      <c r="P133" s="221">
        <v>3</v>
      </c>
      <c r="Q133" s="221">
        <v>3</v>
      </c>
      <c r="R133" s="221">
        <v>3</v>
      </c>
      <c r="S133" s="221">
        <v>3</v>
      </c>
      <c r="T133" s="221">
        <v>3</v>
      </c>
      <c r="U133" s="221">
        <v>3</v>
      </c>
      <c r="V133" s="221">
        <v>3</v>
      </c>
      <c r="W133" s="221">
        <v>3</v>
      </c>
      <c r="X133" s="221">
        <v>3</v>
      </c>
      <c r="Y133" s="221">
        <v>3</v>
      </c>
      <c r="Z133" s="221">
        <v>3</v>
      </c>
      <c r="AA133" s="221">
        <v>3</v>
      </c>
      <c r="AB133" s="255" t="e">
        <v>#N/A</v>
      </c>
      <c r="AC133" s="247" t="s">
        <v>819</v>
      </c>
      <c r="AD133" s="247" t="s">
        <v>820</v>
      </c>
      <c r="AE133" s="253"/>
      <c r="AF133" s="247">
        <v>0</v>
      </c>
    </row>
    <row r="134" spans="2:39" ht="16.5" customHeight="1" x14ac:dyDescent="0.25">
      <c r="B134" s="217"/>
      <c r="C134" s="217"/>
      <c r="D134" s="226"/>
      <c r="E134" s="227" t="s">
        <v>912</v>
      </c>
      <c r="F134" s="227" t="s">
        <v>913</v>
      </c>
      <c r="G134" s="227" t="s">
        <v>914</v>
      </c>
      <c r="H134" s="211"/>
      <c r="I134" s="227" t="s">
        <v>331</v>
      </c>
      <c r="J134" s="227" t="s">
        <v>915</v>
      </c>
      <c r="K134" s="226" t="s">
        <v>916</v>
      </c>
      <c r="L134" s="211" t="s">
        <v>343</v>
      </c>
      <c r="M134" s="226" t="s">
        <v>178</v>
      </c>
      <c r="N134" s="226" t="s">
        <v>43</v>
      </c>
      <c r="O134" s="238">
        <f>AVERAGE(O135:O139)</f>
        <v>8</v>
      </c>
      <c r="P134" s="213"/>
      <c r="Q134" s="213">
        <f>AVERAGE(Q135:Q139)</f>
        <v>8</v>
      </c>
      <c r="R134" s="213">
        <f t="shared" ref="R134:AA134" si="21">AVERAGE(R135:R139)</f>
        <v>8</v>
      </c>
      <c r="S134" s="213">
        <f t="shared" si="21"/>
        <v>8</v>
      </c>
      <c r="T134" s="213">
        <f t="shared" si="21"/>
        <v>8</v>
      </c>
      <c r="U134" s="213">
        <f t="shared" si="21"/>
        <v>8</v>
      </c>
      <c r="V134" s="213">
        <f t="shared" si="21"/>
        <v>8</v>
      </c>
      <c r="W134" s="213">
        <f t="shared" si="21"/>
        <v>8</v>
      </c>
      <c r="X134" s="213">
        <f t="shared" si="21"/>
        <v>8</v>
      </c>
      <c r="Y134" s="213">
        <f t="shared" si="21"/>
        <v>8</v>
      </c>
      <c r="Z134" s="213">
        <f t="shared" si="21"/>
        <v>8</v>
      </c>
      <c r="AA134" s="213">
        <f t="shared" si="21"/>
        <v>8</v>
      </c>
      <c r="AB134" s="228" t="str">
        <f>AB135</f>
        <v>Informe Mensuales</v>
      </c>
      <c r="AC134" s="215" t="s">
        <v>813</v>
      </c>
      <c r="AD134" s="215" t="s">
        <v>814</v>
      </c>
      <c r="AE134" s="226" t="s">
        <v>82</v>
      </c>
      <c r="AF134" s="211">
        <v>0</v>
      </c>
      <c r="AG134" s="17"/>
      <c r="AH134" s="17"/>
      <c r="AI134" s="17"/>
      <c r="AJ134" s="17"/>
      <c r="AK134" s="17"/>
      <c r="AL134" s="17"/>
      <c r="AM134" s="17"/>
    </row>
    <row r="135" spans="2:39" ht="16.5" customHeight="1" x14ac:dyDescent="0.25">
      <c r="B135" s="217"/>
      <c r="C135" s="217"/>
      <c r="D135" s="218"/>
      <c r="E135" s="219" t="s">
        <v>912</v>
      </c>
      <c r="F135" s="219"/>
      <c r="G135" s="219"/>
      <c r="H135" s="211">
        <v>3</v>
      </c>
      <c r="I135" s="219"/>
      <c r="J135" s="219"/>
      <c r="K135" s="218"/>
      <c r="L135" s="211" t="s">
        <v>343</v>
      </c>
      <c r="M135" s="218"/>
      <c r="N135" s="218"/>
      <c r="O135" s="220">
        <v>8</v>
      </c>
      <c r="P135" s="221">
        <v>8</v>
      </c>
      <c r="Q135" s="221">
        <v>8</v>
      </c>
      <c r="R135" s="221">
        <v>8</v>
      </c>
      <c r="S135" s="221">
        <v>8</v>
      </c>
      <c r="T135" s="221">
        <v>8</v>
      </c>
      <c r="U135" s="221">
        <v>8</v>
      </c>
      <c r="V135" s="221">
        <v>8</v>
      </c>
      <c r="W135" s="221">
        <v>8</v>
      </c>
      <c r="X135" s="221">
        <v>8</v>
      </c>
      <c r="Y135" s="221">
        <v>8</v>
      </c>
      <c r="Z135" s="221">
        <v>8</v>
      </c>
      <c r="AA135" s="221">
        <v>8</v>
      </c>
      <c r="AB135" s="222" t="s">
        <v>910</v>
      </c>
      <c r="AC135" s="211" t="s">
        <v>807</v>
      </c>
      <c r="AD135" s="211" t="s">
        <v>815</v>
      </c>
      <c r="AE135" s="218"/>
      <c r="AF135" s="211">
        <v>0</v>
      </c>
      <c r="AG135" s="17"/>
      <c r="AH135" s="17"/>
      <c r="AI135" s="17"/>
      <c r="AJ135" s="17"/>
      <c r="AK135" s="17"/>
      <c r="AL135" s="17"/>
      <c r="AM135" s="17"/>
    </row>
    <row r="136" spans="2:39" ht="16.5" customHeight="1" x14ac:dyDescent="0.25">
      <c r="B136" s="217"/>
      <c r="C136" s="217"/>
      <c r="D136" s="218"/>
      <c r="E136" s="219" t="s">
        <v>912</v>
      </c>
      <c r="F136" s="219"/>
      <c r="G136" s="219"/>
      <c r="H136" s="211">
        <v>3</v>
      </c>
      <c r="I136" s="219"/>
      <c r="J136" s="219"/>
      <c r="K136" s="218"/>
      <c r="L136" s="211" t="s">
        <v>343</v>
      </c>
      <c r="M136" s="218"/>
      <c r="N136" s="218"/>
      <c r="O136" s="220">
        <v>8</v>
      </c>
      <c r="P136" s="221">
        <v>8</v>
      </c>
      <c r="Q136" s="221">
        <v>8</v>
      </c>
      <c r="R136" s="221">
        <v>8</v>
      </c>
      <c r="S136" s="221">
        <v>8</v>
      </c>
      <c r="T136" s="221">
        <v>8</v>
      </c>
      <c r="U136" s="221">
        <v>8</v>
      </c>
      <c r="V136" s="221">
        <v>8</v>
      </c>
      <c r="W136" s="221">
        <v>8</v>
      </c>
      <c r="X136" s="221">
        <v>8</v>
      </c>
      <c r="Y136" s="221">
        <v>8</v>
      </c>
      <c r="Z136" s="221">
        <v>8</v>
      </c>
      <c r="AA136" s="221">
        <v>8</v>
      </c>
      <c r="AB136" s="222" t="s">
        <v>812</v>
      </c>
      <c r="AC136" s="211" t="s">
        <v>805</v>
      </c>
      <c r="AD136" s="211" t="s">
        <v>816</v>
      </c>
      <c r="AE136" s="218"/>
      <c r="AF136" s="211">
        <v>0</v>
      </c>
      <c r="AG136" s="17"/>
      <c r="AH136" s="17"/>
      <c r="AI136" s="17"/>
      <c r="AJ136" s="17"/>
      <c r="AK136" s="17"/>
      <c r="AL136" s="17"/>
      <c r="AM136" s="17"/>
    </row>
    <row r="137" spans="2:39" ht="16.5" customHeight="1" x14ac:dyDescent="0.25">
      <c r="B137" s="237"/>
      <c r="C137" s="237"/>
      <c r="D137" s="218"/>
      <c r="E137" s="219" t="s">
        <v>912</v>
      </c>
      <c r="F137" s="219"/>
      <c r="G137" s="219"/>
      <c r="H137" s="211">
        <v>3</v>
      </c>
      <c r="I137" s="219"/>
      <c r="J137" s="219"/>
      <c r="K137" s="218"/>
      <c r="L137" s="211" t="s">
        <v>343</v>
      </c>
      <c r="M137" s="218"/>
      <c r="N137" s="218"/>
      <c r="O137" s="220">
        <v>8</v>
      </c>
      <c r="P137" s="221">
        <v>8</v>
      </c>
      <c r="Q137" s="221">
        <v>8</v>
      </c>
      <c r="R137" s="221">
        <v>8</v>
      </c>
      <c r="S137" s="221">
        <v>8</v>
      </c>
      <c r="T137" s="221">
        <v>8</v>
      </c>
      <c r="U137" s="221">
        <v>8</v>
      </c>
      <c r="V137" s="221">
        <v>8</v>
      </c>
      <c r="W137" s="221">
        <v>8</v>
      </c>
      <c r="X137" s="221">
        <v>8</v>
      </c>
      <c r="Y137" s="221">
        <v>8</v>
      </c>
      <c r="Z137" s="221">
        <v>8</v>
      </c>
      <c r="AA137" s="221">
        <v>8</v>
      </c>
      <c r="AB137" s="222" t="s">
        <v>763</v>
      </c>
      <c r="AC137" s="211" t="s">
        <v>804</v>
      </c>
      <c r="AD137" s="211" t="s">
        <v>817</v>
      </c>
      <c r="AE137" s="218"/>
      <c r="AF137" s="211">
        <v>0</v>
      </c>
      <c r="AG137" s="17"/>
      <c r="AH137" s="17"/>
      <c r="AI137" s="17"/>
      <c r="AJ137" s="17"/>
      <c r="AK137" s="17"/>
      <c r="AL137" s="17"/>
      <c r="AM137" s="17"/>
    </row>
    <row r="138" spans="2:39" ht="16.5" customHeight="1" x14ac:dyDescent="0.25">
      <c r="B138" s="217"/>
      <c r="C138" s="217"/>
      <c r="D138" s="218"/>
      <c r="E138" s="219" t="s">
        <v>912</v>
      </c>
      <c r="F138" s="219"/>
      <c r="G138" s="219"/>
      <c r="H138" s="211">
        <v>3</v>
      </c>
      <c r="I138" s="219"/>
      <c r="J138" s="219"/>
      <c r="K138" s="218"/>
      <c r="L138" s="211" t="s">
        <v>343</v>
      </c>
      <c r="M138" s="218"/>
      <c r="N138" s="218"/>
      <c r="O138" s="220">
        <v>8</v>
      </c>
      <c r="P138" s="221">
        <v>8</v>
      </c>
      <c r="Q138" s="221">
        <v>8</v>
      </c>
      <c r="R138" s="221">
        <v>8</v>
      </c>
      <c r="S138" s="221">
        <v>8</v>
      </c>
      <c r="T138" s="221">
        <v>8</v>
      </c>
      <c r="U138" s="221">
        <v>8</v>
      </c>
      <c r="V138" s="221">
        <v>8</v>
      </c>
      <c r="W138" s="221">
        <v>8</v>
      </c>
      <c r="X138" s="221">
        <v>8</v>
      </c>
      <c r="Y138" s="221">
        <v>8</v>
      </c>
      <c r="Z138" s="221">
        <v>8</v>
      </c>
      <c r="AA138" s="221">
        <v>8</v>
      </c>
      <c r="AB138" s="222" t="s">
        <v>911</v>
      </c>
      <c r="AC138" s="211" t="s">
        <v>806</v>
      </c>
      <c r="AD138" s="211" t="s">
        <v>818</v>
      </c>
      <c r="AE138" s="218"/>
      <c r="AF138" s="211">
        <v>0</v>
      </c>
      <c r="AG138" s="17"/>
      <c r="AH138" s="17"/>
      <c r="AI138" s="17"/>
      <c r="AJ138" s="17"/>
      <c r="AK138" s="17"/>
      <c r="AL138" s="17"/>
      <c r="AM138" s="17"/>
    </row>
    <row r="139" spans="2:39" ht="16.5" customHeight="1" x14ac:dyDescent="0.25">
      <c r="B139" s="217"/>
      <c r="C139" s="217"/>
      <c r="D139" s="223"/>
      <c r="E139" s="224" t="s">
        <v>912</v>
      </c>
      <c r="F139" s="224"/>
      <c r="G139" s="224"/>
      <c r="H139" s="211">
        <v>3</v>
      </c>
      <c r="I139" s="224"/>
      <c r="J139" s="224"/>
      <c r="K139" s="223"/>
      <c r="L139" s="211" t="s">
        <v>343</v>
      </c>
      <c r="M139" s="223"/>
      <c r="N139" s="223"/>
      <c r="O139" s="220">
        <v>8</v>
      </c>
      <c r="P139" s="221">
        <v>8</v>
      </c>
      <c r="Q139" s="221">
        <v>8</v>
      </c>
      <c r="R139" s="221">
        <v>8</v>
      </c>
      <c r="S139" s="221">
        <v>8</v>
      </c>
      <c r="T139" s="221">
        <v>8</v>
      </c>
      <c r="U139" s="221">
        <v>8</v>
      </c>
      <c r="V139" s="221">
        <v>8</v>
      </c>
      <c r="W139" s="221">
        <v>8</v>
      </c>
      <c r="X139" s="221">
        <v>8</v>
      </c>
      <c r="Y139" s="221">
        <v>8</v>
      </c>
      <c r="Z139" s="221">
        <v>8</v>
      </c>
      <c r="AA139" s="221">
        <v>8</v>
      </c>
      <c r="AB139" s="225" t="s">
        <v>910</v>
      </c>
      <c r="AC139" s="211" t="s">
        <v>819</v>
      </c>
      <c r="AD139" s="211" t="s">
        <v>820</v>
      </c>
      <c r="AE139" s="223"/>
      <c r="AF139" s="211">
        <v>0</v>
      </c>
      <c r="AG139" s="17"/>
      <c r="AH139" s="17"/>
      <c r="AI139" s="17"/>
      <c r="AJ139" s="17"/>
      <c r="AK139" s="17"/>
      <c r="AL139" s="17"/>
      <c r="AM139" s="17"/>
    </row>
    <row r="140" spans="2:39" ht="16.5" customHeight="1" x14ac:dyDescent="0.25">
      <c r="B140" s="217"/>
      <c r="C140" s="217"/>
      <c r="D140" s="226"/>
      <c r="E140" s="227" t="s">
        <v>917</v>
      </c>
      <c r="F140" s="227" t="s">
        <v>918</v>
      </c>
      <c r="G140" s="227" t="s">
        <v>919</v>
      </c>
      <c r="H140" s="211"/>
      <c r="I140" s="227" t="s">
        <v>331</v>
      </c>
      <c r="J140" s="227" t="s">
        <v>920</v>
      </c>
      <c r="K140" s="226" t="s">
        <v>40</v>
      </c>
      <c r="L140" s="211" t="s">
        <v>41</v>
      </c>
      <c r="M140" s="226" t="s">
        <v>42</v>
      </c>
      <c r="N140" s="226" t="s">
        <v>43</v>
      </c>
      <c r="O140" s="229">
        <f>AVERAGE(O141:O145)</f>
        <v>0.84000000000000008</v>
      </c>
      <c r="P140" s="230"/>
      <c r="Q140" s="230">
        <f>AVERAGE(Q141:Q145)</f>
        <v>0.73580000000000001</v>
      </c>
      <c r="R140" s="230">
        <f t="shared" ref="R140:AA140" si="22">AVERAGE(R141:R145)</f>
        <v>0.75061999999999995</v>
      </c>
      <c r="S140" s="230">
        <f t="shared" si="22"/>
        <v>0.74743999999999988</v>
      </c>
      <c r="T140" s="230">
        <f t="shared" si="22"/>
        <v>0.77412000000000003</v>
      </c>
      <c r="U140" s="230">
        <f t="shared" si="22"/>
        <v>0.78592000000000006</v>
      </c>
      <c r="V140" s="230">
        <f t="shared" si="22"/>
        <v>0.79123999999999994</v>
      </c>
      <c r="W140" s="230">
        <f t="shared" si="22"/>
        <v>0.79071999999999998</v>
      </c>
      <c r="X140" s="230">
        <f t="shared" si="22"/>
        <v>0.77607999999999999</v>
      </c>
      <c r="Y140" s="230">
        <f t="shared" si="22"/>
        <v>0.81579999999999997</v>
      </c>
      <c r="Z140" s="230">
        <f t="shared" si="22"/>
        <v>0.81084000000000012</v>
      </c>
      <c r="AA140" s="230">
        <f t="shared" si="22"/>
        <v>0.84000000000000008</v>
      </c>
      <c r="AB140" s="228" t="str">
        <f>AB141</f>
        <v>Informe Mensuales</v>
      </c>
      <c r="AC140" s="215" t="s">
        <v>813</v>
      </c>
      <c r="AD140" s="215" t="s">
        <v>814</v>
      </c>
      <c r="AE140" s="226" t="s">
        <v>82</v>
      </c>
      <c r="AF140" s="211">
        <v>0</v>
      </c>
      <c r="AG140" s="17"/>
      <c r="AH140" s="17"/>
      <c r="AI140" s="17"/>
      <c r="AJ140" s="17"/>
      <c r="AK140" s="17"/>
      <c r="AL140" s="17"/>
      <c r="AM140" s="17"/>
    </row>
    <row r="141" spans="2:39" ht="16.5" customHeight="1" x14ac:dyDescent="0.25">
      <c r="B141" s="217"/>
      <c r="C141" s="217"/>
      <c r="D141" s="218"/>
      <c r="E141" s="219" t="s">
        <v>917</v>
      </c>
      <c r="F141" s="219"/>
      <c r="G141" s="219"/>
      <c r="H141" s="211">
        <v>3</v>
      </c>
      <c r="I141" s="219"/>
      <c r="J141" s="219"/>
      <c r="K141" s="218"/>
      <c r="L141" s="211" t="s">
        <v>41</v>
      </c>
      <c r="M141" s="218"/>
      <c r="N141" s="218"/>
      <c r="O141" s="231">
        <v>0.8</v>
      </c>
      <c r="P141" s="232">
        <v>0.57999999999999996</v>
      </c>
      <c r="Q141" s="232">
        <v>0.6</v>
      </c>
      <c r="R141" s="232">
        <v>0.62</v>
      </c>
      <c r="S141" s="232">
        <v>0.64</v>
      </c>
      <c r="T141" s="232">
        <v>0.66</v>
      </c>
      <c r="U141" s="232">
        <v>0.68</v>
      </c>
      <c r="V141" s="232">
        <v>0.7</v>
      </c>
      <c r="W141" s="232">
        <v>0.72</v>
      </c>
      <c r="X141" s="232">
        <v>0.74</v>
      </c>
      <c r="Y141" s="232">
        <v>0.76</v>
      </c>
      <c r="Z141" s="232">
        <v>0.78</v>
      </c>
      <c r="AA141" s="232">
        <v>0.8</v>
      </c>
      <c r="AB141" s="222" t="s">
        <v>910</v>
      </c>
      <c r="AC141" s="211" t="s">
        <v>807</v>
      </c>
      <c r="AD141" s="211" t="s">
        <v>815</v>
      </c>
      <c r="AE141" s="218"/>
      <c r="AF141" s="211">
        <v>0</v>
      </c>
      <c r="AG141" s="17"/>
      <c r="AH141" s="17"/>
      <c r="AI141" s="17"/>
      <c r="AJ141" s="17"/>
      <c r="AK141" s="17"/>
      <c r="AL141" s="17"/>
      <c r="AM141" s="17"/>
    </row>
    <row r="142" spans="2:39" ht="16.5" customHeight="1" x14ac:dyDescent="0.25">
      <c r="B142" s="217"/>
      <c r="C142" s="217"/>
      <c r="D142" s="218"/>
      <c r="E142" s="219" t="s">
        <v>917</v>
      </c>
      <c r="F142" s="219"/>
      <c r="G142" s="219"/>
      <c r="H142" s="211">
        <v>3</v>
      </c>
      <c r="I142" s="219"/>
      <c r="J142" s="219"/>
      <c r="K142" s="218"/>
      <c r="L142" s="211" t="s">
        <v>41</v>
      </c>
      <c r="M142" s="218"/>
      <c r="N142" s="218"/>
      <c r="O142" s="231">
        <v>0.85</v>
      </c>
      <c r="P142" s="232">
        <v>0.80489999999999995</v>
      </c>
      <c r="Q142" s="232">
        <v>0.80900000000000005</v>
      </c>
      <c r="R142" s="232">
        <v>0.81310000000000004</v>
      </c>
      <c r="S142" s="232">
        <v>0.81720000000000004</v>
      </c>
      <c r="T142" s="232">
        <v>0.82130000000000003</v>
      </c>
      <c r="U142" s="232">
        <v>0.82540000000000002</v>
      </c>
      <c r="V142" s="232">
        <v>0.82950000000000002</v>
      </c>
      <c r="W142" s="232">
        <v>0.83360000000000001</v>
      </c>
      <c r="X142" s="232">
        <v>0.8377</v>
      </c>
      <c r="Y142" s="232">
        <v>0.84179999999999999</v>
      </c>
      <c r="Z142" s="232">
        <v>0.84589999999999999</v>
      </c>
      <c r="AA142" s="232">
        <v>0.85</v>
      </c>
      <c r="AB142" s="222" t="s">
        <v>812</v>
      </c>
      <c r="AC142" s="211" t="s">
        <v>805</v>
      </c>
      <c r="AD142" s="211" t="s">
        <v>816</v>
      </c>
      <c r="AE142" s="218"/>
      <c r="AF142" s="211">
        <v>0</v>
      </c>
      <c r="AG142" s="17"/>
      <c r="AH142" s="17"/>
      <c r="AI142" s="17"/>
      <c r="AJ142" s="17"/>
      <c r="AK142" s="17"/>
      <c r="AL142" s="17"/>
      <c r="AM142" s="17"/>
    </row>
    <row r="143" spans="2:39" ht="16.5" customHeight="1" x14ac:dyDescent="0.25">
      <c r="B143" s="237"/>
      <c r="C143" s="237"/>
      <c r="D143" s="218"/>
      <c r="E143" s="219" t="s">
        <v>917</v>
      </c>
      <c r="F143" s="219"/>
      <c r="G143" s="219"/>
      <c r="H143" s="211">
        <v>3</v>
      </c>
      <c r="I143" s="219"/>
      <c r="J143" s="219"/>
      <c r="K143" s="218"/>
      <c r="L143" s="211" t="s">
        <v>41</v>
      </c>
      <c r="M143" s="218"/>
      <c r="N143" s="218"/>
      <c r="O143" s="231">
        <v>0.83</v>
      </c>
      <c r="P143" s="232">
        <v>0.8</v>
      </c>
      <c r="Q143" s="232">
        <v>0.8</v>
      </c>
      <c r="R143" s="232">
        <v>0.8</v>
      </c>
      <c r="S143" s="232">
        <v>0.81</v>
      </c>
      <c r="T143" s="232">
        <v>0.81</v>
      </c>
      <c r="U143" s="232">
        <v>0.82</v>
      </c>
      <c r="V143" s="232">
        <v>0.82</v>
      </c>
      <c r="W143" s="232">
        <v>0.82</v>
      </c>
      <c r="X143" s="232">
        <v>0.82</v>
      </c>
      <c r="Y143" s="232">
        <v>0.83</v>
      </c>
      <c r="Z143" s="232">
        <v>0.83</v>
      </c>
      <c r="AA143" s="232">
        <v>0.83</v>
      </c>
      <c r="AB143" s="222" t="s">
        <v>763</v>
      </c>
      <c r="AC143" s="211" t="s">
        <v>804</v>
      </c>
      <c r="AD143" s="211" t="s">
        <v>817</v>
      </c>
      <c r="AE143" s="218"/>
      <c r="AF143" s="211">
        <v>0</v>
      </c>
      <c r="AG143" s="17"/>
      <c r="AH143" s="17"/>
      <c r="AI143" s="17"/>
      <c r="AJ143" s="17"/>
      <c r="AK143" s="17"/>
      <c r="AL143" s="17"/>
      <c r="AM143" s="17"/>
    </row>
    <row r="144" spans="2:39" ht="16.5" customHeight="1" x14ac:dyDescent="0.25">
      <c r="B144" s="217"/>
      <c r="C144" s="217"/>
      <c r="D144" s="218"/>
      <c r="E144" s="219" t="s">
        <v>917</v>
      </c>
      <c r="F144" s="219"/>
      <c r="G144" s="219"/>
      <c r="H144" s="211">
        <v>3</v>
      </c>
      <c r="I144" s="219"/>
      <c r="J144" s="219"/>
      <c r="K144" s="218"/>
      <c r="L144" s="211" t="s">
        <v>41</v>
      </c>
      <c r="M144" s="218"/>
      <c r="N144" s="218"/>
      <c r="O144" s="231">
        <v>0.85</v>
      </c>
      <c r="P144" s="232">
        <v>0.7</v>
      </c>
      <c r="Q144" s="232">
        <v>0.75</v>
      </c>
      <c r="R144" s="232">
        <v>0.8</v>
      </c>
      <c r="S144" s="232">
        <v>0.75</v>
      </c>
      <c r="T144" s="232">
        <v>0.85</v>
      </c>
      <c r="U144" s="232">
        <v>0.85</v>
      </c>
      <c r="V144" s="232">
        <v>0.85</v>
      </c>
      <c r="W144" s="232">
        <v>0.8</v>
      </c>
      <c r="X144" s="232">
        <v>0.7</v>
      </c>
      <c r="Y144" s="232">
        <v>0.85</v>
      </c>
      <c r="Z144" s="232">
        <v>0.8</v>
      </c>
      <c r="AA144" s="232">
        <v>0.85</v>
      </c>
      <c r="AB144" s="222" t="s">
        <v>911</v>
      </c>
      <c r="AC144" s="211" t="s">
        <v>806</v>
      </c>
      <c r="AD144" s="211" t="s">
        <v>818</v>
      </c>
      <c r="AE144" s="218"/>
      <c r="AF144" s="211">
        <v>0</v>
      </c>
      <c r="AG144" s="17"/>
      <c r="AH144" s="17"/>
      <c r="AI144" s="17"/>
      <c r="AJ144" s="17"/>
      <c r="AK144" s="17"/>
      <c r="AL144" s="17"/>
      <c r="AM144" s="17"/>
    </row>
    <row r="145" spans="2:39" ht="16.5" customHeight="1" x14ac:dyDescent="0.25">
      <c r="B145" s="217"/>
      <c r="C145" s="217"/>
      <c r="D145" s="223"/>
      <c r="E145" s="224" t="s">
        <v>917</v>
      </c>
      <c r="F145" s="224"/>
      <c r="G145" s="224"/>
      <c r="H145" s="211">
        <v>3</v>
      </c>
      <c r="I145" s="224"/>
      <c r="J145" s="224"/>
      <c r="K145" s="223"/>
      <c r="L145" s="211" t="s">
        <v>41</v>
      </c>
      <c r="M145" s="223"/>
      <c r="N145" s="223"/>
      <c r="O145" s="231">
        <v>0.87</v>
      </c>
      <c r="P145" s="232">
        <v>0.72</v>
      </c>
      <c r="Q145" s="232">
        <v>0.72</v>
      </c>
      <c r="R145" s="232">
        <v>0.72</v>
      </c>
      <c r="S145" s="232">
        <v>0.72</v>
      </c>
      <c r="T145" s="232">
        <v>0.72929999999999995</v>
      </c>
      <c r="U145" s="232">
        <v>0.75419999999999998</v>
      </c>
      <c r="V145" s="232">
        <v>0.75670000000000004</v>
      </c>
      <c r="W145" s="232">
        <v>0.78</v>
      </c>
      <c r="X145" s="232">
        <v>0.78269999999999995</v>
      </c>
      <c r="Y145" s="232">
        <v>0.79720000000000002</v>
      </c>
      <c r="Z145" s="232">
        <v>0.79830000000000001</v>
      </c>
      <c r="AA145" s="232">
        <v>0.87</v>
      </c>
      <c r="AB145" s="225" t="s">
        <v>910</v>
      </c>
      <c r="AC145" s="211" t="s">
        <v>819</v>
      </c>
      <c r="AD145" s="211" t="s">
        <v>820</v>
      </c>
      <c r="AE145" s="223"/>
      <c r="AF145" s="211">
        <v>0</v>
      </c>
      <c r="AG145" s="17"/>
      <c r="AH145" s="17"/>
      <c r="AI145" s="17"/>
      <c r="AJ145" s="17"/>
      <c r="AK145" s="17"/>
      <c r="AL145" s="17"/>
      <c r="AM145" s="17"/>
    </row>
    <row r="146" spans="2:39" ht="16.5" customHeight="1" x14ac:dyDescent="0.25">
      <c r="B146" s="217"/>
      <c r="C146" s="217"/>
      <c r="D146" s="226"/>
      <c r="E146" s="227" t="s">
        <v>921</v>
      </c>
      <c r="F146" s="227" t="s">
        <v>922</v>
      </c>
      <c r="G146" s="227" t="s">
        <v>923</v>
      </c>
      <c r="H146" s="211"/>
      <c r="I146" s="227" t="s">
        <v>471</v>
      </c>
      <c r="J146" s="227" t="s">
        <v>920</v>
      </c>
      <c r="K146" s="226" t="s">
        <v>40</v>
      </c>
      <c r="L146" s="211" t="s">
        <v>41</v>
      </c>
      <c r="M146" s="226" t="s">
        <v>42</v>
      </c>
      <c r="N146" s="226" t="s">
        <v>43</v>
      </c>
      <c r="O146" s="229">
        <f>AVERAGE(O147:O151)</f>
        <v>0.95600000000000007</v>
      </c>
      <c r="P146" s="230"/>
      <c r="Q146" s="230">
        <f>AVERAGE(Q147:Q151)</f>
        <v>0.90014000000000005</v>
      </c>
      <c r="R146" s="230">
        <f t="shared" ref="R146:AA146" si="23">AVERAGE(R147:R151)</f>
        <v>0.91206000000000009</v>
      </c>
      <c r="S146" s="230">
        <f t="shared" si="23"/>
        <v>0.91471999999999998</v>
      </c>
      <c r="T146" s="230">
        <f t="shared" si="23"/>
        <v>0.92537999999999998</v>
      </c>
      <c r="U146" s="230">
        <f t="shared" si="23"/>
        <v>0.92803999999999998</v>
      </c>
      <c r="V146" s="230">
        <f t="shared" si="23"/>
        <v>0.93870000000000009</v>
      </c>
      <c r="W146" s="230">
        <f t="shared" si="23"/>
        <v>0.94136000000000009</v>
      </c>
      <c r="X146" s="230">
        <f t="shared" si="23"/>
        <v>0.94402000000000008</v>
      </c>
      <c r="Y146" s="230">
        <f t="shared" si="23"/>
        <v>0.95067999999999997</v>
      </c>
      <c r="Z146" s="230">
        <f t="shared" si="23"/>
        <v>0.95334000000000008</v>
      </c>
      <c r="AA146" s="230">
        <f t="shared" si="23"/>
        <v>0.95600000000000007</v>
      </c>
      <c r="AB146" s="228" t="str">
        <f>AB147</f>
        <v>Informe Mensuales</v>
      </c>
      <c r="AC146" s="215" t="s">
        <v>813</v>
      </c>
      <c r="AD146" s="215" t="s">
        <v>814</v>
      </c>
      <c r="AE146" s="226" t="s">
        <v>82</v>
      </c>
      <c r="AF146" s="211">
        <v>0</v>
      </c>
      <c r="AG146" s="17"/>
      <c r="AH146" s="17"/>
      <c r="AI146" s="17"/>
      <c r="AJ146" s="17"/>
      <c r="AK146" s="17"/>
      <c r="AL146" s="17"/>
      <c r="AM146" s="17"/>
    </row>
    <row r="147" spans="2:39" ht="16.5" customHeight="1" x14ac:dyDescent="0.25">
      <c r="B147" s="217"/>
      <c r="C147" s="217"/>
      <c r="D147" s="218"/>
      <c r="E147" s="219" t="s">
        <v>921</v>
      </c>
      <c r="F147" s="219"/>
      <c r="G147" s="219"/>
      <c r="H147" s="211">
        <v>3</v>
      </c>
      <c r="I147" s="219"/>
      <c r="J147" s="219"/>
      <c r="K147" s="218"/>
      <c r="L147" s="211" t="s">
        <v>41</v>
      </c>
      <c r="M147" s="218"/>
      <c r="N147" s="218"/>
      <c r="O147" s="231">
        <v>0.95</v>
      </c>
      <c r="P147" s="232">
        <v>0.92</v>
      </c>
      <c r="Q147" s="232">
        <v>0.92</v>
      </c>
      <c r="R147" s="232">
        <v>0.93</v>
      </c>
      <c r="S147" s="232">
        <v>0.93</v>
      </c>
      <c r="T147" s="232">
        <v>0.94</v>
      </c>
      <c r="U147" s="232">
        <v>0.94</v>
      </c>
      <c r="V147" s="232">
        <v>0.95</v>
      </c>
      <c r="W147" s="232">
        <v>0.95</v>
      </c>
      <c r="X147" s="232">
        <v>0.95</v>
      </c>
      <c r="Y147" s="232">
        <v>0.95</v>
      </c>
      <c r="Z147" s="232">
        <v>0.95</v>
      </c>
      <c r="AA147" s="232">
        <v>0.95</v>
      </c>
      <c r="AB147" s="222" t="s">
        <v>910</v>
      </c>
      <c r="AC147" s="211" t="s">
        <v>807</v>
      </c>
      <c r="AD147" s="211" t="s">
        <v>815</v>
      </c>
      <c r="AE147" s="218"/>
      <c r="AF147" s="211">
        <v>0</v>
      </c>
      <c r="AG147" s="17"/>
      <c r="AH147" s="17"/>
      <c r="AI147" s="17"/>
      <c r="AJ147" s="17"/>
      <c r="AK147" s="17"/>
      <c r="AL147" s="17"/>
      <c r="AM147" s="17"/>
    </row>
    <row r="148" spans="2:39" ht="16.5" customHeight="1" x14ac:dyDescent="0.25">
      <c r="B148" s="217"/>
      <c r="C148" s="217"/>
      <c r="D148" s="218"/>
      <c r="E148" s="219" t="s">
        <v>921</v>
      </c>
      <c r="F148" s="219"/>
      <c r="G148" s="219"/>
      <c r="H148" s="211">
        <v>3</v>
      </c>
      <c r="I148" s="219"/>
      <c r="J148" s="219"/>
      <c r="K148" s="218"/>
      <c r="L148" s="211" t="s">
        <v>41</v>
      </c>
      <c r="M148" s="218"/>
      <c r="N148" s="218"/>
      <c r="O148" s="231">
        <v>0.96</v>
      </c>
      <c r="P148" s="232">
        <v>0.81369999999999998</v>
      </c>
      <c r="Q148" s="232">
        <v>0.82069999999999999</v>
      </c>
      <c r="R148" s="232">
        <v>0.84030000000000005</v>
      </c>
      <c r="S148" s="232">
        <v>0.85360000000000003</v>
      </c>
      <c r="T148" s="232">
        <v>0.8669</v>
      </c>
      <c r="U148" s="232">
        <v>0.88019999999999998</v>
      </c>
      <c r="V148" s="232">
        <v>0.89349999999999996</v>
      </c>
      <c r="W148" s="232">
        <v>0.90680000000000005</v>
      </c>
      <c r="X148" s="232">
        <v>0.92010000000000003</v>
      </c>
      <c r="Y148" s="232">
        <v>0.93340000000000001</v>
      </c>
      <c r="Z148" s="232">
        <v>0.94669999999999999</v>
      </c>
      <c r="AA148" s="232">
        <v>0.96</v>
      </c>
      <c r="AB148" s="222">
        <v>0</v>
      </c>
      <c r="AC148" s="211" t="s">
        <v>805</v>
      </c>
      <c r="AD148" s="211" t="s">
        <v>816</v>
      </c>
      <c r="AE148" s="218"/>
      <c r="AF148" s="211">
        <v>0</v>
      </c>
      <c r="AG148" s="17"/>
      <c r="AH148" s="17"/>
      <c r="AI148" s="17"/>
      <c r="AJ148" s="17"/>
      <c r="AK148" s="17"/>
      <c r="AL148" s="17"/>
      <c r="AM148" s="17"/>
    </row>
    <row r="149" spans="2:39" ht="16.5" customHeight="1" x14ac:dyDescent="0.25">
      <c r="B149" s="237"/>
      <c r="C149" s="237"/>
      <c r="D149" s="218"/>
      <c r="E149" s="219" t="s">
        <v>921</v>
      </c>
      <c r="F149" s="219"/>
      <c r="G149" s="219"/>
      <c r="H149" s="211">
        <v>3</v>
      </c>
      <c r="I149" s="219"/>
      <c r="J149" s="219"/>
      <c r="K149" s="218"/>
      <c r="L149" s="211" t="s">
        <v>41</v>
      </c>
      <c r="M149" s="218"/>
      <c r="N149" s="218"/>
      <c r="O149" s="231">
        <v>0.96</v>
      </c>
      <c r="P149" s="232">
        <v>0.92</v>
      </c>
      <c r="Q149" s="232">
        <v>0.92</v>
      </c>
      <c r="R149" s="232">
        <v>0.93</v>
      </c>
      <c r="S149" s="232">
        <v>0.93</v>
      </c>
      <c r="T149" s="232">
        <v>0.94</v>
      </c>
      <c r="U149" s="232">
        <v>0.94</v>
      </c>
      <c r="V149" s="232">
        <v>0.95</v>
      </c>
      <c r="W149" s="232">
        <v>0.95</v>
      </c>
      <c r="X149" s="232">
        <v>0.95</v>
      </c>
      <c r="Y149" s="232">
        <v>0.96</v>
      </c>
      <c r="Z149" s="232">
        <v>0.96</v>
      </c>
      <c r="AA149" s="232">
        <v>0.96</v>
      </c>
      <c r="AB149" s="222" t="s">
        <v>763</v>
      </c>
      <c r="AC149" s="211" t="s">
        <v>804</v>
      </c>
      <c r="AD149" s="211" t="s">
        <v>817</v>
      </c>
      <c r="AE149" s="218"/>
      <c r="AF149" s="211">
        <v>0</v>
      </c>
      <c r="AG149" s="17"/>
      <c r="AH149" s="17"/>
      <c r="AI149" s="17"/>
      <c r="AJ149" s="17"/>
      <c r="AK149" s="17"/>
      <c r="AL149" s="17"/>
      <c r="AM149" s="17"/>
    </row>
    <row r="150" spans="2:39" ht="16.5" customHeight="1" x14ac:dyDescent="0.25">
      <c r="B150" s="217"/>
      <c r="C150" s="217"/>
      <c r="D150" s="218"/>
      <c r="E150" s="219" t="s">
        <v>921</v>
      </c>
      <c r="F150" s="219"/>
      <c r="G150" s="219"/>
      <c r="H150" s="211">
        <v>3</v>
      </c>
      <c r="I150" s="219"/>
      <c r="J150" s="219"/>
      <c r="K150" s="218"/>
      <c r="L150" s="211" t="s">
        <v>41</v>
      </c>
      <c r="M150" s="218"/>
      <c r="N150" s="218"/>
      <c r="O150" s="231">
        <v>0.96</v>
      </c>
      <c r="P150" s="232">
        <v>0.92</v>
      </c>
      <c r="Q150" s="232">
        <v>0.92</v>
      </c>
      <c r="R150" s="232">
        <v>0.93</v>
      </c>
      <c r="S150" s="232">
        <v>0.93</v>
      </c>
      <c r="T150" s="232">
        <v>0.94</v>
      </c>
      <c r="U150" s="232">
        <v>0.94</v>
      </c>
      <c r="V150" s="232">
        <v>0.95</v>
      </c>
      <c r="W150" s="232">
        <v>0.95</v>
      </c>
      <c r="X150" s="232">
        <v>0.95</v>
      </c>
      <c r="Y150" s="232">
        <v>0.96</v>
      </c>
      <c r="Z150" s="232">
        <v>0.96</v>
      </c>
      <c r="AA150" s="232">
        <v>0.96</v>
      </c>
      <c r="AB150" s="222" t="s">
        <v>911</v>
      </c>
      <c r="AC150" s="211" t="s">
        <v>806</v>
      </c>
      <c r="AD150" s="211" t="s">
        <v>818</v>
      </c>
      <c r="AE150" s="218"/>
      <c r="AF150" s="211">
        <v>0</v>
      </c>
      <c r="AG150" s="17"/>
      <c r="AH150" s="17"/>
      <c r="AI150" s="17"/>
      <c r="AJ150" s="17"/>
      <c r="AK150" s="17"/>
      <c r="AL150" s="17"/>
      <c r="AM150" s="17"/>
    </row>
    <row r="151" spans="2:39" ht="16.5" customHeight="1" x14ac:dyDescent="0.25">
      <c r="B151" s="217"/>
      <c r="C151" s="217"/>
      <c r="D151" s="223"/>
      <c r="E151" s="224" t="s">
        <v>921</v>
      </c>
      <c r="F151" s="224"/>
      <c r="G151" s="224"/>
      <c r="H151" s="211">
        <v>3</v>
      </c>
      <c r="I151" s="224"/>
      <c r="J151" s="224"/>
      <c r="K151" s="223"/>
      <c r="L151" s="211" t="s">
        <v>41</v>
      </c>
      <c r="M151" s="223"/>
      <c r="N151" s="223"/>
      <c r="O151" s="231">
        <v>0.95</v>
      </c>
      <c r="P151" s="232">
        <v>0.92</v>
      </c>
      <c r="Q151" s="232">
        <v>0.92</v>
      </c>
      <c r="R151" s="232">
        <v>0.93</v>
      </c>
      <c r="S151" s="232">
        <v>0.93</v>
      </c>
      <c r="T151" s="232">
        <v>0.94</v>
      </c>
      <c r="U151" s="232">
        <v>0.94</v>
      </c>
      <c r="V151" s="232">
        <v>0.95</v>
      </c>
      <c r="W151" s="232">
        <v>0.95</v>
      </c>
      <c r="X151" s="232">
        <v>0.95</v>
      </c>
      <c r="Y151" s="232">
        <v>0.95</v>
      </c>
      <c r="Z151" s="232">
        <v>0.95</v>
      </c>
      <c r="AA151" s="232">
        <v>0.95</v>
      </c>
      <c r="AB151" s="225" t="s">
        <v>910</v>
      </c>
      <c r="AC151" s="211" t="s">
        <v>819</v>
      </c>
      <c r="AD151" s="211" t="s">
        <v>820</v>
      </c>
      <c r="AE151" s="223"/>
      <c r="AF151" s="211">
        <v>0</v>
      </c>
      <c r="AG151" s="17"/>
      <c r="AH151" s="17"/>
      <c r="AI151" s="17"/>
      <c r="AJ151" s="17"/>
      <c r="AK151" s="17"/>
      <c r="AL151" s="17"/>
      <c r="AM151" s="17"/>
    </row>
    <row r="152" spans="2:39" ht="16.5" customHeight="1" x14ac:dyDescent="0.25">
      <c r="B152" s="217"/>
      <c r="C152" s="217"/>
      <c r="D152" s="226"/>
      <c r="E152" s="227" t="s">
        <v>924</v>
      </c>
      <c r="F152" s="227" t="s">
        <v>925</v>
      </c>
      <c r="G152" s="227" t="s">
        <v>845</v>
      </c>
      <c r="H152" s="211"/>
      <c r="I152" s="227" t="s">
        <v>259</v>
      </c>
      <c r="J152" s="227" t="s">
        <v>846</v>
      </c>
      <c r="K152" s="226" t="s">
        <v>251</v>
      </c>
      <c r="L152" s="211" t="s">
        <v>41</v>
      </c>
      <c r="M152" s="226" t="s">
        <v>178</v>
      </c>
      <c r="N152" s="226" t="s">
        <v>43</v>
      </c>
      <c r="O152" s="212">
        <f>SUM(O153:O157)</f>
        <v>10045</v>
      </c>
      <c r="P152" s="213"/>
      <c r="Q152" s="213">
        <f t="shared" ref="Q152:AA152" si="24">SUM(Q153:Q157)</f>
        <v>818</v>
      </c>
      <c r="R152" s="213">
        <f t="shared" si="24"/>
        <v>944</v>
      </c>
      <c r="S152" s="213">
        <f t="shared" si="24"/>
        <v>893</v>
      </c>
      <c r="T152" s="213">
        <f t="shared" si="24"/>
        <v>793</v>
      </c>
      <c r="U152" s="213">
        <f t="shared" si="24"/>
        <v>794</v>
      </c>
      <c r="V152" s="213">
        <f t="shared" si="24"/>
        <v>793</v>
      </c>
      <c r="W152" s="213">
        <f t="shared" si="24"/>
        <v>793</v>
      </c>
      <c r="X152" s="213">
        <f t="shared" si="24"/>
        <v>794</v>
      </c>
      <c r="Y152" s="213">
        <f t="shared" si="24"/>
        <v>893</v>
      </c>
      <c r="Z152" s="213">
        <f t="shared" si="24"/>
        <v>843</v>
      </c>
      <c r="AA152" s="213">
        <f t="shared" si="24"/>
        <v>844</v>
      </c>
      <c r="AB152" s="228" t="str">
        <f>AB153</f>
        <v>Informe Mensuales</v>
      </c>
      <c r="AC152" s="215" t="s">
        <v>813</v>
      </c>
      <c r="AD152" s="215" t="s">
        <v>814</v>
      </c>
      <c r="AE152" s="226" t="s">
        <v>82</v>
      </c>
      <c r="AF152" s="211">
        <v>0</v>
      </c>
      <c r="AG152" s="17"/>
      <c r="AH152" s="17"/>
      <c r="AI152" s="17"/>
      <c r="AJ152" s="17"/>
      <c r="AK152" s="17"/>
      <c r="AL152" s="17"/>
      <c r="AM152" s="17"/>
    </row>
    <row r="153" spans="2:39" ht="16.5" customHeight="1" x14ac:dyDescent="0.25">
      <c r="B153" s="217"/>
      <c r="C153" s="217"/>
      <c r="D153" s="218"/>
      <c r="E153" s="219" t="s">
        <v>924</v>
      </c>
      <c r="F153" s="219"/>
      <c r="G153" s="219"/>
      <c r="H153" s="211">
        <v>3</v>
      </c>
      <c r="I153" s="219"/>
      <c r="J153" s="219"/>
      <c r="K153" s="218"/>
      <c r="L153" s="211" t="s">
        <v>41</v>
      </c>
      <c r="M153" s="218"/>
      <c r="N153" s="218"/>
      <c r="O153" s="220">
        <v>3000</v>
      </c>
      <c r="P153" s="221">
        <v>250</v>
      </c>
      <c r="Q153" s="221">
        <v>250</v>
      </c>
      <c r="R153" s="221">
        <v>250</v>
      </c>
      <c r="S153" s="221">
        <v>250</v>
      </c>
      <c r="T153" s="221">
        <v>250</v>
      </c>
      <c r="U153" s="221">
        <v>250</v>
      </c>
      <c r="V153" s="221">
        <v>250</v>
      </c>
      <c r="W153" s="221">
        <v>250</v>
      </c>
      <c r="X153" s="221">
        <v>250</v>
      </c>
      <c r="Y153" s="221">
        <v>250</v>
      </c>
      <c r="Z153" s="221">
        <v>250</v>
      </c>
      <c r="AA153" s="221">
        <v>250</v>
      </c>
      <c r="AB153" s="222" t="s">
        <v>910</v>
      </c>
      <c r="AC153" s="211" t="s">
        <v>807</v>
      </c>
      <c r="AD153" s="211" t="s">
        <v>815</v>
      </c>
      <c r="AE153" s="218"/>
      <c r="AF153" s="211">
        <v>0</v>
      </c>
      <c r="AG153" s="17"/>
      <c r="AH153" s="17"/>
      <c r="AI153" s="17"/>
      <c r="AJ153" s="17"/>
      <c r="AK153" s="17"/>
      <c r="AL153" s="17"/>
      <c r="AM153" s="17"/>
    </row>
    <row r="154" spans="2:39" ht="16.5" customHeight="1" x14ac:dyDescent="0.25">
      <c r="B154" s="217"/>
      <c r="C154" s="217"/>
      <c r="D154" s="218"/>
      <c r="E154" s="219" t="s">
        <v>924</v>
      </c>
      <c r="F154" s="219"/>
      <c r="G154" s="219"/>
      <c r="H154" s="211">
        <v>3</v>
      </c>
      <c r="I154" s="219"/>
      <c r="J154" s="219"/>
      <c r="K154" s="218"/>
      <c r="L154" s="211" t="s">
        <v>41</v>
      </c>
      <c r="M154" s="218"/>
      <c r="N154" s="218"/>
      <c r="O154" s="220">
        <v>360</v>
      </c>
      <c r="P154" s="221">
        <v>30</v>
      </c>
      <c r="Q154" s="221">
        <v>30</v>
      </c>
      <c r="R154" s="221">
        <v>30</v>
      </c>
      <c r="S154" s="221">
        <v>30</v>
      </c>
      <c r="T154" s="221">
        <v>30</v>
      </c>
      <c r="U154" s="221">
        <v>30</v>
      </c>
      <c r="V154" s="221">
        <v>30</v>
      </c>
      <c r="W154" s="221">
        <v>30</v>
      </c>
      <c r="X154" s="221">
        <v>30</v>
      </c>
      <c r="Y154" s="221">
        <v>30</v>
      </c>
      <c r="Z154" s="221">
        <v>30</v>
      </c>
      <c r="AA154" s="221">
        <v>30</v>
      </c>
      <c r="AB154" s="222" t="s">
        <v>812</v>
      </c>
      <c r="AC154" s="211" t="s">
        <v>805</v>
      </c>
      <c r="AD154" s="211" t="s">
        <v>816</v>
      </c>
      <c r="AE154" s="218"/>
      <c r="AF154" s="211">
        <v>0</v>
      </c>
      <c r="AG154" s="17"/>
      <c r="AH154" s="17"/>
      <c r="AI154" s="17"/>
      <c r="AJ154" s="17"/>
      <c r="AK154" s="17"/>
      <c r="AL154" s="17"/>
      <c r="AM154" s="17"/>
    </row>
    <row r="155" spans="2:39" ht="16.5" customHeight="1" x14ac:dyDescent="0.25">
      <c r="B155" s="237"/>
      <c r="C155" s="237"/>
      <c r="D155" s="218"/>
      <c r="E155" s="219" t="s">
        <v>924</v>
      </c>
      <c r="F155" s="219"/>
      <c r="G155" s="219"/>
      <c r="H155" s="211">
        <v>3</v>
      </c>
      <c r="I155" s="219"/>
      <c r="J155" s="219"/>
      <c r="K155" s="218"/>
      <c r="L155" s="211" t="s">
        <v>41</v>
      </c>
      <c r="M155" s="218"/>
      <c r="N155" s="218"/>
      <c r="O155" s="220">
        <v>1560</v>
      </c>
      <c r="P155" s="221">
        <v>130</v>
      </c>
      <c r="Q155" s="221">
        <v>130</v>
      </c>
      <c r="R155" s="221">
        <v>130</v>
      </c>
      <c r="S155" s="221">
        <v>130</v>
      </c>
      <c r="T155" s="221">
        <v>130</v>
      </c>
      <c r="U155" s="221">
        <v>130</v>
      </c>
      <c r="V155" s="221">
        <v>130</v>
      </c>
      <c r="W155" s="221">
        <v>130</v>
      </c>
      <c r="X155" s="221">
        <v>130</v>
      </c>
      <c r="Y155" s="221">
        <v>130</v>
      </c>
      <c r="Z155" s="221">
        <v>130</v>
      </c>
      <c r="AA155" s="221">
        <v>130</v>
      </c>
      <c r="AB155" s="222" t="s">
        <v>763</v>
      </c>
      <c r="AC155" s="211" t="s">
        <v>804</v>
      </c>
      <c r="AD155" s="211" t="s">
        <v>817</v>
      </c>
      <c r="AE155" s="218"/>
      <c r="AF155" s="211">
        <v>0</v>
      </c>
      <c r="AG155" s="17"/>
      <c r="AH155" s="17"/>
      <c r="AI155" s="17"/>
      <c r="AJ155" s="17"/>
      <c r="AK155" s="17"/>
      <c r="AL155" s="17"/>
      <c r="AM155" s="17"/>
    </row>
    <row r="156" spans="2:39" ht="16.5" customHeight="1" x14ac:dyDescent="0.25">
      <c r="B156" s="217"/>
      <c r="C156" s="217"/>
      <c r="D156" s="218"/>
      <c r="E156" s="219" t="s">
        <v>924</v>
      </c>
      <c r="F156" s="219"/>
      <c r="G156" s="219"/>
      <c r="H156" s="211">
        <v>3</v>
      </c>
      <c r="I156" s="219"/>
      <c r="J156" s="219"/>
      <c r="K156" s="218"/>
      <c r="L156" s="211" t="s">
        <v>41</v>
      </c>
      <c r="M156" s="218"/>
      <c r="N156" s="218"/>
      <c r="O156" s="220">
        <v>1125</v>
      </c>
      <c r="P156" s="221">
        <v>100</v>
      </c>
      <c r="Q156" s="221">
        <v>75</v>
      </c>
      <c r="R156" s="221">
        <v>200</v>
      </c>
      <c r="S156" s="221">
        <v>150</v>
      </c>
      <c r="T156" s="221">
        <v>50</v>
      </c>
      <c r="U156" s="221">
        <v>50</v>
      </c>
      <c r="V156" s="221">
        <v>50</v>
      </c>
      <c r="W156" s="221">
        <v>50</v>
      </c>
      <c r="X156" s="221">
        <v>50</v>
      </c>
      <c r="Y156" s="221">
        <v>150</v>
      </c>
      <c r="Z156" s="221">
        <v>100</v>
      </c>
      <c r="AA156" s="221">
        <v>100</v>
      </c>
      <c r="AB156" s="222" t="s">
        <v>911</v>
      </c>
      <c r="AC156" s="211" t="s">
        <v>806</v>
      </c>
      <c r="AD156" s="211" t="s">
        <v>818</v>
      </c>
      <c r="AE156" s="218"/>
      <c r="AF156" s="211">
        <v>0</v>
      </c>
      <c r="AG156" s="17"/>
      <c r="AH156" s="17"/>
      <c r="AI156" s="17"/>
      <c r="AJ156" s="17"/>
      <c r="AK156" s="17"/>
      <c r="AL156" s="17"/>
      <c r="AM156" s="17"/>
    </row>
    <row r="157" spans="2:39" ht="16.5" customHeight="1" x14ac:dyDescent="0.25">
      <c r="B157" s="217"/>
      <c r="C157" s="217"/>
      <c r="D157" s="223"/>
      <c r="E157" s="224" t="s">
        <v>924</v>
      </c>
      <c r="F157" s="224"/>
      <c r="G157" s="224"/>
      <c r="H157" s="211">
        <v>3</v>
      </c>
      <c r="I157" s="224"/>
      <c r="J157" s="224"/>
      <c r="K157" s="223"/>
      <c r="L157" s="211" t="s">
        <v>41</v>
      </c>
      <c r="M157" s="223"/>
      <c r="N157" s="223"/>
      <c r="O157" s="220">
        <v>4000</v>
      </c>
      <c r="P157" s="221">
        <v>333</v>
      </c>
      <c r="Q157" s="221">
        <v>333</v>
      </c>
      <c r="R157" s="221">
        <v>334</v>
      </c>
      <c r="S157" s="221">
        <v>333</v>
      </c>
      <c r="T157" s="221">
        <v>333</v>
      </c>
      <c r="U157" s="221">
        <v>334</v>
      </c>
      <c r="V157" s="221">
        <v>333</v>
      </c>
      <c r="W157" s="221">
        <v>333</v>
      </c>
      <c r="X157" s="221">
        <v>334</v>
      </c>
      <c r="Y157" s="221">
        <v>333</v>
      </c>
      <c r="Z157" s="221">
        <v>333</v>
      </c>
      <c r="AA157" s="221">
        <v>334</v>
      </c>
      <c r="AB157" s="225" t="s">
        <v>910</v>
      </c>
      <c r="AC157" s="211" t="s">
        <v>819</v>
      </c>
      <c r="AD157" s="211" t="s">
        <v>820</v>
      </c>
      <c r="AE157" s="223"/>
      <c r="AF157" s="211">
        <v>0</v>
      </c>
      <c r="AG157" s="17"/>
      <c r="AH157" s="17"/>
      <c r="AI157" s="17"/>
      <c r="AJ157" s="17"/>
      <c r="AK157" s="17"/>
      <c r="AL157" s="17"/>
      <c r="AM157" s="17"/>
    </row>
    <row r="158" spans="2:39" ht="16.5" customHeight="1" x14ac:dyDescent="0.25">
      <c r="B158" s="217"/>
      <c r="C158" s="217"/>
      <c r="D158" s="226"/>
      <c r="E158" s="227" t="s">
        <v>926</v>
      </c>
      <c r="F158" s="227" t="s">
        <v>927</v>
      </c>
      <c r="G158" s="227" t="s">
        <v>928</v>
      </c>
      <c r="H158" s="211"/>
      <c r="I158" s="227" t="s">
        <v>92</v>
      </c>
      <c r="J158" s="227" t="s">
        <v>929</v>
      </c>
      <c r="K158" s="226" t="s">
        <v>251</v>
      </c>
      <c r="L158" s="211" t="s">
        <v>41</v>
      </c>
      <c r="M158" s="226" t="s">
        <v>42</v>
      </c>
      <c r="N158" s="226" t="s">
        <v>43</v>
      </c>
      <c r="O158" s="212">
        <f>SUM(O159:O163)</f>
        <v>137400</v>
      </c>
      <c r="P158" s="213"/>
      <c r="Q158" s="213">
        <f t="shared" ref="Q158:AA158" si="25">SUM(Q159:Q163)</f>
        <v>11200</v>
      </c>
      <c r="R158" s="213">
        <f t="shared" si="25"/>
        <v>11700</v>
      </c>
      <c r="S158" s="213">
        <f t="shared" si="25"/>
        <v>11400</v>
      </c>
      <c r="T158" s="213">
        <f t="shared" si="25"/>
        <v>11700</v>
      </c>
      <c r="U158" s="213">
        <f t="shared" si="25"/>
        <v>11400</v>
      </c>
      <c r="V158" s="213">
        <f t="shared" si="25"/>
        <v>11700</v>
      </c>
      <c r="W158" s="213">
        <f t="shared" si="25"/>
        <v>11400</v>
      </c>
      <c r="X158" s="213">
        <f t="shared" si="25"/>
        <v>11200</v>
      </c>
      <c r="Y158" s="213">
        <f t="shared" si="25"/>
        <v>11700</v>
      </c>
      <c r="Z158" s="213">
        <f t="shared" si="25"/>
        <v>11200</v>
      </c>
      <c r="AA158" s="213">
        <f t="shared" si="25"/>
        <v>11400</v>
      </c>
      <c r="AB158" s="228" t="str">
        <f>AB159</f>
        <v>Informe Mensuales</v>
      </c>
      <c r="AC158" s="215" t="s">
        <v>813</v>
      </c>
      <c r="AD158" s="215" t="s">
        <v>814</v>
      </c>
      <c r="AE158" s="226" t="s">
        <v>859</v>
      </c>
      <c r="AF158" s="211">
        <v>0</v>
      </c>
      <c r="AG158" s="17"/>
      <c r="AH158" s="17"/>
      <c r="AI158" s="17"/>
      <c r="AJ158" s="17"/>
      <c r="AK158" s="17"/>
      <c r="AL158" s="17"/>
      <c r="AM158" s="17"/>
    </row>
    <row r="159" spans="2:39" ht="16.5" customHeight="1" x14ac:dyDescent="0.25">
      <c r="B159" s="217"/>
      <c r="C159" s="217"/>
      <c r="D159" s="218"/>
      <c r="E159" s="219" t="s">
        <v>926</v>
      </c>
      <c r="F159" s="219"/>
      <c r="G159" s="219"/>
      <c r="H159" s="211">
        <v>3</v>
      </c>
      <c r="I159" s="219"/>
      <c r="J159" s="219"/>
      <c r="K159" s="218"/>
      <c r="L159" s="211" t="s">
        <v>41</v>
      </c>
      <c r="M159" s="218"/>
      <c r="N159" s="218"/>
      <c r="O159" s="220">
        <v>45000</v>
      </c>
      <c r="P159" s="221">
        <v>3750</v>
      </c>
      <c r="Q159" s="221">
        <v>3750</v>
      </c>
      <c r="R159" s="221">
        <v>3750</v>
      </c>
      <c r="S159" s="221">
        <v>3750</v>
      </c>
      <c r="T159" s="221">
        <v>3750</v>
      </c>
      <c r="U159" s="221">
        <v>3750</v>
      </c>
      <c r="V159" s="221">
        <v>3750</v>
      </c>
      <c r="W159" s="221">
        <v>3750</v>
      </c>
      <c r="X159" s="221">
        <v>3750</v>
      </c>
      <c r="Y159" s="221">
        <v>3750</v>
      </c>
      <c r="Z159" s="221">
        <v>3750</v>
      </c>
      <c r="AA159" s="221">
        <v>3750</v>
      </c>
      <c r="AB159" s="222" t="s">
        <v>910</v>
      </c>
      <c r="AC159" s="211" t="s">
        <v>807</v>
      </c>
      <c r="AD159" s="211" t="s">
        <v>815</v>
      </c>
      <c r="AE159" s="218"/>
      <c r="AF159" s="211">
        <v>0</v>
      </c>
      <c r="AG159" s="17"/>
      <c r="AH159" s="17"/>
      <c r="AI159" s="17"/>
      <c r="AJ159" s="17"/>
      <c r="AK159" s="17"/>
      <c r="AL159" s="17"/>
      <c r="AM159" s="17"/>
    </row>
    <row r="160" spans="2:39" ht="16.5" customHeight="1" x14ac:dyDescent="0.25">
      <c r="B160" s="217"/>
      <c r="C160" s="217"/>
      <c r="D160" s="218"/>
      <c r="E160" s="219" t="s">
        <v>926</v>
      </c>
      <c r="F160" s="219"/>
      <c r="G160" s="219"/>
      <c r="H160" s="211">
        <v>3</v>
      </c>
      <c r="I160" s="219"/>
      <c r="J160" s="219"/>
      <c r="K160" s="218"/>
      <c r="L160" s="211" t="s">
        <v>41</v>
      </c>
      <c r="M160" s="218"/>
      <c r="N160" s="218"/>
      <c r="O160" s="220">
        <v>20400</v>
      </c>
      <c r="P160" s="221">
        <v>1700</v>
      </c>
      <c r="Q160" s="221">
        <v>1700</v>
      </c>
      <c r="R160" s="221">
        <v>1700</v>
      </c>
      <c r="S160" s="221">
        <v>1700</v>
      </c>
      <c r="T160" s="221">
        <v>1700</v>
      </c>
      <c r="U160" s="221">
        <v>1700</v>
      </c>
      <c r="V160" s="221">
        <v>1700</v>
      </c>
      <c r="W160" s="221">
        <v>1700</v>
      </c>
      <c r="X160" s="221">
        <v>1700</v>
      </c>
      <c r="Y160" s="221">
        <v>1700</v>
      </c>
      <c r="Z160" s="221">
        <v>1700</v>
      </c>
      <c r="AA160" s="221">
        <v>1700</v>
      </c>
      <c r="AB160" s="222" t="s">
        <v>812</v>
      </c>
      <c r="AC160" s="211" t="s">
        <v>805</v>
      </c>
      <c r="AD160" s="211" t="s">
        <v>816</v>
      </c>
      <c r="AE160" s="218"/>
      <c r="AF160" s="211">
        <v>0</v>
      </c>
      <c r="AG160" s="17"/>
      <c r="AH160" s="17"/>
      <c r="AI160" s="17"/>
      <c r="AJ160" s="17"/>
      <c r="AK160" s="17"/>
      <c r="AL160" s="17"/>
      <c r="AM160" s="17"/>
    </row>
    <row r="161" spans="2:39" ht="16.5" customHeight="1" x14ac:dyDescent="0.25">
      <c r="B161" s="237"/>
      <c r="C161" s="237"/>
      <c r="D161" s="218"/>
      <c r="E161" s="219" t="s">
        <v>926</v>
      </c>
      <c r="F161" s="219"/>
      <c r="G161" s="219"/>
      <c r="H161" s="211">
        <v>3</v>
      </c>
      <c r="I161" s="219"/>
      <c r="J161" s="219"/>
      <c r="K161" s="218"/>
      <c r="L161" s="211" t="s">
        <v>41</v>
      </c>
      <c r="M161" s="218"/>
      <c r="N161" s="218"/>
      <c r="O161" s="220">
        <v>24000</v>
      </c>
      <c r="P161" s="221">
        <v>2000</v>
      </c>
      <c r="Q161" s="221">
        <v>2000</v>
      </c>
      <c r="R161" s="221">
        <v>2000</v>
      </c>
      <c r="S161" s="221">
        <v>2000</v>
      </c>
      <c r="T161" s="221">
        <v>2000</v>
      </c>
      <c r="U161" s="221">
        <v>2000</v>
      </c>
      <c r="V161" s="221">
        <v>2000</v>
      </c>
      <c r="W161" s="221">
        <v>2000</v>
      </c>
      <c r="X161" s="221">
        <v>2000</v>
      </c>
      <c r="Y161" s="221">
        <v>2000</v>
      </c>
      <c r="Z161" s="221">
        <v>2000</v>
      </c>
      <c r="AA161" s="221">
        <v>2000</v>
      </c>
      <c r="AB161" s="222" t="s">
        <v>763</v>
      </c>
      <c r="AC161" s="211" t="s">
        <v>804</v>
      </c>
      <c r="AD161" s="211" t="s">
        <v>817</v>
      </c>
      <c r="AE161" s="218"/>
      <c r="AF161" s="211">
        <v>0</v>
      </c>
      <c r="AG161" s="17"/>
      <c r="AH161" s="17"/>
      <c r="AI161" s="17"/>
      <c r="AJ161" s="17"/>
      <c r="AK161" s="17"/>
      <c r="AL161" s="17"/>
      <c r="AM161" s="17"/>
    </row>
    <row r="162" spans="2:39" ht="16.5" customHeight="1" x14ac:dyDescent="0.25">
      <c r="B162" s="217"/>
      <c r="C162" s="217"/>
      <c r="D162" s="218"/>
      <c r="E162" s="219" t="s">
        <v>926</v>
      </c>
      <c r="F162" s="219"/>
      <c r="G162" s="219"/>
      <c r="H162" s="211">
        <v>3</v>
      </c>
      <c r="I162" s="219"/>
      <c r="J162" s="219"/>
      <c r="K162" s="218"/>
      <c r="L162" s="211" t="s">
        <v>41</v>
      </c>
      <c r="M162" s="218"/>
      <c r="N162" s="218"/>
      <c r="O162" s="220">
        <v>21000</v>
      </c>
      <c r="P162" s="221">
        <v>1700</v>
      </c>
      <c r="Q162" s="221">
        <v>1500</v>
      </c>
      <c r="R162" s="221">
        <v>2000</v>
      </c>
      <c r="S162" s="221">
        <v>1700</v>
      </c>
      <c r="T162" s="221">
        <v>2000</v>
      </c>
      <c r="U162" s="221">
        <v>1700</v>
      </c>
      <c r="V162" s="221">
        <v>2000</v>
      </c>
      <c r="W162" s="221">
        <v>1700</v>
      </c>
      <c r="X162" s="221">
        <v>1500</v>
      </c>
      <c r="Y162" s="221">
        <v>2000</v>
      </c>
      <c r="Z162" s="221">
        <v>1500</v>
      </c>
      <c r="AA162" s="221">
        <v>1700</v>
      </c>
      <c r="AB162" s="222" t="s">
        <v>911</v>
      </c>
      <c r="AC162" s="211" t="s">
        <v>806</v>
      </c>
      <c r="AD162" s="211" t="s">
        <v>818</v>
      </c>
      <c r="AE162" s="218"/>
      <c r="AF162" s="211">
        <v>0</v>
      </c>
      <c r="AG162" s="17"/>
      <c r="AH162" s="17"/>
      <c r="AI162" s="17"/>
      <c r="AJ162" s="17"/>
      <c r="AK162" s="17"/>
      <c r="AL162" s="17"/>
      <c r="AM162" s="17"/>
    </row>
    <row r="163" spans="2:39" ht="16.5" customHeight="1" x14ac:dyDescent="0.25">
      <c r="B163" s="217"/>
      <c r="C163" s="217"/>
      <c r="D163" s="223"/>
      <c r="E163" s="224" t="s">
        <v>926</v>
      </c>
      <c r="F163" s="224"/>
      <c r="G163" s="224"/>
      <c r="H163" s="211">
        <v>3</v>
      </c>
      <c r="I163" s="224"/>
      <c r="J163" s="224"/>
      <c r="K163" s="223"/>
      <c r="L163" s="211" t="s">
        <v>41</v>
      </c>
      <c r="M163" s="223"/>
      <c r="N163" s="223"/>
      <c r="O163" s="220">
        <v>27000</v>
      </c>
      <c r="P163" s="221">
        <v>2250</v>
      </c>
      <c r="Q163" s="221">
        <v>2250</v>
      </c>
      <c r="R163" s="221">
        <v>2250</v>
      </c>
      <c r="S163" s="221">
        <v>2250</v>
      </c>
      <c r="T163" s="221">
        <v>2250</v>
      </c>
      <c r="U163" s="221">
        <v>2250</v>
      </c>
      <c r="V163" s="221">
        <v>2250</v>
      </c>
      <c r="W163" s="221">
        <v>2250</v>
      </c>
      <c r="X163" s="221">
        <v>2250</v>
      </c>
      <c r="Y163" s="221">
        <v>2250</v>
      </c>
      <c r="Z163" s="221">
        <v>2250</v>
      </c>
      <c r="AA163" s="221">
        <v>2250</v>
      </c>
      <c r="AB163" s="225" t="s">
        <v>910</v>
      </c>
      <c r="AC163" s="211" t="s">
        <v>819</v>
      </c>
      <c r="AD163" s="211" t="s">
        <v>820</v>
      </c>
      <c r="AE163" s="223"/>
      <c r="AF163" s="211">
        <v>0</v>
      </c>
      <c r="AG163" s="17"/>
      <c r="AH163" s="17"/>
      <c r="AI163" s="17"/>
      <c r="AJ163" s="17"/>
      <c r="AK163" s="17"/>
      <c r="AL163" s="17"/>
      <c r="AM163" s="17"/>
    </row>
    <row r="164" spans="2:39" ht="16.5" customHeight="1" x14ac:dyDescent="0.25">
      <c r="B164" s="217"/>
      <c r="C164" s="217"/>
      <c r="D164" s="226"/>
      <c r="E164" s="227" t="s">
        <v>930</v>
      </c>
      <c r="F164" s="227" t="s">
        <v>931</v>
      </c>
      <c r="G164" s="227" t="s">
        <v>932</v>
      </c>
      <c r="H164" s="211"/>
      <c r="I164" s="227" t="s">
        <v>92</v>
      </c>
      <c r="J164" s="227" t="s">
        <v>933</v>
      </c>
      <c r="K164" s="226" t="s">
        <v>251</v>
      </c>
      <c r="L164" s="211" t="s">
        <v>41</v>
      </c>
      <c r="M164" s="226" t="s">
        <v>42</v>
      </c>
      <c r="N164" s="226" t="s">
        <v>43</v>
      </c>
      <c r="O164" s="212">
        <f>SUM(O165:O169)</f>
        <v>262500</v>
      </c>
      <c r="P164" s="213"/>
      <c r="Q164" s="213">
        <f t="shared" ref="Q164:AA164" si="26">SUM(Q165:Q169)</f>
        <v>21682</v>
      </c>
      <c r="R164" s="213">
        <f t="shared" si="26"/>
        <v>21983</v>
      </c>
      <c r="S164" s="213">
        <f t="shared" si="26"/>
        <v>21583</v>
      </c>
      <c r="T164" s="213">
        <f t="shared" si="26"/>
        <v>21983</v>
      </c>
      <c r="U164" s="213">
        <f t="shared" si="26"/>
        <v>21984</v>
      </c>
      <c r="V164" s="213">
        <f t="shared" si="26"/>
        <v>21984</v>
      </c>
      <c r="W164" s="213">
        <f t="shared" si="26"/>
        <v>21983</v>
      </c>
      <c r="X164" s="213">
        <f t="shared" si="26"/>
        <v>21684</v>
      </c>
      <c r="Y164" s="213">
        <f t="shared" si="26"/>
        <v>21984</v>
      </c>
      <c r="Z164" s="213">
        <f t="shared" si="26"/>
        <v>21683</v>
      </c>
      <c r="AA164" s="213">
        <f t="shared" si="26"/>
        <v>21984</v>
      </c>
      <c r="AB164" s="228" t="str">
        <f>AB165</f>
        <v>Informe Mensuales</v>
      </c>
      <c r="AC164" s="215" t="s">
        <v>813</v>
      </c>
      <c r="AD164" s="215" t="s">
        <v>814</v>
      </c>
      <c r="AE164" s="226" t="s">
        <v>82</v>
      </c>
      <c r="AF164" s="211">
        <v>0</v>
      </c>
      <c r="AG164" s="17"/>
      <c r="AH164" s="17"/>
      <c r="AI164" s="17"/>
      <c r="AJ164" s="17"/>
      <c r="AK164" s="17"/>
      <c r="AL164" s="17"/>
      <c r="AM164" s="17"/>
    </row>
    <row r="165" spans="2:39" ht="16.5" customHeight="1" x14ac:dyDescent="0.25">
      <c r="B165" s="217"/>
      <c r="C165" s="217"/>
      <c r="D165" s="218"/>
      <c r="E165" s="219" t="s">
        <v>930</v>
      </c>
      <c r="F165" s="219"/>
      <c r="G165" s="219"/>
      <c r="H165" s="211">
        <v>3</v>
      </c>
      <c r="I165" s="219"/>
      <c r="J165" s="219"/>
      <c r="K165" s="218"/>
      <c r="L165" s="211" t="s">
        <v>41</v>
      </c>
      <c r="M165" s="218"/>
      <c r="N165" s="218"/>
      <c r="O165" s="220">
        <v>65000</v>
      </c>
      <c r="P165" s="221">
        <v>5416</v>
      </c>
      <c r="Q165" s="221">
        <v>5416</v>
      </c>
      <c r="R165" s="221">
        <v>5416</v>
      </c>
      <c r="S165" s="221">
        <v>5416</v>
      </c>
      <c r="T165" s="221">
        <v>5417</v>
      </c>
      <c r="U165" s="221">
        <v>5417</v>
      </c>
      <c r="V165" s="221">
        <v>5417</v>
      </c>
      <c r="W165" s="221">
        <v>5417</v>
      </c>
      <c r="X165" s="221">
        <v>5417</v>
      </c>
      <c r="Y165" s="221">
        <v>5417</v>
      </c>
      <c r="Z165" s="221">
        <v>5417</v>
      </c>
      <c r="AA165" s="221">
        <v>5417</v>
      </c>
      <c r="AB165" s="222" t="s">
        <v>910</v>
      </c>
      <c r="AC165" s="211" t="s">
        <v>807</v>
      </c>
      <c r="AD165" s="211" t="s">
        <v>815</v>
      </c>
      <c r="AE165" s="218"/>
      <c r="AF165" s="211">
        <v>0</v>
      </c>
      <c r="AG165" s="17"/>
      <c r="AH165" s="17"/>
      <c r="AI165" s="17"/>
      <c r="AJ165" s="17"/>
      <c r="AK165" s="17"/>
      <c r="AL165" s="17"/>
      <c r="AM165" s="17"/>
    </row>
    <row r="166" spans="2:39" ht="16.5" customHeight="1" x14ac:dyDescent="0.25">
      <c r="B166" s="217"/>
      <c r="C166" s="217"/>
      <c r="D166" s="218"/>
      <c r="E166" s="219" t="s">
        <v>930</v>
      </c>
      <c r="F166" s="219"/>
      <c r="G166" s="219"/>
      <c r="H166" s="211">
        <v>3</v>
      </c>
      <c r="I166" s="219"/>
      <c r="J166" s="219"/>
      <c r="K166" s="218"/>
      <c r="L166" s="211" t="s">
        <v>41</v>
      </c>
      <c r="M166" s="218"/>
      <c r="N166" s="218"/>
      <c r="O166" s="220">
        <v>46800</v>
      </c>
      <c r="P166" s="221">
        <v>3900</v>
      </c>
      <c r="Q166" s="221">
        <v>3900</v>
      </c>
      <c r="R166" s="221">
        <v>3900</v>
      </c>
      <c r="S166" s="221">
        <v>3900</v>
      </c>
      <c r="T166" s="221">
        <v>3900</v>
      </c>
      <c r="U166" s="221">
        <v>3900</v>
      </c>
      <c r="V166" s="221">
        <v>3900</v>
      </c>
      <c r="W166" s="221">
        <v>3900</v>
      </c>
      <c r="X166" s="221">
        <v>3900</v>
      </c>
      <c r="Y166" s="221">
        <v>3900</v>
      </c>
      <c r="Z166" s="221">
        <v>3900</v>
      </c>
      <c r="AA166" s="221">
        <v>3900</v>
      </c>
      <c r="AB166" s="222" t="s">
        <v>812</v>
      </c>
      <c r="AC166" s="211" t="s">
        <v>805</v>
      </c>
      <c r="AD166" s="211" t="s">
        <v>816</v>
      </c>
      <c r="AE166" s="218"/>
      <c r="AF166" s="211">
        <v>0</v>
      </c>
      <c r="AG166" s="17"/>
      <c r="AH166" s="17"/>
      <c r="AI166" s="17"/>
      <c r="AJ166" s="17"/>
      <c r="AK166" s="17"/>
      <c r="AL166" s="17"/>
      <c r="AM166" s="17"/>
    </row>
    <row r="167" spans="2:39" ht="16.5" customHeight="1" x14ac:dyDescent="0.25">
      <c r="B167" s="237"/>
      <c r="C167" s="237"/>
      <c r="D167" s="218"/>
      <c r="E167" s="219" t="s">
        <v>930</v>
      </c>
      <c r="F167" s="219"/>
      <c r="G167" s="219"/>
      <c r="H167" s="211">
        <v>3</v>
      </c>
      <c r="I167" s="219"/>
      <c r="J167" s="219"/>
      <c r="K167" s="218"/>
      <c r="L167" s="211" t="s">
        <v>41</v>
      </c>
      <c r="M167" s="218"/>
      <c r="N167" s="218"/>
      <c r="O167" s="220">
        <v>60000</v>
      </c>
      <c r="P167" s="221">
        <v>5000</v>
      </c>
      <c r="Q167" s="221">
        <v>5000</v>
      </c>
      <c r="R167" s="221">
        <v>5000</v>
      </c>
      <c r="S167" s="221">
        <v>5000</v>
      </c>
      <c r="T167" s="221">
        <v>5000</v>
      </c>
      <c r="U167" s="221">
        <v>5000</v>
      </c>
      <c r="V167" s="221">
        <v>5000</v>
      </c>
      <c r="W167" s="221">
        <v>5000</v>
      </c>
      <c r="X167" s="221">
        <v>5000</v>
      </c>
      <c r="Y167" s="221">
        <v>5000</v>
      </c>
      <c r="Z167" s="221">
        <v>5000</v>
      </c>
      <c r="AA167" s="221">
        <v>5000</v>
      </c>
      <c r="AB167" s="222" t="s">
        <v>763</v>
      </c>
      <c r="AC167" s="211" t="s">
        <v>804</v>
      </c>
      <c r="AD167" s="211" t="s">
        <v>817</v>
      </c>
      <c r="AE167" s="218"/>
      <c r="AF167" s="211">
        <v>0</v>
      </c>
      <c r="AG167" s="17"/>
      <c r="AH167" s="17"/>
      <c r="AI167" s="17"/>
      <c r="AJ167" s="17"/>
      <c r="AK167" s="17"/>
      <c r="AL167" s="17"/>
      <c r="AM167" s="17"/>
    </row>
    <row r="168" spans="2:39" ht="16.5" customHeight="1" x14ac:dyDescent="0.25">
      <c r="B168" s="217"/>
      <c r="C168" s="217"/>
      <c r="D168" s="218"/>
      <c r="E168" s="219" t="s">
        <v>930</v>
      </c>
      <c r="F168" s="219"/>
      <c r="G168" s="219"/>
      <c r="H168" s="211">
        <v>3</v>
      </c>
      <c r="I168" s="219"/>
      <c r="J168" s="219"/>
      <c r="K168" s="218"/>
      <c r="L168" s="211" t="s">
        <v>41</v>
      </c>
      <c r="M168" s="218"/>
      <c r="N168" s="218"/>
      <c r="O168" s="220">
        <v>58700</v>
      </c>
      <c r="P168" s="221">
        <v>5000</v>
      </c>
      <c r="Q168" s="221">
        <v>4700</v>
      </c>
      <c r="R168" s="221">
        <v>5000</v>
      </c>
      <c r="S168" s="221">
        <v>4600</v>
      </c>
      <c r="T168" s="221">
        <v>5000</v>
      </c>
      <c r="U168" s="221">
        <v>5000</v>
      </c>
      <c r="V168" s="221">
        <v>5000</v>
      </c>
      <c r="W168" s="221">
        <v>5000</v>
      </c>
      <c r="X168" s="221">
        <v>4700</v>
      </c>
      <c r="Y168" s="221">
        <v>5000</v>
      </c>
      <c r="Z168" s="221">
        <v>4700</v>
      </c>
      <c r="AA168" s="221">
        <v>5000</v>
      </c>
      <c r="AB168" s="222" t="s">
        <v>911</v>
      </c>
      <c r="AC168" s="211" t="s">
        <v>806</v>
      </c>
      <c r="AD168" s="211" t="s">
        <v>818</v>
      </c>
      <c r="AE168" s="218"/>
      <c r="AF168" s="211">
        <v>0</v>
      </c>
      <c r="AG168" s="17"/>
      <c r="AH168" s="17"/>
      <c r="AI168" s="17"/>
      <c r="AJ168" s="17"/>
      <c r="AK168" s="17"/>
      <c r="AL168" s="17"/>
      <c r="AM168" s="17"/>
    </row>
    <row r="169" spans="2:39" ht="16.5" customHeight="1" x14ac:dyDescent="0.25">
      <c r="B169" s="217"/>
      <c r="C169" s="217"/>
      <c r="D169" s="223"/>
      <c r="E169" s="224" t="s">
        <v>930</v>
      </c>
      <c r="F169" s="224"/>
      <c r="G169" s="224"/>
      <c r="H169" s="211">
        <v>3</v>
      </c>
      <c r="I169" s="224"/>
      <c r="J169" s="224"/>
      <c r="K169" s="223"/>
      <c r="L169" s="211" t="s">
        <v>41</v>
      </c>
      <c r="M169" s="223"/>
      <c r="N169" s="223"/>
      <c r="O169" s="220">
        <v>32000</v>
      </c>
      <c r="P169" s="221">
        <v>2667</v>
      </c>
      <c r="Q169" s="221">
        <v>2666</v>
      </c>
      <c r="R169" s="221">
        <v>2667</v>
      </c>
      <c r="S169" s="221">
        <v>2667</v>
      </c>
      <c r="T169" s="221">
        <v>2666</v>
      </c>
      <c r="U169" s="221">
        <v>2667</v>
      </c>
      <c r="V169" s="221">
        <v>2667</v>
      </c>
      <c r="W169" s="221">
        <v>2666</v>
      </c>
      <c r="X169" s="221">
        <v>2667</v>
      </c>
      <c r="Y169" s="221">
        <v>2667</v>
      </c>
      <c r="Z169" s="221">
        <v>2666</v>
      </c>
      <c r="AA169" s="221">
        <v>2667</v>
      </c>
      <c r="AB169" s="225" t="s">
        <v>910</v>
      </c>
      <c r="AC169" s="211" t="s">
        <v>819</v>
      </c>
      <c r="AD169" s="211" t="s">
        <v>820</v>
      </c>
      <c r="AE169" s="223"/>
      <c r="AF169" s="211">
        <v>0</v>
      </c>
      <c r="AG169" s="17"/>
      <c r="AH169" s="17"/>
      <c r="AI169" s="17"/>
      <c r="AJ169" s="17"/>
      <c r="AK169" s="17"/>
      <c r="AL169" s="17"/>
      <c r="AM169" s="17"/>
    </row>
    <row r="170" spans="2:39" ht="16.5" customHeight="1" x14ac:dyDescent="0.25">
      <c r="B170" s="217"/>
      <c r="C170" s="217"/>
      <c r="D170" s="226"/>
      <c r="E170" s="227" t="s">
        <v>934</v>
      </c>
      <c r="F170" s="227" t="s">
        <v>935</v>
      </c>
      <c r="G170" s="227" t="s">
        <v>936</v>
      </c>
      <c r="H170" s="211"/>
      <c r="I170" s="227" t="s">
        <v>92</v>
      </c>
      <c r="J170" s="227" t="s">
        <v>937</v>
      </c>
      <c r="K170" s="226" t="s">
        <v>251</v>
      </c>
      <c r="L170" s="211" t="s">
        <v>343</v>
      </c>
      <c r="M170" s="226" t="s">
        <v>178</v>
      </c>
      <c r="N170" s="226" t="s">
        <v>43</v>
      </c>
      <c r="O170" s="212">
        <f>SUM(P170:AA170)</f>
        <v>458928</v>
      </c>
      <c r="P170" s="213"/>
      <c r="Q170" s="213">
        <f t="shared" ref="Q170:AA170" si="27">SUM(Q171:Q175)</f>
        <v>40725</v>
      </c>
      <c r="R170" s="213">
        <f t="shared" si="27"/>
        <v>42330</v>
      </c>
      <c r="S170" s="213">
        <f t="shared" si="27"/>
        <v>41535</v>
      </c>
      <c r="T170" s="213">
        <f t="shared" si="27"/>
        <v>42689</v>
      </c>
      <c r="U170" s="213">
        <f t="shared" si="27"/>
        <v>42044</v>
      </c>
      <c r="V170" s="213">
        <f t="shared" si="27"/>
        <v>41999</v>
      </c>
      <c r="W170" s="213">
        <f t="shared" si="27"/>
        <v>41803</v>
      </c>
      <c r="X170" s="213">
        <f t="shared" si="27"/>
        <v>40858</v>
      </c>
      <c r="Y170" s="213">
        <f t="shared" si="27"/>
        <v>42161</v>
      </c>
      <c r="Z170" s="213">
        <f t="shared" si="27"/>
        <v>40615</v>
      </c>
      <c r="AA170" s="213">
        <f t="shared" si="27"/>
        <v>42169</v>
      </c>
      <c r="AB170" s="228" t="str">
        <f>AB171</f>
        <v>Informe Mensuales</v>
      </c>
      <c r="AC170" s="215" t="s">
        <v>813</v>
      </c>
      <c r="AD170" s="215" t="s">
        <v>814</v>
      </c>
      <c r="AE170" s="226" t="s">
        <v>82</v>
      </c>
      <c r="AF170" s="211">
        <v>0</v>
      </c>
      <c r="AG170" s="17"/>
      <c r="AH170" s="17"/>
      <c r="AI170" s="17"/>
      <c r="AJ170" s="17"/>
      <c r="AK170" s="17"/>
      <c r="AL170" s="17"/>
      <c r="AM170" s="17"/>
    </row>
    <row r="171" spans="2:39" ht="16.5" customHeight="1" x14ac:dyDescent="0.25">
      <c r="B171" s="217"/>
      <c r="C171" s="217"/>
      <c r="D171" s="218"/>
      <c r="E171" s="219" t="s">
        <v>938</v>
      </c>
      <c r="F171" s="219"/>
      <c r="G171" s="219"/>
      <c r="H171" s="211">
        <v>2</v>
      </c>
      <c r="I171" s="219"/>
      <c r="J171" s="219"/>
      <c r="K171" s="218"/>
      <c r="L171" s="211" t="s">
        <v>343</v>
      </c>
      <c r="M171" s="218"/>
      <c r="N171" s="218"/>
      <c r="O171" s="220">
        <f>SUM(P171:AA171)</f>
        <v>175214</v>
      </c>
      <c r="P171" s="221">
        <v>14602</v>
      </c>
      <c r="Q171" s="221">
        <v>14601</v>
      </c>
      <c r="R171" s="221">
        <v>14601</v>
      </c>
      <c r="S171" s="221">
        <v>14602</v>
      </c>
      <c r="T171" s="221">
        <v>14601</v>
      </c>
      <c r="U171" s="221">
        <v>14601</v>
      </c>
      <c r="V171" s="221">
        <v>14602</v>
      </c>
      <c r="W171" s="221">
        <v>14601</v>
      </c>
      <c r="X171" s="221">
        <v>14601</v>
      </c>
      <c r="Y171" s="221">
        <v>14601</v>
      </c>
      <c r="Z171" s="221">
        <v>14601</v>
      </c>
      <c r="AA171" s="221">
        <v>14600</v>
      </c>
      <c r="AB171" s="222" t="s">
        <v>910</v>
      </c>
      <c r="AC171" s="211" t="s">
        <v>807</v>
      </c>
      <c r="AD171" s="211" t="s">
        <v>815</v>
      </c>
      <c r="AE171" s="218"/>
      <c r="AF171" s="211">
        <v>0</v>
      </c>
      <c r="AG171" s="17"/>
      <c r="AH171" s="17"/>
      <c r="AI171" s="17"/>
      <c r="AJ171" s="17"/>
      <c r="AK171" s="17"/>
      <c r="AL171" s="17"/>
      <c r="AM171" s="17"/>
    </row>
    <row r="172" spans="2:39" ht="16.5" customHeight="1" x14ac:dyDescent="0.25">
      <c r="B172" s="217"/>
      <c r="C172" s="217"/>
      <c r="D172" s="218"/>
      <c r="E172" s="219" t="s">
        <v>938</v>
      </c>
      <c r="F172" s="219"/>
      <c r="G172" s="219"/>
      <c r="H172" s="211">
        <v>2</v>
      </c>
      <c r="I172" s="219"/>
      <c r="J172" s="219"/>
      <c r="K172" s="218"/>
      <c r="L172" s="211" t="s">
        <v>343</v>
      </c>
      <c r="M172" s="218"/>
      <c r="N172" s="218"/>
      <c r="O172" s="220">
        <f t="shared" ref="O172:O175" si="28">SUM(P172:AA172)</f>
        <v>66226</v>
      </c>
      <c r="P172" s="221">
        <v>5519</v>
      </c>
      <c r="Q172" s="221">
        <v>5519</v>
      </c>
      <c r="R172" s="221">
        <v>5519</v>
      </c>
      <c r="S172" s="221">
        <v>5519</v>
      </c>
      <c r="T172" s="221">
        <v>5519</v>
      </c>
      <c r="U172" s="221">
        <v>5519</v>
      </c>
      <c r="V172" s="221">
        <v>5519</v>
      </c>
      <c r="W172" s="221">
        <v>5519</v>
      </c>
      <c r="X172" s="221">
        <v>5519</v>
      </c>
      <c r="Y172" s="221">
        <v>5519</v>
      </c>
      <c r="Z172" s="221">
        <v>5519</v>
      </c>
      <c r="AA172" s="221">
        <v>5517</v>
      </c>
      <c r="AB172" s="222" t="s">
        <v>812</v>
      </c>
      <c r="AC172" s="211" t="s">
        <v>805</v>
      </c>
      <c r="AD172" s="211" t="s">
        <v>816</v>
      </c>
      <c r="AE172" s="218"/>
      <c r="AF172" s="211">
        <v>0</v>
      </c>
      <c r="AG172" s="17"/>
      <c r="AH172" s="17"/>
      <c r="AI172" s="17"/>
      <c r="AJ172" s="17"/>
      <c r="AK172" s="17"/>
      <c r="AL172" s="17"/>
      <c r="AM172" s="17"/>
    </row>
    <row r="173" spans="2:39" ht="16.5" customHeight="1" x14ac:dyDescent="0.25">
      <c r="B173" s="237"/>
      <c r="C173" s="237"/>
      <c r="D173" s="218"/>
      <c r="E173" s="219" t="s">
        <v>938</v>
      </c>
      <c r="F173" s="219"/>
      <c r="G173" s="219"/>
      <c r="H173" s="211">
        <v>2</v>
      </c>
      <c r="I173" s="219"/>
      <c r="J173" s="219"/>
      <c r="K173" s="218"/>
      <c r="L173" s="211" t="s">
        <v>343</v>
      </c>
      <c r="M173" s="218"/>
      <c r="N173" s="218"/>
      <c r="O173" s="220">
        <f t="shared" si="28"/>
        <v>99315</v>
      </c>
      <c r="P173" s="221">
        <v>8530</v>
      </c>
      <c r="Q173" s="221">
        <v>8484</v>
      </c>
      <c r="R173" s="221">
        <v>8439</v>
      </c>
      <c r="S173" s="221">
        <v>8393</v>
      </c>
      <c r="T173" s="221">
        <v>8348</v>
      </c>
      <c r="U173" s="221">
        <v>8303</v>
      </c>
      <c r="V173" s="221">
        <v>8257</v>
      </c>
      <c r="W173" s="221">
        <v>8212</v>
      </c>
      <c r="X173" s="221">
        <v>8167</v>
      </c>
      <c r="Y173" s="221">
        <v>8121</v>
      </c>
      <c r="Z173" s="221">
        <v>8076</v>
      </c>
      <c r="AA173" s="221">
        <v>7985</v>
      </c>
      <c r="AB173" s="222" t="s">
        <v>763</v>
      </c>
      <c r="AC173" s="211" t="s">
        <v>804</v>
      </c>
      <c r="AD173" s="211" t="s">
        <v>817</v>
      </c>
      <c r="AE173" s="218"/>
      <c r="AF173" s="211">
        <v>0</v>
      </c>
      <c r="AG173" s="17"/>
      <c r="AH173" s="17"/>
      <c r="AI173" s="17"/>
      <c r="AJ173" s="17"/>
      <c r="AK173" s="17"/>
      <c r="AL173" s="17"/>
      <c r="AM173" s="17"/>
    </row>
    <row r="174" spans="2:39" ht="16.5" customHeight="1" x14ac:dyDescent="0.25">
      <c r="B174" s="217"/>
      <c r="C174" s="217"/>
      <c r="D174" s="218"/>
      <c r="E174" s="219" t="s">
        <v>938</v>
      </c>
      <c r="F174" s="219"/>
      <c r="G174" s="219"/>
      <c r="H174" s="211">
        <v>2</v>
      </c>
      <c r="I174" s="219"/>
      <c r="J174" s="219"/>
      <c r="K174" s="218"/>
      <c r="L174" s="211" t="s">
        <v>343</v>
      </c>
      <c r="M174" s="218"/>
      <c r="N174" s="218"/>
      <c r="O174" s="220">
        <f t="shared" si="28"/>
        <v>101986</v>
      </c>
      <c r="P174" s="221">
        <v>7649</v>
      </c>
      <c r="Q174" s="221">
        <v>7349</v>
      </c>
      <c r="R174" s="221">
        <v>8999</v>
      </c>
      <c r="S174" s="221">
        <v>8249</v>
      </c>
      <c r="T174" s="221">
        <v>9449</v>
      </c>
      <c r="U174" s="221">
        <v>8849</v>
      </c>
      <c r="V174" s="221">
        <v>8849</v>
      </c>
      <c r="W174" s="221">
        <v>8699</v>
      </c>
      <c r="X174" s="221">
        <v>7799</v>
      </c>
      <c r="Y174" s="221">
        <v>9149</v>
      </c>
      <c r="Z174" s="221">
        <v>7649</v>
      </c>
      <c r="AA174" s="221">
        <v>9297</v>
      </c>
      <c r="AB174" s="222" t="s">
        <v>911</v>
      </c>
      <c r="AC174" s="211" t="s">
        <v>806</v>
      </c>
      <c r="AD174" s="211" t="s">
        <v>818</v>
      </c>
      <c r="AE174" s="218"/>
      <c r="AF174" s="211">
        <v>0</v>
      </c>
      <c r="AG174" s="17"/>
      <c r="AH174" s="17"/>
      <c r="AI174" s="17"/>
      <c r="AJ174" s="17"/>
      <c r="AK174" s="17"/>
      <c r="AL174" s="17"/>
      <c r="AM174" s="17"/>
    </row>
    <row r="175" spans="2:39" ht="16.5" customHeight="1" x14ac:dyDescent="0.25">
      <c r="B175" s="217"/>
      <c r="C175" s="217"/>
      <c r="D175" s="223"/>
      <c r="E175" s="224" t="s">
        <v>938</v>
      </c>
      <c r="F175" s="224"/>
      <c r="G175" s="224"/>
      <c r="H175" s="211">
        <v>2</v>
      </c>
      <c r="I175" s="224"/>
      <c r="J175" s="224"/>
      <c r="K175" s="223"/>
      <c r="L175" s="211" t="s">
        <v>343</v>
      </c>
      <c r="M175" s="223"/>
      <c r="N175" s="223"/>
      <c r="O175" s="220">
        <f t="shared" si="28"/>
        <v>57259</v>
      </c>
      <c r="P175" s="221">
        <v>4772</v>
      </c>
      <c r="Q175" s="221">
        <v>4772</v>
      </c>
      <c r="R175" s="221">
        <v>4772</v>
      </c>
      <c r="S175" s="221">
        <v>4772</v>
      </c>
      <c r="T175" s="221">
        <v>4772</v>
      </c>
      <c r="U175" s="221">
        <v>4772</v>
      </c>
      <c r="V175" s="221">
        <v>4772</v>
      </c>
      <c r="W175" s="221">
        <v>4772</v>
      </c>
      <c r="X175" s="221">
        <v>4772</v>
      </c>
      <c r="Y175" s="221">
        <v>4771</v>
      </c>
      <c r="Z175" s="221">
        <v>4770</v>
      </c>
      <c r="AA175" s="221">
        <v>4770</v>
      </c>
      <c r="AB175" s="225" t="s">
        <v>910</v>
      </c>
      <c r="AC175" s="211" t="s">
        <v>819</v>
      </c>
      <c r="AD175" s="211" t="s">
        <v>820</v>
      </c>
      <c r="AE175" s="223"/>
      <c r="AF175" s="211">
        <v>0</v>
      </c>
      <c r="AG175" s="17"/>
      <c r="AH175" s="17"/>
      <c r="AI175" s="17"/>
      <c r="AJ175" s="17"/>
      <c r="AK175" s="17"/>
      <c r="AL175" s="17"/>
      <c r="AM175" s="17"/>
    </row>
    <row r="176" spans="2:39" ht="16.5" customHeight="1" x14ac:dyDescent="0.25">
      <c r="B176" s="217"/>
      <c r="C176" s="217"/>
      <c r="D176" s="226"/>
      <c r="E176" s="227" t="s">
        <v>939</v>
      </c>
      <c r="F176" s="227" t="s">
        <v>940</v>
      </c>
      <c r="G176" s="227" t="s">
        <v>941</v>
      </c>
      <c r="H176" s="211"/>
      <c r="I176" s="227" t="s">
        <v>331</v>
      </c>
      <c r="J176" s="227" t="s">
        <v>942</v>
      </c>
      <c r="K176" s="226" t="s">
        <v>461</v>
      </c>
      <c r="L176" s="211" t="s">
        <v>343</v>
      </c>
      <c r="M176" s="226" t="s">
        <v>178</v>
      </c>
      <c r="N176" s="226" t="s">
        <v>43</v>
      </c>
      <c r="O176" s="238">
        <f>AVERAGE(O177:O181)</f>
        <v>1.5549999999999999</v>
      </c>
      <c r="P176" s="213"/>
      <c r="Q176" s="213">
        <f>AVERAGE(Q177:Q181)</f>
        <v>1.6199999999999999</v>
      </c>
      <c r="R176" s="213">
        <f t="shared" ref="R176:AA176" si="29">AVERAGE(R177:R181)</f>
        <v>1.52</v>
      </c>
      <c r="S176" s="213">
        <f t="shared" si="29"/>
        <v>1.56</v>
      </c>
      <c r="T176" s="213">
        <f t="shared" si="29"/>
        <v>1.52</v>
      </c>
      <c r="U176" s="213">
        <f t="shared" si="29"/>
        <v>1.56</v>
      </c>
      <c r="V176" s="213">
        <f t="shared" si="29"/>
        <v>1.5399999999999998</v>
      </c>
      <c r="W176" s="213">
        <f t="shared" si="29"/>
        <v>1.56</v>
      </c>
      <c r="X176" s="213">
        <f t="shared" si="29"/>
        <v>1.5799999999999998</v>
      </c>
      <c r="Y176" s="213">
        <f t="shared" si="29"/>
        <v>1.52</v>
      </c>
      <c r="Z176" s="213">
        <f t="shared" si="29"/>
        <v>1.56</v>
      </c>
      <c r="AA176" s="213">
        <f t="shared" si="29"/>
        <v>1.5399999999999998</v>
      </c>
      <c r="AB176" s="228" t="str">
        <f>AB177</f>
        <v>Informe Mensuales</v>
      </c>
      <c r="AC176" s="215" t="s">
        <v>813</v>
      </c>
      <c r="AD176" s="215" t="s">
        <v>814</v>
      </c>
      <c r="AE176" s="226" t="s">
        <v>82</v>
      </c>
      <c r="AF176" s="211">
        <v>0</v>
      </c>
      <c r="AG176" s="17"/>
      <c r="AH176" s="17"/>
      <c r="AI176" s="17"/>
      <c r="AJ176" s="17"/>
      <c r="AK176" s="17"/>
      <c r="AL176" s="17"/>
      <c r="AM176" s="17"/>
    </row>
    <row r="177" spans="2:39" ht="16.5" customHeight="1" x14ac:dyDescent="0.25">
      <c r="B177" s="217"/>
      <c r="C177" s="217"/>
      <c r="D177" s="218"/>
      <c r="E177" s="219" t="s">
        <v>939</v>
      </c>
      <c r="F177" s="219"/>
      <c r="G177" s="219"/>
      <c r="H177" s="211">
        <v>3</v>
      </c>
      <c r="I177" s="219"/>
      <c r="J177" s="219"/>
      <c r="K177" s="218"/>
      <c r="L177" s="211" t="s">
        <v>343</v>
      </c>
      <c r="M177" s="218"/>
      <c r="N177" s="218"/>
      <c r="O177" s="220">
        <v>1.6</v>
      </c>
      <c r="P177" s="221">
        <v>1.6</v>
      </c>
      <c r="Q177" s="221">
        <v>1.6</v>
      </c>
      <c r="R177" s="221">
        <v>1.6</v>
      </c>
      <c r="S177" s="221">
        <v>1.6</v>
      </c>
      <c r="T177" s="221">
        <v>1.6</v>
      </c>
      <c r="U177" s="221">
        <v>1.6</v>
      </c>
      <c r="V177" s="221">
        <v>1.6</v>
      </c>
      <c r="W177" s="221">
        <v>1.6</v>
      </c>
      <c r="X177" s="221">
        <v>1.6</v>
      </c>
      <c r="Y177" s="221">
        <v>1.6</v>
      </c>
      <c r="Z177" s="221">
        <v>1.6</v>
      </c>
      <c r="AA177" s="221">
        <v>1.6</v>
      </c>
      <c r="AB177" s="222" t="s">
        <v>910</v>
      </c>
      <c r="AC177" s="211" t="s">
        <v>807</v>
      </c>
      <c r="AD177" s="211" t="s">
        <v>815</v>
      </c>
      <c r="AE177" s="218"/>
      <c r="AF177" s="211">
        <v>0</v>
      </c>
      <c r="AG177" s="17"/>
      <c r="AH177" s="17"/>
      <c r="AI177" s="17"/>
      <c r="AJ177" s="17"/>
      <c r="AK177" s="17"/>
      <c r="AL177" s="17"/>
      <c r="AM177" s="17"/>
    </row>
    <row r="178" spans="2:39" ht="16.5" customHeight="1" x14ac:dyDescent="0.25">
      <c r="B178" s="217"/>
      <c r="C178" s="217"/>
      <c r="D178" s="218"/>
      <c r="E178" s="219" t="s">
        <v>939</v>
      </c>
      <c r="F178" s="219"/>
      <c r="G178" s="219"/>
      <c r="H178" s="211">
        <v>3</v>
      </c>
      <c r="I178" s="219"/>
      <c r="J178" s="219"/>
      <c r="K178" s="218"/>
      <c r="L178" s="211" t="s">
        <v>343</v>
      </c>
      <c r="M178" s="218"/>
      <c r="N178" s="218"/>
      <c r="O178" s="220">
        <v>1.5</v>
      </c>
      <c r="P178" s="221">
        <v>1.5</v>
      </c>
      <c r="Q178" s="221">
        <v>1.5</v>
      </c>
      <c r="R178" s="221">
        <v>1.5</v>
      </c>
      <c r="S178" s="221">
        <v>1.5</v>
      </c>
      <c r="T178" s="221">
        <v>1.5</v>
      </c>
      <c r="U178" s="221">
        <v>1.5</v>
      </c>
      <c r="V178" s="221">
        <v>1.5</v>
      </c>
      <c r="W178" s="221">
        <v>1.5</v>
      </c>
      <c r="X178" s="221">
        <v>1.5</v>
      </c>
      <c r="Y178" s="221">
        <v>1.5</v>
      </c>
      <c r="Z178" s="221">
        <v>1.5</v>
      </c>
      <c r="AA178" s="221">
        <v>1.5</v>
      </c>
      <c r="AB178" s="222" t="s">
        <v>812</v>
      </c>
      <c r="AC178" s="211" t="s">
        <v>805</v>
      </c>
      <c r="AD178" s="211" t="s">
        <v>816</v>
      </c>
      <c r="AE178" s="218"/>
      <c r="AF178" s="211">
        <v>0</v>
      </c>
      <c r="AG178" s="17"/>
      <c r="AH178" s="17"/>
      <c r="AI178" s="17"/>
      <c r="AJ178" s="17"/>
      <c r="AK178" s="17"/>
      <c r="AL178" s="17"/>
      <c r="AM178" s="17"/>
    </row>
    <row r="179" spans="2:39" ht="16.5" customHeight="1" x14ac:dyDescent="0.25">
      <c r="B179" s="237"/>
      <c r="C179" s="237"/>
      <c r="D179" s="218"/>
      <c r="E179" s="219" t="s">
        <v>939</v>
      </c>
      <c r="F179" s="219"/>
      <c r="G179" s="219"/>
      <c r="H179" s="211">
        <v>3</v>
      </c>
      <c r="I179" s="219"/>
      <c r="J179" s="219"/>
      <c r="K179" s="218"/>
      <c r="L179" s="211" t="s">
        <v>343</v>
      </c>
      <c r="M179" s="218"/>
      <c r="N179" s="218"/>
      <c r="O179" s="220">
        <v>1.5</v>
      </c>
      <c r="P179" s="221">
        <v>1.5</v>
      </c>
      <c r="Q179" s="221">
        <v>1.5</v>
      </c>
      <c r="R179" s="221">
        <v>1.5</v>
      </c>
      <c r="S179" s="221">
        <v>1.5</v>
      </c>
      <c r="T179" s="221">
        <v>1.5</v>
      </c>
      <c r="U179" s="221">
        <v>1.5</v>
      </c>
      <c r="V179" s="221">
        <v>1.5</v>
      </c>
      <c r="W179" s="221">
        <v>1.5</v>
      </c>
      <c r="X179" s="221">
        <v>1.5</v>
      </c>
      <c r="Y179" s="221">
        <v>1.5</v>
      </c>
      <c r="Z179" s="221">
        <v>1.5</v>
      </c>
      <c r="AA179" s="221">
        <v>1.5</v>
      </c>
      <c r="AB179" s="222" t="s">
        <v>763</v>
      </c>
      <c r="AC179" s="211" t="s">
        <v>804</v>
      </c>
      <c r="AD179" s="211" t="s">
        <v>817</v>
      </c>
      <c r="AE179" s="218"/>
      <c r="AF179" s="211">
        <v>0</v>
      </c>
      <c r="AG179" s="17"/>
      <c r="AH179" s="17"/>
      <c r="AI179" s="17"/>
      <c r="AJ179" s="17"/>
      <c r="AK179" s="17"/>
      <c r="AL179" s="17"/>
      <c r="AM179" s="17"/>
    </row>
    <row r="180" spans="2:39" ht="16.5" customHeight="1" x14ac:dyDescent="0.25">
      <c r="B180" s="217"/>
      <c r="C180" s="217"/>
      <c r="D180" s="218"/>
      <c r="E180" s="219" t="s">
        <v>939</v>
      </c>
      <c r="F180" s="219"/>
      <c r="G180" s="219"/>
      <c r="H180" s="211">
        <v>3</v>
      </c>
      <c r="I180" s="219"/>
      <c r="J180" s="219"/>
      <c r="K180" s="218"/>
      <c r="L180" s="211" t="s">
        <v>343</v>
      </c>
      <c r="M180" s="218"/>
      <c r="N180" s="218"/>
      <c r="O180" s="220">
        <v>1.6749999999999998</v>
      </c>
      <c r="P180" s="221">
        <v>1.8</v>
      </c>
      <c r="Q180" s="221">
        <v>2</v>
      </c>
      <c r="R180" s="221">
        <v>1.5</v>
      </c>
      <c r="S180" s="221">
        <v>1.7</v>
      </c>
      <c r="T180" s="221">
        <v>1.5</v>
      </c>
      <c r="U180" s="221">
        <v>1.7</v>
      </c>
      <c r="V180" s="221">
        <v>1.6</v>
      </c>
      <c r="W180" s="221">
        <v>1.7</v>
      </c>
      <c r="X180" s="221">
        <v>1.8</v>
      </c>
      <c r="Y180" s="221">
        <v>1.5</v>
      </c>
      <c r="Z180" s="221">
        <v>1.7</v>
      </c>
      <c r="AA180" s="221">
        <v>1.6</v>
      </c>
      <c r="AB180" s="222" t="s">
        <v>911</v>
      </c>
      <c r="AC180" s="211" t="s">
        <v>806</v>
      </c>
      <c r="AD180" s="211" t="s">
        <v>818</v>
      </c>
      <c r="AE180" s="218"/>
      <c r="AF180" s="211">
        <v>0</v>
      </c>
      <c r="AG180" s="17"/>
      <c r="AH180" s="17"/>
      <c r="AI180" s="17"/>
      <c r="AJ180" s="17"/>
      <c r="AK180" s="17"/>
      <c r="AL180" s="17"/>
      <c r="AM180" s="17"/>
    </row>
    <row r="181" spans="2:39" ht="16.5" customHeight="1" x14ac:dyDescent="0.25">
      <c r="B181" s="217"/>
      <c r="C181" s="233"/>
      <c r="D181" s="223"/>
      <c r="E181" s="224" t="s">
        <v>939</v>
      </c>
      <c r="F181" s="224"/>
      <c r="G181" s="224"/>
      <c r="H181" s="211">
        <v>3</v>
      </c>
      <c r="I181" s="224"/>
      <c r="J181" s="224"/>
      <c r="K181" s="223"/>
      <c r="L181" s="211" t="s">
        <v>343</v>
      </c>
      <c r="M181" s="223"/>
      <c r="N181" s="223"/>
      <c r="O181" s="220">
        <v>1.5</v>
      </c>
      <c r="P181" s="221">
        <v>1.5</v>
      </c>
      <c r="Q181" s="221">
        <v>1.5</v>
      </c>
      <c r="R181" s="221">
        <v>1.5</v>
      </c>
      <c r="S181" s="221">
        <v>1.5</v>
      </c>
      <c r="T181" s="221">
        <v>1.5</v>
      </c>
      <c r="U181" s="221">
        <v>1.5</v>
      </c>
      <c r="V181" s="221">
        <v>1.5</v>
      </c>
      <c r="W181" s="221">
        <v>1.5</v>
      </c>
      <c r="X181" s="221">
        <v>1.5</v>
      </c>
      <c r="Y181" s="221">
        <v>1.5</v>
      </c>
      <c r="Z181" s="221">
        <v>1.5</v>
      </c>
      <c r="AA181" s="221">
        <v>1.5</v>
      </c>
      <c r="AB181" s="225" t="s">
        <v>910</v>
      </c>
      <c r="AC181" s="211" t="s">
        <v>819</v>
      </c>
      <c r="AD181" s="211" t="s">
        <v>820</v>
      </c>
      <c r="AE181" s="223"/>
      <c r="AF181" s="211">
        <v>0</v>
      </c>
      <c r="AG181" s="17"/>
      <c r="AH181" s="17"/>
      <c r="AI181" s="17"/>
      <c r="AJ181" s="17"/>
      <c r="AK181" s="17"/>
      <c r="AL181" s="17"/>
      <c r="AM181" s="17"/>
    </row>
    <row r="182" spans="2:39" ht="16.5" customHeight="1" x14ac:dyDescent="0.25">
      <c r="AF182" s="17"/>
      <c r="AG182" s="17"/>
      <c r="AH182" s="17"/>
      <c r="AI182" s="17"/>
      <c r="AJ182" s="17"/>
      <c r="AK182" s="17"/>
      <c r="AL182" s="17"/>
      <c r="AM182" s="17"/>
    </row>
    <row r="190" spans="2:39" x14ac:dyDescent="0.25">
      <c r="AF190" s="17"/>
      <c r="AG190" s="17"/>
      <c r="AH190" s="17"/>
      <c r="AI190" s="17"/>
      <c r="AJ190" s="17"/>
      <c r="AK190" s="17"/>
      <c r="AL190" s="17"/>
      <c r="AM190" s="17"/>
    </row>
  </sheetData>
  <sheetProtection formatColumns="0" autoFilter="0"/>
  <mergeCells count="345">
    <mergeCell ref="K176:K181"/>
    <mergeCell ref="M176:M181"/>
    <mergeCell ref="N176:N181"/>
    <mergeCell ref="AB176:AB181"/>
    <mergeCell ref="AE176:AE181"/>
    <mergeCell ref="D176:D181"/>
    <mergeCell ref="E176:E181"/>
    <mergeCell ref="F176:F181"/>
    <mergeCell ref="G176:G181"/>
    <mergeCell ref="I176:I181"/>
    <mergeCell ref="J176:J181"/>
    <mergeCell ref="J170:J175"/>
    <mergeCell ref="K170:K175"/>
    <mergeCell ref="M170:M175"/>
    <mergeCell ref="N170:N175"/>
    <mergeCell ref="AB170:AB175"/>
    <mergeCell ref="AE170:AE175"/>
    <mergeCell ref="K164:K169"/>
    <mergeCell ref="M164:M169"/>
    <mergeCell ref="N164:N169"/>
    <mergeCell ref="AB164:AB169"/>
    <mergeCell ref="AE164:AE169"/>
    <mergeCell ref="D170:D175"/>
    <mergeCell ref="E170:E175"/>
    <mergeCell ref="F170:F175"/>
    <mergeCell ref="G170:G175"/>
    <mergeCell ref="I170:I175"/>
    <mergeCell ref="D164:D169"/>
    <mergeCell ref="E164:E169"/>
    <mergeCell ref="F164:F169"/>
    <mergeCell ref="G164:G169"/>
    <mergeCell ref="I164:I169"/>
    <mergeCell ref="J164:J169"/>
    <mergeCell ref="J158:J163"/>
    <mergeCell ref="K158:K163"/>
    <mergeCell ref="M158:M163"/>
    <mergeCell ref="N158:N163"/>
    <mergeCell ref="AB158:AB163"/>
    <mergeCell ref="AE158:AE163"/>
    <mergeCell ref="K152:K157"/>
    <mergeCell ref="M152:M157"/>
    <mergeCell ref="N152:N157"/>
    <mergeCell ref="AB152:AB157"/>
    <mergeCell ref="AE152:AE157"/>
    <mergeCell ref="D158:D163"/>
    <mergeCell ref="E158:E163"/>
    <mergeCell ref="F158:F163"/>
    <mergeCell ref="G158:G163"/>
    <mergeCell ref="I158:I163"/>
    <mergeCell ref="D152:D157"/>
    <mergeCell ref="E152:E157"/>
    <mergeCell ref="F152:F157"/>
    <mergeCell ref="G152:G157"/>
    <mergeCell ref="I152:I157"/>
    <mergeCell ref="J152:J157"/>
    <mergeCell ref="J146:J151"/>
    <mergeCell ref="K146:K151"/>
    <mergeCell ref="M146:M151"/>
    <mergeCell ref="N146:N151"/>
    <mergeCell ref="AB146:AB151"/>
    <mergeCell ref="AE146:AE151"/>
    <mergeCell ref="K140:K145"/>
    <mergeCell ref="M140:M145"/>
    <mergeCell ref="N140:N145"/>
    <mergeCell ref="AB140:AB145"/>
    <mergeCell ref="AE140:AE145"/>
    <mergeCell ref="D146:D151"/>
    <mergeCell ref="E146:E151"/>
    <mergeCell ref="F146:F151"/>
    <mergeCell ref="G146:G151"/>
    <mergeCell ref="I146:I151"/>
    <mergeCell ref="M134:M139"/>
    <mergeCell ref="N134:N139"/>
    <mergeCell ref="AB134:AB139"/>
    <mergeCell ref="AE134:AE139"/>
    <mergeCell ref="D140:D145"/>
    <mergeCell ref="E140:E145"/>
    <mergeCell ref="F140:F145"/>
    <mergeCell ref="G140:G145"/>
    <mergeCell ref="I140:I145"/>
    <mergeCell ref="J140:J145"/>
    <mergeCell ref="N128:N133"/>
    <mergeCell ref="AB128:AB133"/>
    <mergeCell ref="AE128:AE133"/>
    <mergeCell ref="D134:D139"/>
    <mergeCell ref="E134:E139"/>
    <mergeCell ref="F134:F139"/>
    <mergeCell ref="G134:G139"/>
    <mergeCell ref="I134:I139"/>
    <mergeCell ref="J134:J139"/>
    <mergeCell ref="K134:K139"/>
    <mergeCell ref="AE122:AE127"/>
    <mergeCell ref="C128:C181"/>
    <mergeCell ref="D128:D133"/>
    <mergeCell ref="E128:E133"/>
    <mergeCell ref="F128:F133"/>
    <mergeCell ref="G128:G133"/>
    <mergeCell ref="I128:I133"/>
    <mergeCell ref="J128:J133"/>
    <mergeCell ref="K128:K133"/>
    <mergeCell ref="M128:M133"/>
    <mergeCell ref="I122:I127"/>
    <mergeCell ref="J122:J127"/>
    <mergeCell ref="K122:K127"/>
    <mergeCell ref="M122:M127"/>
    <mergeCell ref="N122:N127"/>
    <mergeCell ref="AB122:AB127"/>
    <mergeCell ref="K116:K121"/>
    <mergeCell ref="M116:M121"/>
    <mergeCell ref="N116:N121"/>
    <mergeCell ref="AB116:AB121"/>
    <mergeCell ref="AE116:AE121"/>
    <mergeCell ref="C122:C127"/>
    <mergeCell ref="D122:D127"/>
    <mergeCell ref="E122:E127"/>
    <mergeCell ref="F122:F127"/>
    <mergeCell ref="G122:G127"/>
    <mergeCell ref="AB110:AB115"/>
    <mergeCell ref="AE110:AE115"/>
    <mergeCell ref="B116:B181"/>
    <mergeCell ref="C116:C121"/>
    <mergeCell ref="D116:D121"/>
    <mergeCell ref="E116:E121"/>
    <mergeCell ref="F116:F121"/>
    <mergeCell ref="G116:G121"/>
    <mergeCell ref="I116:I121"/>
    <mergeCell ref="J116:J121"/>
    <mergeCell ref="G110:G115"/>
    <mergeCell ref="I110:I115"/>
    <mergeCell ref="J110:J115"/>
    <mergeCell ref="K110:K115"/>
    <mergeCell ref="M110:M115"/>
    <mergeCell ref="N110:N115"/>
    <mergeCell ref="K104:K109"/>
    <mergeCell ref="M104:M109"/>
    <mergeCell ref="N104:N109"/>
    <mergeCell ref="AB104:AB109"/>
    <mergeCell ref="AE104:AE109"/>
    <mergeCell ref="B110:B115"/>
    <mergeCell ref="C110:C115"/>
    <mergeCell ref="D110:D115"/>
    <mergeCell ref="E110:E115"/>
    <mergeCell ref="F110:F115"/>
    <mergeCell ref="D104:D109"/>
    <mergeCell ref="E104:E109"/>
    <mergeCell ref="F104:F109"/>
    <mergeCell ref="G104:G109"/>
    <mergeCell ref="I104:I109"/>
    <mergeCell ref="J104:J109"/>
    <mergeCell ref="J98:J103"/>
    <mergeCell ref="K98:K103"/>
    <mergeCell ref="M98:M103"/>
    <mergeCell ref="N98:N103"/>
    <mergeCell ref="AB98:AB103"/>
    <mergeCell ref="AE98:AE103"/>
    <mergeCell ref="K92:K97"/>
    <mergeCell ref="M92:M97"/>
    <mergeCell ref="N92:N97"/>
    <mergeCell ref="AB92:AB97"/>
    <mergeCell ref="AE92:AE97"/>
    <mergeCell ref="D98:D103"/>
    <mergeCell ref="E98:E103"/>
    <mergeCell ref="F98:F103"/>
    <mergeCell ref="G98:G103"/>
    <mergeCell ref="I98:I103"/>
    <mergeCell ref="M86:M91"/>
    <mergeCell ref="N86:N91"/>
    <mergeCell ref="AB86:AB91"/>
    <mergeCell ref="AE86:AE91"/>
    <mergeCell ref="D92:D97"/>
    <mergeCell ref="E92:E97"/>
    <mergeCell ref="F92:F97"/>
    <mergeCell ref="G92:G97"/>
    <mergeCell ref="I92:I97"/>
    <mergeCell ref="J92:J97"/>
    <mergeCell ref="N80:N85"/>
    <mergeCell ref="AB80:AB85"/>
    <mergeCell ref="AE80:AE85"/>
    <mergeCell ref="D86:D91"/>
    <mergeCell ref="E86:E91"/>
    <mergeCell ref="F86:F91"/>
    <mergeCell ref="G86:G91"/>
    <mergeCell ref="I86:I91"/>
    <mergeCell ref="J86:J91"/>
    <mergeCell ref="K86:K91"/>
    <mergeCell ref="AE74:AE79"/>
    <mergeCell ref="C80:C109"/>
    <mergeCell ref="D80:D85"/>
    <mergeCell ref="E80:E85"/>
    <mergeCell ref="F80:F85"/>
    <mergeCell ref="G80:G85"/>
    <mergeCell ref="I80:I85"/>
    <mergeCell ref="J80:J85"/>
    <mergeCell ref="K80:K85"/>
    <mergeCell ref="M80:M85"/>
    <mergeCell ref="I74:I79"/>
    <mergeCell ref="J74:J79"/>
    <mergeCell ref="K74:K79"/>
    <mergeCell ref="M74:M79"/>
    <mergeCell ref="N74:N79"/>
    <mergeCell ref="AB74:AB79"/>
    <mergeCell ref="K68:K73"/>
    <mergeCell ref="M68:M73"/>
    <mergeCell ref="N68:N73"/>
    <mergeCell ref="AB68:AB73"/>
    <mergeCell ref="AE68:AE73"/>
    <mergeCell ref="C74:C79"/>
    <mergeCell ref="D74:D79"/>
    <mergeCell ref="E74:E79"/>
    <mergeCell ref="F74:F79"/>
    <mergeCell ref="G74:G79"/>
    <mergeCell ref="D68:D73"/>
    <mergeCell ref="E68:E73"/>
    <mergeCell ref="F68:F73"/>
    <mergeCell ref="G68:G73"/>
    <mergeCell ref="I68:I73"/>
    <mergeCell ref="J68:J73"/>
    <mergeCell ref="J62:J67"/>
    <mergeCell ref="K62:K67"/>
    <mergeCell ref="M62:M67"/>
    <mergeCell ref="N62:N67"/>
    <mergeCell ref="AB62:AB67"/>
    <mergeCell ref="AE62:AE67"/>
    <mergeCell ref="K56:K61"/>
    <mergeCell ref="M56:M61"/>
    <mergeCell ref="N56:N61"/>
    <mergeCell ref="AB56:AB61"/>
    <mergeCell ref="AE56:AE61"/>
    <mergeCell ref="D62:D67"/>
    <mergeCell ref="E62:E67"/>
    <mergeCell ref="F62:F67"/>
    <mergeCell ref="G62:G67"/>
    <mergeCell ref="I62:I67"/>
    <mergeCell ref="D56:D61"/>
    <mergeCell ref="E56:E61"/>
    <mergeCell ref="F56:F61"/>
    <mergeCell ref="G56:G61"/>
    <mergeCell ref="I56:I61"/>
    <mergeCell ref="J56:J61"/>
    <mergeCell ref="J50:J55"/>
    <mergeCell ref="K50:K55"/>
    <mergeCell ref="M50:M55"/>
    <mergeCell ref="N50:N55"/>
    <mergeCell ref="AB50:AB55"/>
    <mergeCell ref="AE50:AE55"/>
    <mergeCell ref="K44:K49"/>
    <mergeCell ref="M44:M49"/>
    <mergeCell ref="N44:N49"/>
    <mergeCell ref="AB44:AB49"/>
    <mergeCell ref="AE44:AE49"/>
    <mergeCell ref="D50:D55"/>
    <mergeCell ref="E50:E55"/>
    <mergeCell ref="F50:F55"/>
    <mergeCell ref="G50:G55"/>
    <mergeCell ref="I50:I55"/>
    <mergeCell ref="AB38:AB43"/>
    <mergeCell ref="AE38:AE43"/>
    <mergeCell ref="B44:B109"/>
    <mergeCell ref="C44:C73"/>
    <mergeCell ref="D44:D49"/>
    <mergeCell ref="E44:E49"/>
    <mergeCell ref="F44:F49"/>
    <mergeCell ref="G44:G49"/>
    <mergeCell ref="I44:I49"/>
    <mergeCell ref="J44:J49"/>
    <mergeCell ref="G38:G43"/>
    <mergeCell ref="I38:I43"/>
    <mergeCell ref="J38:J43"/>
    <mergeCell ref="K38:K43"/>
    <mergeCell ref="M38:M43"/>
    <mergeCell ref="N38:N43"/>
    <mergeCell ref="J32:J37"/>
    <mergeCell ref="K32:K37"/>
    <mergeCell ref="M32:M37"/>
    <mergeCell ref="N32:N37"/>
    <mergeCell ref="AB32:AB37"/>
    <mergeCell ref="AE32:AE37"/>
    <mergeCell ref="M26:M31"/>
    <mergeCell ref="N26:N31"/>
    <mergeCell ref="AB26:AB31"/>
    <mergeCell ref="AE26:AE31"/>
    <mergeCell ref="C32:C37"/>
    <mergeCell ref="D32:D37"/>
    <mergeCell ref="E32:E37"/>
    <mergeCell ref="F32:F37"/>
    <mergeCell ref="G32:G37"/>
    <mergeCell ref="I32:I37"/>
    <mergeCell ref="N20:N25"/>
    <mergeCell ref="AB20:AB25"/>
    <mergeCell ref="AE20:AE25"/>
    <mergeCell ref="D26:D31"/>
    <mergeCell ref="E26:E31"/>
    <mergeCell ref="F26:F31"/>
    <mergeCell ref="G26:G31"/>
    <mergeCell ref="I26:I31"/>
    <mergeCell ref="J26:J31"/>
    <mergeCell ref="K26:K31"/>
    <mergeCell ref="AB14:AB19"/>
    <mergeCell ref="AE14:AE19"/>
    <mergeCell ref="D20:D25"/>
    <mergeCell ref="E20:E25"/>
    <mergeCell ref="F20:F25"/>
    <mergeCell ref="G20:G25"/>
    <mergeCell ref="I20:I25"/>
    <mergeCell ref="J20:J25"/>
    <mergeCell ref="K20:K25"/>
    <mergeCell ref="M20:M25"/>
    <mergeCell ref="AE8:AE13"/>
    <mergeCell ref="D14:D19"/>
    <mergeCell ref="E14:E19"/>
    <mergeCell ref="F14:F19"/>
    <mergeCell ref="G14:G19"/>
    <mergeCell ref="I14:I19"/>
    <mergeCell ref="J14:J19"/>
    <mergeCell ref="K14:K19"/>
    <mergeCell ref="M14:M19"/>
    <mergeCell ref="N14:N19"/>
    <mergeCell ref="I8:I13"/>
    <mergeCell ref="J8:J13"/>
    <mergeCell ref="K8:K13"/>
    <mergeCell ref="M8:M13"/>
    <mergeCell ref="N8:N13"/>
    <mergeCell ref="AB8:AB13"/>
    <mergeCell ref="B8:B43"/>
    <mergeCell ref="C8:C31"/>
    <mergeCell ref="D8:D13"/>
    <mergeCell ref="E8:E13"/>
    <mergeCell ref="F8:F13"/>
    <mergeCell ref="G8:G13"/>
    <mergeCell ref="C38:C43"/>
    <mergeCell ref="D38:D43"/>
    <mergeCell ref="E38:E43"/>
    <mergeCell ref="F38:F43"/>
    <mergeCell ref="J6:J7"/>
    <mergeCell ref="K6:K7"/>
    <mergeCell ref="L6:L7"/>
    <mergeCell ref="M6:M7"/>
    <mergeCell ref="N6:N7"/>
    <mergeCell ref="P6:AA6"/>
    <mergeCell ref="B6:C6"/>
    <mergeCell ref="E6:E7"/>
    <mergeCell ref="F6:F7"/>
    <mergeCell ref="G6:G7"/>
    <mergeCell ref="H6:H7"/>
    <mergeCell ref="I6:I7"/>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[10]Hoja1!#REF!</xm:f>
          </x14:formula1>
          <xm:sqref>L14:L181</xm:sqref>
        </x14:dataValidation>
        <x14:dataValidation type="list" allowBlank="1" showInputMessage="1" showErrorMessage="1">
          <x14:formula1>
            <xm:f>[10]Hoja1!#REF!</xm:f>
          </x14:formula1>
          <xm:sqref>H14:H181</xm:sqref>
        </x14:dataValidation>
        <x14:dataValidation type="list" allowBlank="1" showInputMessage="1" showErrorMessage="1">
          <x14:formula1>
            <xm:f>[10]Hoja1!#REF!</xm:f>
          </x14:formula1>
          <xm:sqref>K14 K176 K170 K164 K158 K152 K146 K140 K134 K122 K104 K98 K92 K128 K80 K74 K68 K62 K56 K50 K44 K38 K20 K26 K32 K110 K116 K86</xm:sqref>
        </x14:dataValidation>
        <x14:dataValidation type="list" allowBlank="1" showInputMessage="1" showErrorMessage="1">
          <x14:formula1>
            <xm:f>[10]Hoja1!#REF!</xm:f>
          </x14:formula1>
          <xm:sqref>I14 I176 I170 I164 I158 I152 I146 I140 I134 I122 I104 I98 I92 I86 I80 I74 I68 I62 I56 I50 I44 I38 I20 I26 I32 I110 I116 I128</xm:sqref>
        </x14:dataValidation>
        <x14:dataValidation type="list" allowBlank="1" showInputMessage="1" showErrorMessage="1">
          <x14:formula1>
            <xm:f>[10]Hoja1!#REF!</xm:f>
          </x14:formula1>
          <xm:sqref>AE8 AE14 AE20 AE26 AE38 AE44 AE50 AE56 AE62 AE68 AE74 AE80 AE86 AE92 AE98 AE104 AE122 AE134 AE140 AE146 AE152 AE158 AE164 AE170 AE176 AE32 AE110 AE116 AE128</xm:sqref>
        </x14:dataValidation>
        <x14:dataValidation type="list" allowBlank="1" showInputMessage="1" showErrorMessage="1">
          <x14:formula1>
            <xm:f>[10]Hoja1!#REF!</xm:f>
          </x14:formula1>
          <xm:sqref>M176 M170 M164 M158 M152 M146 M140 M134 M122 M104 M98 M92 M86 M80 M74 M68 M62 M56 M50 M44 M38 M26 M14 M20 M32 M110 M116 M128</xm:sqref>
        </x14:dataValidation>
        <x14:dataValidation type="list" allowBlank="1" showInputMessage="1" showErrorMessage="1">
          <x14:formula1>
            <xm:f>[10]Hoja1!#REF!</xm:f>
          </x14:formula1>
          <xm:sqref>N176 N170 N164 N158 N152 N146 N140 N134 N122 N104 N98 N92 N86 N80 N74 N68 N62 N56 N50 N44 N38 N26 N14 N20 N32 N110 N116 N128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3"/>
  <sheetViews>
    <sheetView showGridLines="0" topLeftCell="K1" zoomScale="55" zoomScaleNormal="55" zoomScaleSheetLayoutView="50" workbookViewId="0">
      <selection activeCell="P6" sqref="P6:AA62"/>
    </sheetView>
  </sheetViews>
  <sheetFormatPr baseColWidth="10" defaultColWidth="11.42578125" defaultRowHeight="68.25" customHeight="1" x14ac:dyDescent="0.3"/>
  <cols>
    <col min="1" max="1" width="0.28515625" style="1" customWidth="1"/>
    <col min="2" max="2" width="42.28515625" style="1" customWidth="1"/>
    <col min="3" max="3" width="34.42578125" style="1" customWidth="1"/>
    <col min="4" max="4" width="17.140625" style="1" customWidth="1"/>
    <col min="5" max="5" width="33.5703125" style="1" customWidth="1"/>
    <col min="6" max="6" width="36.7109375" style="1" customWidth="1"/>
    <col min="7" max="7" width="45.140625" style="1" customWidth="1"/>
    <col min="8" max="8" width="17.28515625" style="1" customWidth="1"/>
    <col min="9" max="9" width="21.5703125" style="1" customWidth="1"/>
    <col min="10" max="10" width="28.7109375" style="1" customWidth="1"/>
    <col min="11" max="11" width="18.7109375" style="1" customWidth="1"/>
    <col min="12" max="12" width="19.85546875" style="1" customWidth="1"/>
    <col min="13" max="13" width="17.5703125" style="1" customWidth="1"/>
    <col min="14" max="14" width="21.140625" style="1" customWidth="1"/>
    <col min="15" max="15" width="15.28515625" style="1" customWidth="1"/>
    <col min="16" max="27" width="9.42578125" style="1" customWidth="1"/>
    <col min="28" max="28" width="34.28515625" style="1" customWidth="1"/>
    <col min="29" max="29" width="28.42578125" style="1" customWidth="1"/>
    <col min="30" max="30" width="28.5703125" style="1" customWidth="1"/>
    <col min="31" max="31" width="32.5703125" style="1" customWidth="1"/>
    <col min="32" max="32" width="22.7109375" style="2" customWidth="1"/>
    <col min="33" max="39" width="11.42578125" style="2"/>
    <col min="40" max="40" width="5" style="1" customWidth="1"/>
    <col min="41" max="16384" width="11.42578125" style="1"/>
  </cols>
  <sheetData>
    <row r="1" spans="1:39" ht="26.25" customHeight="1" x14ac:dyDescent="0.3"/>
    <row r="2" spans="1:39" ht="26.25" customHeight="1" x14ac:dyDescent="0.3">
      <c r="C2" s="3" t="s">
        <v>0</v>
      </c>
      <c r="D2" s="4"/>
      <c r="E2" s="4"/>
      <c r="F2" s="4"/>
      <c r="G2" s="4"/>
      <c r="H2" s="4"/>
      <c r="I2" s="4"/>
      <c r="J2" s="4"/>
      <c r="K2" s="4"/>
      <c r="L2" s="4"/>
      <c r="M2" s="4"/>
      <c r="N2" s="4"/>
      <c r="O2" s="4"/>
      <c r="P2" s="4"/>
      <c r="Q2" s="4"/>
      <c r="R2" s="4"/>
      <c r="S2" s="4"/>
      <c r="T2" s="4"/>
      <c r="U2" s="4"/>
      <c r="V2" s="4"/>
      <c r="W2" s="4"/>
      <c r="X2" s="4"/>
      <c r="Y2" s="4"/>
      <c r="Z2" s="4"/>
      <c r="AA2" s="4"/>
      <c r="AB2" s="4"/>
      <c r="AC2" s="4"/>
    </row>
    <row r="3" spans="1:39" ht="26.25" customHeight="1" x14ac:dyDescent="0.3">
      <c r="C3" s="5" t="s">
        <v>1</v>
      </c>
      <c r="D3" s="6"/>
    </row>
    <row r="4" spans="1:39" ht="26.25" customHeight="1" x14ac:dyDescent="0.3"/>
    <row r="5" spans="1:39" ht="26.25" customHeight="1" x14ac:dyDescent="0.3"/>
    <row r="6" spans="1:39" s="7" customFormat="1" ht="50.25" customHeight="1" x14ac:dyDescent="0.35">
      <c r="B6" s="8" t="s">
        <v>2</v>
      </c>
      <c r="C6" s="9"/>
      <c r="D6" s="10" t="s">
        <v>3</v>
      </c>
      <c r="E6" s="10" t="s">
        <v>4</v>
      </c>
      <c r="F6" s="11" t="s">
        <v>5</v>
      </c>
      <c r="G6" s="10" t="s">
        <v>6</v>
      </c>
      <c r="H6" s="11" t="s">
        <v>7</v>
      </c>
      <c r="I6" s="11" t="s">
        <v>8</v>
      </c>
      <c r="J6" s="10" t="s">
        <v>9</v>
      </c>
      <c r="K6" s="10" t="s">
        <v>10</v>
      </c>
      <c r="L6" s="11" t="s">
        <v>11</v>
      </c>
      <c r="M6" s="11" t="s">
        <v>12</v>
      </c>
      <c r="N6" s="11" t="s">
        <v>13</v>
      </c>
      <c r="O6" s="8" t="s">
        <v>14</v>
      </c>
      <c r="P6" s="805" t="s">
        <v>15</v>
      </c>
      <c r="Q6" s="805"/>
      <c r="R6" s="805"/>
      <c r="S6" s="805"/>
      <c r="T6" s="805"/>
      <c r="U6" s="805"/>
      <c r="V6" s="805"/>
      <c r="W6" s="805"/>
      <c r="X6" s="805"/>
      <c r="Y6" s="805"/>
      <c r="Z6" s="805"/>
      <c r="AA6" s="805"/>
      <c r="AB6" s="9" t="s">
        <v>16</v>
      </c>
      <c r="AC6" s="10" t="s">
        <v>17</v>
      </c>
      <c r="AD6" s="10" t="s">
        <v>18</v>
      </c>
      <c r="AE6" s="11" t="s">
        <v>19</v>
      </c>
      <c r="AF6" s="10" t="s">
        <v>20</v>
      </c>
      <c r="AG6" s="12"/>
      <c r="AH6" s="12"/>
      <c r="AI6" s="12"/>
      <c r="AJ6" s="12"/>
      <c r="AK6" s="12"/>
      <c r="AL6" s="12"/>
      <c r="AM6" s="12"/>
    </row>
    <row r="7" spans="1:39" s="7" customFormat="1" ht="48.75" customHeight="1" x14ac:dyDescent="0.35">
      <c r="A7" s="13"/>
      <c r="B7" s="14" t="s">
        <v>21</v>
      </c>
      <c r="C7" s="14" t="s">
        <v>22</v>
      </c>
      <c r="D7" s="11"/>
      <c r="E7" s="11"/>
      <c r="F7" s="15"/>
      <c r="G7" s="11"/>
      <c r="H7" s="15"/>
      <c r="I7" s="15"/>
      <c r="J7" s="11"/>
      <c r="K7" s="11"/>
      <c r="L7" s="15"/>
      <c r="M7" s="15"/>
      <c r="N7" s="15"/>
      <c r="O7" s="16"/>
      <c r="P7" s="606" t="s">
        <v>23</v>
      </c>
      <c r="Q7" s="606" t="s">
        <v>24</v>
      </c>
      <c r="R7" s="606" t="s">
        <v>25</v>
      </c>
      <c r="S7" s="606" t="s">
        <v>26</v>
      </c>
      <c r="T7" s="606" t="s">
        <v>27</v>
      </c>
      <c r="U7" s="606" t="s">
        <v>28</v>
      </c>
      <c r="V7" s="606" t="s">
        <v>29</v>
      </c>
      <c r="W7" s="606" t="s">
        <v>30</v>
      </c>
      <c r="X7" s="606" t="s">
        <v>31</v>
      </c>
      <c r="Y7" s="606" t="s">
        <v>32</v>
      </c>
      <c r="Z7" s="606" t="s">
        <v>33</v>
      </c>
      <c r="AA7" s="606" t="s">
        <v>34</v>
      </c>
      <c r="AB7" s="9"/>
      <c r="AC7" s="11"/>
      <c r="AD7" s="11"/>
      <c r="AE7" s="15"/>
      <c r="AF7" s="11"/>
      <c r="AG7" s="12"/>
      <c r="AH7" s="12"/>
      <c r="AI7" s="12"/>
      <c r="AJ7" s="12"/>
      <c r="AK7" s="12"/>
      <c r="AL7" s="12"/>
      <c r="AM7" s="12"/>
    </row>
    <row r="8" spans="1:39" s="17" customFormat="1" ht="63" customHeight="1" x14ac:dyDescent="0.3">
      <c r="B8" s="18" t="s">
        <v>35</v>
      </c>
      <c r="C8" s="19" t="s">
        <v>36</v>
      </c>
      <c r="D8" s="20"/>
      <c r="E8" s="21" t="s">
        <v>37</v>
      </c>
      <c r="F8" s="21" t="s">
        <v>37</v>
      </c>
      <c r="G8" s="22" t="s">
        <v>38</v>
      </c>
      <c r="H8" s="23">
        <v>2</v>
      </c>
      <c r="I8" s="24"/>
      <c r="J8" s="23" t="s">
        <v>39</v>
      </c>
      <c r="K8" s="23" t="s">
        <v>40</v>
      </c>
      <c r="L8" s="23" t="s">
        <v>41</v>
      </c>
      <c r="M8" s="23" t="s">
        <v>42</v>
      </c>
      <c r="N8" s="23" t="s">
        <v>43</v>
      </c>
      <c r="O8" s="25">
        <f>SUM(P8:AA8)</f>
        <v>1</v>
      </c>
      <c r="P8" s="26"/>
      <c r="Q8" s="26"/>
      <c r="R8" s="26"/>
      <c r="S8" s="27">
        <v>0.45</v>
      </c>
      <c r="T8" s="27">
        <v>0.55000000000000004</v>
      </c>
      <c r="U8" s="26"/>
      <c r="V8" s="26"/>
      <c r="W8" s="26"/>
      <c r="X8" s="26"/>
      <c r="Y8" s="26"/>
      <c r="Z8" s="26"/>
      <c r="AA8" s="26"/>
      <c r="AB8" s="979" t="s">
        <v>44</v>
      </c>
      <c r="AC8" s="20" t="s">
        <v>45</v>
      </c>
      <c r="AD8" s="24" t="s">
        <v>46</v>
      </c>
      <c r="AE8" s="24" t="s">
        <v>47</v>
      </c>
      <c r="AF8" s="28"/>
      <c r="AG8" s="29"/>
      <c r="AH8" s="29"/>
      <c r="AI8" s="29"/>
      <c r="AJ8" s="29"/>
      <c r="AK8" s="29"/>
      <c r="AL8" s="29"/>
      <c r="AM8" s="29"/>
    </row>
    <row r="9" spans="1:39" s="17" customFormat="1" ht="49.5" customHeight="1" x14ac:dyDescent="0.3">
      <c r="B9" s="18"/>
      <c r="C9" s="19" t="s">
        <v>48</v>
      </c>
      <c r="D9" s="20"/>
      <c r="E9" s="21" t="s">
        <v>49</v>
      </c>
      <c r="F9" s="21" t="s">
        <v>49</v>
      </c>
      <c r="G9" s="30" t="s">
        <v>50</v>
      </c>
      <c r="H9" s="23">
        <v>3</v>
      </c>
      <c r="I9" s="24"/>
      <c r="J9" s="23" t="s">
        <v>39</v>
      </c>
      <c r="K9" s="23" t="s">
        <v>40</v>
      </c>
      <c r="L9" s="23" t="s">
        <v>41</v>
      </c>
      <c r="M9" s="23" t="s">
        <v>42</v>
      </c>
      <c r="N9" s="23" t="s">
        <v>43</v>
      </c>
      <c r="O9" s="25">
        <f t="shared" ref="O9:O62" si="0">SUM(P9:AA9)</f>
        <v>1</v>
      </c>
      <c r="P9" s="26"/>
      <c r="Q9" s="27">
        <v>0.45</v>
      </c>
      <c r="R9" s="27">
        <v>0.55000000000000004</v>
      </c>
      <c r="S9" s="26"/>
      <c r="T9" s="26"/>
      <c r="U9" s="26"/>
      <c r="V9" s="26"/>
      <c r="W9" s="26"/>
      <c r="X9" s="26"/>
      <c r="Y9" s="26"/>
      <c r="Z9" s="26"/>
      <c r="AA9" s="26"/>
      <c r="AB9" s="979" t="s">
        <v>44</v>
      </c>
      <c r="AC9" s="20" t="s">
        <v>45</v>
      </c>
      <c r="AD9" s="24" t="s">
        <v>46</v>
      </c>
      <c r="AE9" s="24" t="s">
        <v>51</v>
      </c>
      <c r="AF9" s="28"/>
      <c r="AG9" s="29"/>
      <c r="AH9" s="29"/>
      <c r="AI9" s="29"/>
      <c r="AJ9" s="29"/>
      <c r="AK9" s="29"/>
      <c r="AL9" s="29"/>
      <c r="AM9" s="29"/>
    </row>
    <row r="10" spans="1:39" s="17" customFormat="1" ht="57" customHeight="1" x14ac:dyDescent="0.3">
      <c r="B10" s="18"/>
      <c r="C10" s="19" t="s">
        <v>52</v>
      </c>
      <c r="D10" s="20"/>
      <c r="E10" s="22" t="s">
        <v>53</v>
      </c>
      <c r="F10" s="22" t="s">
        <v>53</v>
      </c>
      <c r="G10" s="30" t="s">
        <v>54</v>
      </c>
      <c r="H10" s="23">
        <v>3</v>
      </c>
      <c r="I10" s="24"/>
      <c r="J10" s="23" t="s">
        <v>39</v>
      </c>
      <c r="K10" s="23" t="s">
        <v>40</v>
      </c>
      <c r="L10" s="23" t="s">
        <v>41</v>
      </c>
      <c r="M10" s="23" t="s">
        <v>42</v>
      </c>
      <c r="N10" s="23" t="s">
        <v>43</v>
      </c>
      <c r="O10" s="25">
        <f t="shared" si="0"/>
        <v>1</v>
      </c>
      <c r="P10" s="26"/>
      <c r="Q10" s="26"/>
      <c r="R10" s="26"/>
      <c r="S10" s="26"/>
      <c r="T10" s="27">
        <v>0.45</v>
      </c>
      <c r="U10" s="27">
        <v>0.55000000000000004</v>
      </c>
      <c r="V10" s="26"/>
      <c r="W10" s="26"/>
      <c r="X10" s="26"/>
      <c r="Y10" s="26"/>
      <c r="Z10" s="26"/>
      <c r="AA10" s="26"/>
      <c r="AB10" s="979" t="s">
        <v>44</v>
      </c>
      <c r="AC10" s="20" t="s">
        <v>45</v>
      </c>
      <c r="AD10" s="24" t="s">
        <v>46</v>
      </c>
      <c r="AE10" s="24"/>
      <c r="AF10" s="28"/>
      <c r="AG10" s="29"/>
      <c r="AH10" s="29"/>
      <c r="AI10" s="29"/>
      <c r="AJ10" s="29"/>
      <c r="AK10" s="29"/>
      <c r="AL10" s="29"/>
      <c r="AM10" s="29"/>
    </row>
    <row r="11" spans="1:39" s="17" customFormat="1" ht="65.25" customHeight="1" x14ac:dyDescent="0.25">
      <c r="B11" s="18" t="s">
        <v>55</v>
      </c>
      <c r="C11" s="19" t="s">
        <v>56</v>
      </c>
      <c r="D11" s="20"/>
      <c r="E11" s="22" t="s">
        <v>57</v>
      </c>
      <c r="F11" s="22" t="s">
        <v>58</v>
      </c>
      <c r="G11" s="22" t="s">
        <v>59</v>
      </c>
      <c r="H11" s="23">
        <v>3</v>
      </c>
      <c r="I11" s="24"/>
      <c r="J11" s="23" t="s">
        <v>39</v>
      </c>
      <c r="K11" s="23" t="s">
        <v>40</v>
      </c>
      <c r="L11" s="23" t="s">
        <v>41</v>
      </c>
      <c r="M11" s="23" t="s">
        <v>42</v>
      </c>
      <c r="N11" s="23" t="s">
        <v>43</v>
      </c>
      <c r="O11" s="25">
        <f t="shared" si="0"/>
        <v>1</v>
      </c>
      <c r="P11" s="26"/>
      <c r="Q11" s="26"/>
      <c r="R11" s="26"/>
      <c r="S11" s="27">
        <v>1</v>
      </c>
      <c r="T11" s="26"/>
      <c r="U11" s="26"/>
      <c r="V11" s="26"/>
      <c r="W11" s="26"/>
      <c r="X11" s="26"/>
      <c r="Y11" s="26"/>
      <c r="Z11" s="26"/>
      <c r="AA11" s="26"/>
      <c r="AB11" s="979" t="s">
        <v>44</v>
      </c>
      <c r="AC11" s="20" t="s">
        <v>45</v>
      </c>
      <c r="AD11" s="24" t="s">
        <v>60</v>
      </c>
      <c r="AE11" s="20" t="s">
        <v>61</v>
      </c>
      <c r="AF11" s="30"/>
      <c r="AG11" s="31"/>
    </row>
    <row r="12" spans="1:39" s="17" customFormat="1" ht="74.25" customHeight="1" x14ac:dyDescent="0.25">
      <c r="B12" s="18"/>
      <c r="C12" s="32" t="s">
        <v>62</v>
      </c>
      <c r="D12" s="20"/>
      <c r="E12" s="22" t="s">
        <v>63</v>
      </c>
      <c r="F12" s="22" t="s">
        <v>64</v>
      </c>
      <c r="G12" s="22" t="s">
        <v>65</v>
      </c>
      <c r="H12" s="23">
        <v>3</v>
      </c>
      <c r="I12" s="24"/>
      <c r="J12" s="23" t="s">
        <v>39</v>
      </c>
      <c r="K12" s="23" t="s">
        <v>40</v>
      </c>
      <c r="L12" s="23" t="s">
        <v>41</v>
      </c>
      <c r="M12" s="23" t="s">
        <v>42</v>
      </c>
      <c r="N12" s="23" t="s">
        <v>43</v>
      </c>
      <c r="O12" s="25">
        <f t="shared" si="0"/>
        <v>1</v>
      </c>
      <c r="P12" s="27">
        <v>0.2</v>
      </c>
      <c r="Q12" s="27">
        <v>0.3</v>
      </c>
      <c r="R12" s="27">
        <v>0.5</v>
      </c>
      <c r="S12" s="26"/>
      <c r="T12" s="26"/>
      <c r="U12" s="26"/>
      <c r="V12" s="26"/>
      <c r="W12" s="26"/>
      <c r="X12" s="26"/>
      <c r="Y12" s="26"/>
      <c r="Z12" s="26"/>
      <c r="AA12" s="26"/>
      <c r="AB12" s="979" t="s">
        <v>44</v>
      </c>
      <c r="AC12" s="20" t="s">
        <v>45</v>
      </c>
      <c r="AD12" s="24" t="s">
        <v>60</v>
      </c>
      <c r="AE12" s="20" t="s">
        <v>61</v>
      </c>
      <c r="AF12" s="30"/>
    </row>
    <row r="13" spans="1:39" s="17" customFormat="1" ht="85.5" customHeight="1" x14ac:dyDescent="0.25">
      <c r="B13" s="18"/>
      <c r="C13" s="32"/>
      <c r="D13" s="20"/>
      <c r="E13" s="22" t="s">
        <v>66</v>
      </c>
      <c r="F13" s="22" t="s">
        <v>66</v>
      </c>
      <c r="G13" s="22" t="s">
        <v>67</v>
      </c>
      <c r="H13" s="23">
        <v>3</v>
      </c>
      <c r="I13" s="24"/>
      <c r="J13" s="23" t="s">
        <v>39</v>
      </c>
      <c r="K13" s="23" t="s">
        <v>40</v>
      </c>
      <c r="L13" s="23" t="s">
        <v>41</v>
      </c>
      <c r="M13" s="23" t="s">
        <v>42</v>
      </c>
      <c r="N13" s="23" t="s">
        <v>43</v>
      </c>
      <c r="O13" s="25">
        <f t="shared" si="0"/>
        <v>1</v>
      </c>
      <c r="P13" s="27">
        <v>0.5</v>
      </c>
      <c r="Q13" s="27">
        <v>0.5</v>
      </c>
      <c r="R13" s="27"/>
      <c r="S13" s="26"/>
      <c r="T13" s="26"/>
      <c r="U13" s="26"/>
      <c r="V13" s="26"/>
      <c r="W13" s="26"/>
      <c r="X13" s="26"/>
      <c r="Y13" s="26"/>
      <c r="Z13" s="26"/>
      <c r="AA13" s="26"/>
      <c r="AB13" s="979" t="s">
        <v>44</v>
      </c>
      <c r="AC13" s="20" t="s">
        <v>45</v>
      </c>
      <c r="AD13" s="24" t="s">
        <v>60</v>
      </c>
      <c r="AE13" s="20" t="s">
        <v>68</v>
      </c>
      <c r="AF13" s="30"/>
    </row>
    <row r="14" spans="1:39" s="17" customFormat="1" ht="56.25" customHeight="1" x14ac:dyDescent="0.25">
      <c r="B14" s="18"/>
      <c r="C14" s="32"/>
      <c r="D14" s="20"/>
      <c r="E14" s="22" t="s">
        <v>69</v>
      </c>
      <c r="F14" s="22" t="s">
        <v>70</v>
      </c>
      <c r="G14" s="22" t="s">
        <v>71</v>
      </c>
      <c r="H14" s="23">
        <v>3</v>
      </c>
      <c r="I14" s="24"/>
      <c r="J14" s="23" t="s">
        <v>39</v>
      </c>
      <c r="K14" s="23" t="s">
        <v>40</v>
      </c>
      <c r="L14" s="23" t="s">
        <v>41</v>
      </c>
      <c r="M14" s="23" t="s">
        <v>42</v>
      </c>
      <c r="N14" s="23" t="s">
        <v>43</v>
      </c>
      <c r="O14" s="25">
        <f t="shared" si="0"/>
        <v>1</v>
      </c>
      <c r="P14" s="27"/>
      <c r="Q14" s="27"/>
      <c r="R14" s="27"/>
      <c r="S14" s="27">
        <v>0.2</v>
      </c>
      <c r="T14" s="27">
        <v>0.3</v>
      </c>
      <c r="U14" s="27">
        <v>0.5</v>
      </c>
      <c r="V14" s="26"/>
      <c r="W14" s="26"/>
      <c r="X14" s="26"/>
      <c r="Y14" s="26"/>
      <c r="Z14" s="26"/>
      <c r="AA14" s="26"/>
      <c r="AB14" s="979" t="s">
        <v>44</v>
      </c>
      <c r="AC14" s="20" t="s">
        <v>45</v>
      </c>
      <c r="AD14" s="24" t="s">
        <v>60</v>
      </c>
      <c r="AE14" s="20" t="s">
        <v>61</v>
      </c>
      <c r="AF14" s="30"/>
    </row>
    <row r="15" spans="1:39" s="17" customFormat="1" ht="50.25" customHeight="1" x14ac:dyDescent="0.25">
      <c r="B15" s="18"/>
      <c r="C15" s="32"/>
      <c r="D15" s="20"/>
      <c r="E15" s="22" t="s">
        <v>72</v>
      </c>
      <c r="F15" s="22" t="s">
        <v>72</v>
      </c>
      <c r="G15" s="22" t="s">
        <v>73</v>
      </c>
      <c r="H15" s="23">
        <v>3</v>
      </c>
      <c r="I15" s="24"/>
      <c r="J15" s="23" t="s">
        <v>39</v>
      </c>
      <c r="K15" s="23" t="s">
        <v>40</v>
      </c>
      <c r="L15" s="23" t="s">
        <v>41</v>
      </c>
      <c r="M15" s="23" t="s">
        <v>42</v>
      </c>
      <c r="N15" s="23" t="s">
        <v>43</v>
      </c>
      <c r="O15" s="25">
        <f t="shared" si="0"/>
        <v>1</v>
      </c>
      <c r="P15" s="27"/>
      <c r="Q15" s="27"/>
      <c r="R15" s="27"/>
      <c r="S15" s="27"/>
      <c r="T15" s="27"/>
      <c r="U15" s="27">
        <v>0.3</v>
      </c>
      <c r="V15" s="27">
        <v>0.7</v>
      </c>
      <c r="W15" s="26"/>
      <c r="X15" s="26"/>
      <c r="Y15" s="26"/>
      <c r="Z15" s="26"/>
      <c r="AA15" s="26"/>
      <c r="AB15" s="979" t="s">
        <v>44</v>
      </c>
      <c r="AC15" s="20" t="s">
        <v>45</v>
      </c>
      <c r="AD15" s="24" t="s">
        <v>60</v>
      </c>
      <c r="AE15" s="20" t="s">
        <v>61</v>
      </c>
      <c r="AF15" s="30"/>
    </row>
    <row r="16" spans="1:39" s="17" customFormat="1" ht="54.75" customHeight="1" x14ac:dyDescent="0.25">
      <c r="B16" s="18"/>
      <c r="C16" s="32"/>
      <c r="D16" s="20"/>
      <c r="E16" s="22" t="s">
        <v>74</v>
      </c>
      <c r="F16" s="22" t="s">
        <v>74</v>
      </c>
      <c r="G16" s="22" t="s">
        <v>75</v>
      </c>
      <c r="H16" s="23">
        <v>3</v>
      </c>
      <c r="I16" s="24"/>
      <c r="J16" s="23" t="s">
        <v>39</v>
      </c>
      <c r="K16" s="23" t="s">
        <v>40</v>
      </c>
      <c r="L16" s="23" t="s">
        <v>41</v>
      </c>
      <c r="M16" s="23" t="s">
        <v>42</v>
      </c>
      <c r="N16" s="23" t="s">
        <v>43</v>
      </c>
      <c r="O16" s="25">
        <f t="shared" si="0"/>
        <v>1</v>
      </c>
      <c r="P16" s="27"/>
      <c r="Q16" s="27"/>
      <c r="R16" s="27"/>
      <c r="S16" s="27"/>
      <c r="T16" s="27"/>
      <c r="U16" s="27"/>
      <c r="V16" s="27"/>
      <c r="W16" s="26"/>
      <c r="X16" s="27">
        <v>0.5</v>
      </c>
      <c r="Y16" s="27">
        <v>0.5</v>
      </c>
      <c r="Z16" s="26"/>
      <c r="AA16" s="26"/>
      <c r="AB16" s="979" t="s">
        <v>44</v>
      </c>
      <c r="AC16" s="20" t="s">
        <v>45</v>
      </c>
      <c r="AD16" s="24" t="s">
        <v>60</v>
      </c>
      <c r="AE16" s="20" t="s">
        <v>61</v>
      </c>
      <c r="AF16" s="30"/>
    </row>
    <row r="17" spans="2:32" s="17" customFormat="1" ht="45" customHeight="1" x14ac:dyDescent="0.25">
      <c r="B17" s="18"/>
      <c r="C17" s="32"/>
      <c r="D17" s="20"/>
      <c r="E17" s="22" t="s">
        <v>76</v>
      </c>
      <c r="F17" s="22" t="s">
        <v>76</v>
      </c>
      <c r="G17" s="22" t="s">
        <v>77</v>
      </c>
      <c r="H17" s="23">
        <v>3</v>
      </c>
      <c r="I17" s="24"/>
      <c r="J17" s="23" t="s">
        <v>39</v>
      </c>
      <c r="K17" s="23" t="s">
        <v>40</v>
      </c>
      <c r="L17" s="23" t="s">
        <v>41</v>
      </c>
      <c r="M17" s="23" t="s">
        <v>42</v>
      </c>
      <c r="N17" s="23" t="s">
        <v>43</v>
      </c>
      <c r="O17" s="25">
        <f t="shared" si="0"/>
        <v>1</v>
      </c>
      <c r="P17" s="27"/>
      <c r="Q17" s="27"/>
      <c r="R17" s="27"/>
      <c r="S17" s="27"/>
      <c r="T17" s="27"/>
      <c r="U17" s="27"/>
      <c r="V17" s="27"/>
      <c r="W17" s="26"/>
      <c r="X17" s="27"/>
      <c r="Y17" s="27">
        <v>0.5</v>
      </c>
      <c r="Z17" s="27">
        <v>0.5</v>
      </c>
      <c r="AA17" s="26"/>
      <c r="AB17" s="979" t="s">
        <v>44</v>
      </c>
      <c r="AC17" s="20" t="s">
        <v>45</v>
      </c>
      <c r="AD17" s="24" t="s">
        <v>60</v>
      </c>
      <c r="AE17" s="20" t="s">
        <v>61</v>
      </c>
      <c r="AF17" s="30"/>
    </row>
    <row r="18" spans="2:32" s="17" customFormat="1" ht="72" customHeight="1" x14ac:dyDescent="0.25">
      <c r="B18" s="33" t="s">
        <v>78</v>
      </c>
      <c r="C18" s="19" t="s">
        <v>79</v>
      </c>
      <c r="D18" s="20"/>
      <c r="E18" s="22" t="s">
        <v>80</v>
      </c>
      <c r="F18" s="22" t="s">
        <v>80</v>
      </c>
      <c r="G18" s="30" t="s">
        <v>81</v>
      </c>
      <c r="H18" s="23">
        <v>3</v>
      </c>
      <c r="I18" s="24"/>
      <c r="J18" s="23" t="s">
        <v>39</v>
      </c>
      <c r="K18" s="23" t="s">
        <v>40</v>
      </c>
      <c r="L18" s="23" t="s">
        <v>41</v>
      </c>
      <c r="M18" s="23" t="s">
        <v>42</v>
      </c>
      <c r="N18" s="23" t="s">
        <v>43</v>
      </c>
      <c r="O18" s="25">
        <f t="shared" si="0"/>
        <v>1</v>
      </c>
      <c r="P18" s="27">
        <v>0.45</v>
      </c>
      <c r="Q18" s="27">
        <v>0.55000000000000004</v>
      </c>
      <c r="R18" s="26"/>
      <c r="S18" s="26"/>
      <c r="T18" s="26"/>
      <c r="U18" s="26"/>
      <c r="V18" s="26"/>
      <c r="W18" s="26"/>
      <c r="X18" s="26"/>
      <c r="Y18" s="26"/>
      <c r="Z18" s="26"/>
      <c r="AA18" s="26"/>
      <c r="AB18" s="979" t="s">
        <v>44</v>
      </c>
      <c r="AC18" s="20" t="s">
        <v>45</v>
      </c>
      <c r="AD18" s="24" t="s">
        <v>46</v>
      </c>
      <c r="AE18" s="24" t="s">
        <v>82</v>
      </c>
      <c r="AF18" s="30"/>
    </row>
    <row r="19" spans="2:32" s="17" customFormat="1" ht="72" customHeight="1" x14ac:dyDescent="0.25">
      <c r="B19" s="33"/>
      <c r="C19" s="19" t="s">
        <v>83</v>
      </c>
      <c r="D19" s="20"/>
      <c r="E19" s="21" t="s">
        <v>84</v>
      </c>
      <c r="F19" s="21" t="s">
        <v>84</v>
      </c>
      <c r="G19" s="30" t="s">
        <v>85</v>
      </c>
      <c r="H19" s="23">
        <v>3</v>
      </c>
      <c r="I19" s="24"/>
      <c r="J19" s="23" t="s">
        <v>39</v>
      </c>
      <c r="K19" s="23" t="s">
        <v>40</v>
      </c>
      <c r="L19" s="23" t="s">
        <v>41</v>
      </c>
      <c r="M19" s="23" t="s">
        <v>42</v>
      </c>
      <c r="N19" s="23" t="s">
        <v>43</v>
      </c>
      <c r="O19" s="25">
        <f t="shared" si="0"/>
        <v>1</v>
      </c>
      <c r="P19" s="26"/>
      <c r="Q19" s="26"/>
      <c r="R19" s="26"/>
      <c r="S19" s="26"/>
      <c r="T19" s="26"/>
      <c r="U19" s="26"/>
      <c r="V19" s="27">
        <v>0.45</v>
      </c>
      <c r="W19" s="27">
        <v>0.55000000000000004</v>
      </c>
      <c r="X19" s="26"/>
      <c r="Y19" s="26"/>
      <c r="Z19" s="26"/>
      <c r="AA19" s="26"/>
      <c r="AB19" s="979" t="s">
        <v>44</v>
      </c>
      <c r="AC19" s="20" t="s">
        <v>45</v>
      </c>
      <c r="AD19" s="24" t="s">
        <v>46</v>
      </c>
      <c r="AE19" s="24" t="s">
        <v>86</v>
      </c>
      <c r="AF19" s="30"/>
    </row>
    <row r="20" spans="2:32" s="17" customFormat="1" ht="59.25" customHeight="1" x14ac:dyDescent="0.25">
      <c r="B20" s="34" t="s">
        <v>87</v>
      </c>
      <c r="C20" s="35" t="s">
        <v>88</v>
      </c>
      <c r="D20" s="20"/>
      <c r="E20" s="22" t="s">
        <v>89</v>
      </c>
      <c r="F20" s="30" t="s">
        <v>90</v>
      </c>
      <c r="G20" s="30" t="s">
        <v>91</v>
      </c>
      <c r="H20" s="23">
        <v>2</v>
      </c>
      <c r="I20" s="24" t="s">
        <v>92</v>
      </c>
      <c r="J20" s="23" t="s">
        <v>39</v>
      </c>
      <c r="K20" s="23" t="s">
        <v>40</v>
      </c>
      <c r="L20" s="23" t="s">
        <v>41</v>
      </c>
      <c r="M20" s="23" t="s">
        <v>42</v>
      </c>
      <c r="N20" s="23" t="s">
        <v>43</v>
      </c>
      <c r="O20" s="25">
        <f t="shared" si="0"/>
        <v>1</v>
      </c>
      <c r="P20" s="26"/>
      <c r="Q20" s="26"/>
      <c r="R20" s="26"/>
      <c r="S20" s="27"/>
      <c r="T20" s="26"/>
      <c r="U20" s="27">
        <v>1</v>
      </c>
      <c r="V20" s="26"/>
      <c r="W20" s="26"/>
      <c r="X20" s="26"/>
      <c r="Y20" s="26"/>
      <c r="Z20" s="26"/>
      <c r="AA20" s="26"/>
      <c r="AB20" s="980" t="s">
        <v>44</v>
      </c>
      <c r="AC20" s="24" t="s">
        <v>93</v>
      </c>
      <c r="AD20" s="24" t="s">
        <v>94</v>
      </c>
      <c r="AE20" s="24" t="s">
        <v>95</v>
      </c>
      <c r="AF20" s="30"/>
    </row>
    <row r="21" spans="2:32" s="17" customFormat="1" ht="121.5" customHeight="1" x14ac:dyDescent="0.25">
      <c r="B21" s="36"/>
      <c r="C21" s="35"/>
      <c r="D21" s="20"/>
      <c r="E21" s="22" t="s">
        <v>96</v>
      </c>
      <c r="F21" s="30" t="s">
        <v>97</v>
      </c>
      <c r="G21" s="30" t="s">
        <v>98</v>
      </c>
      <c r="H21" s="23">
        <v>3</v>
      </c>
      <c r="I21" s="24"/>
      <c r="J21" s="23" t="s">
        <v>39</v>
      </c>
      <c r="K21" s="23" t="s">
        <v>40</v>
      </c>
      <c r="L21" s="23" t="s">
        <v>41</v>
      </c>
      <c r="M21" s="23" t="s">
        <v>42</v>
      </c>
      <c r="N21" s="23" t="s">
        <v>43</v>
      </c>
      <c r="O21" s="25">
        <f t="shared" si="0"/>
        <v>1</v>
      </c>
      <c r="P21" s="27">
        <v>0.45</v>
      </c>
      <c r="Q21" s="27">
        <v>0.55000000000000004</v>
      </c>
      <c r="R21" s="26"/>
      <c r="S21" s="26"/>
      <c r="T21" s="26"/>
      <c r="U21" s="26"/>
      <c r="V21" s="26"/>
      <c r="W21" s="26"/>
      <c r="X21" s="26"/>
      <c r="Y21" s="26"/>
      <c r="Z21" s="26"/>
      <c r="AA21" s="26"/>
      <c r="AB21" s="980" t="s">
        <v>44</v>
      </c>
      <c r="AC21" s="24" t="s">
        <v>99</v>
      </c>
      <c r="AD21" s="24" t="s">
        <v>100</v>
      </c>
      <c r="AE21" s="24" t="s">
        <v>101</v>
      </c>
      <c r="AF21" s="30"/>
    </row>
    <row r="22" spans="2:32" s="17" customFormat="1" ht="90.75" customHeight="1" x14ac:dyDescent="0.25">
      <c r="B22" s="36"/>
      <c r="C22" s="35"/>
      <c r="D22" s="20"/>
      <c r="E22" s="22" t="s">
        <v>102</v>
      </c>
      <c r="F22" s="30" t="s">
        <v>103</v>
      </c>
      <c r="G22" s="30" t="s">
        <v>104</v>
      </c>
      <c r="H22" s="23">
        <v>3</v>
      </c>
      <c r="I22" s="24"/>
      <c r="J22" s="23" t="s">
        <v>39</v>
      </c>
      <c r="K22" s="23" t="s">
        <v>40</v>
      </c>
      <c r="L22" s="23" t="s">
        <v>41</v>
      </c>
      <c r="M22" s="23" t="s">
        <v>42</v>
      </c>
      <c r="N22" s="23" t="s">
        <v>43</v>
      </c>
      <c r="O22" s="25">
        <f t="shared" si="0"/>
        <v>1</v>
      </c>
      <c r="P22" s="27"/>
      <c r="Q22" s="27"/>
      <c r="R22" s="26"/>
      <c r="S22" s="27">
        <v>0.55000000000000004</v>
      </c>
      <c r="T22" s="27">
        <v>0.45</v>
      </c>
      <c r="U22" s="26"/>
      <c r="V22" s="26"/>
      <c r="W22" s="26"/>
      <c r="X22" s="26"/>
      <c r="Y22" s="26"/>
      <c r="Z22" s="26"/>
      <c r="AA22" s="26"/>
      <c r="AB22" s="980" t="s">
        <v>44</v>
      </c>
      <c r="AC22" s="24" t="s">
        <v>99</v>
      </c>
      <c r="AD22" s="24" t="s">
        <v>100</v>
      </c>
      <c r="AE22" s="24" t="s">
        <v>101</v>
      </c>
      <c r="AF22" s="30"/>
    </row>
    <row r="23" spans="2:32" s="17" customFormat="1" ht="111.75" customHeight="1" x14ac:dyDescent="0.25">
      <c r="B23" s="36"/>
      <c r="C23" s="35"/>
      <c r="D23" s="20"/>
      <c r="E23" s="30" t="s">
        <v>105</v>
      </c>
      <c r="F23" s="30" t="s">
        <v>106</v>
      </c>
      <c r="G23" s="30" t="s">
        <v>107</v>
      </c>
      <c r="H23" s="23">
        <v>2</v>
      </c>
      <c r="I23" s="24" t="s">
        <v>92</v>
      </c>
      <c r="J23" s="23" t="s">
        <v>39</v>
      </c>
      <c r="K23" s="23" t="s">
        <v>40</v>
      </c>
      <c r="L23" s="23" t="s">
        <v>41</v>
      </c>
      <c r="M23" s="23" t="s">
        <v>42</v>
      </c>
      <c r="N23" s="23" t="s">
        <v>43</v>
      </c>
      <c r="O23" s="25">
        <f t="shared" si="0"/>
        <v>1</v>
      </c>
      <c r="P23" s="26"/>
      <c r="Q23" s="26"/>
      <c r="R23" s="27"/>
      <c r="S23" s="26"/>
      <c r="T23" s="27">
        <v>1</v>
      </c>
      <c r="U23" s="26"/>
      <c r="V23" s="26"/>
      <c r="W23" s="26"/>
      <c r="X23" s="26"/>
      <c r="Y23" s="26"/>
      <c r="Z23" s="26"/>
      <c r="AA23" s="26"/>
      <c r="AB23" s="980" t="s">
        <v>44</v>
      </c>
      <c r="AC23" s="24" t="s">
        <v>93</v>
      </c>
      <c r="AD23" s="24" t="s">
        <v>94</v>
      </c>
      <c r="AE23" s="24" t="s">
        <v>95</v>
      </c>
      <c r="AF23" s="30"/>
    </row>
    <row r="24" spans="2:32" s="17" customFormat="1" ht="97.5" customHeight="1" x14ac:dyDescent="0.25">
      <c r="B24" s="36"/>
      <c r="C24" s="35"/>
      <c r="D24" s="20"/>
      <c r="E24" s="22" t="s">
        <v>108</v>
      </c>
      <c r="F24" s="30" t="s">
        <v>109</v>
      </c>
      <c r="G24" s="30" t="s">
        <v>110</v>
      </c>
      <c r="H24" s="23">
        <v>2</v>
      </c>
      <c r="I24" s="24" t="s">
        <v>92</v>
      </c>
      <c r="J24" s="23" t="s">
        <v>39</v>
      </c>
      <c r="K24" s="23" t="s">
        <v>40</v>
      </c>
      <c r="L24" s="23" t="s">
        <v>41</v>
      </c>
      <c r="M24" s="23" t="s">
        <v>42</v>
      </c>
      <c r="N24" s="23" t="s">
        <v>43</v>
      </c>
      <c r="O24" s="25">
        <f t="shared" si="0"/>
        <v>1</v>
      </c>
      <c r="P24" s="27">
        <v>1</v>
      </c>
      <c r="Q24" s="27"/>
      <c r="R24" s="26"/>
      <c r="S24" s="26"/>
      <c r="T24" s="26"/>
      <c r="U24" s="26"/>
      <c r="V24" s="26"/>
      <c r="W24" s="26"/>
      <c r="X24" s="26"/>
      <c r="Y24" s="26"/>
      <c r="Z24" s="26"/>
      <c r="AA24" s="26"/>
      <c r="AB24" s="980" t="s">
        <v>44</v>
      </c>
      <c r="AC24" s="24" t="s">
        <v>93</v>
      </c>
      <c r="AD24" s="24" t="s">
        <v>94</v>
      </c>
      <c r="AE24" s="24" t="s">
        <v>95</v>
      </c>
      <c r="AF24" s="30"/>
    </row>
    <row r="25" spans="2:32" s="17" customFormat="1" ht="66" customHeight="1" x14ac:dyDescent="0.25">
      <c r="B25" s="36"/>
      <c r="C25" s="35"/>
      <c r="D25" s="20"/>
      <c r="E25" s="22" t="s">
        <v>111</v>
      </c>
      <c r="F25" s="22" t="s">
        <v>111</v>
      </c>
      <c r="G25" s="30" t="s">
        <v>112</v>
      </c>
      <c r="H25" s="23">
        <v>3</v>
      </c>
      <c r="I25" s="24"/>
      <c r="J25" s="23" t="s">
        <v>39</v>
      </c>
      <c r="K25" s="23" t="s">
        <v>40</v>
      </c>
      <c r="L25" s="23" t="s">
        <v>41</v>
      </c>
      <c r="M25" s="23" t="s">
        <v>42</v>
      </c>
      <c r="N25" s="23" t="s">
        <v>43</v>
      </c>
      <c r="O25" s="25">
        <f t="shared" si="0"/>
        <v>1</v>
      </c>
      <c r="P25" s="26"/>
      <c r="Q25" s="26"/>
      <c r="R25" s="27">
        <v>0.05</v>
      </c>
      <c r="S25" s="27">
        <v>0.15</v>
      </c>
      <c r="T25" s="27">
        <v>0.15</v>
      </c>
      <c r="U25" s="27">
        <v>0.15</v>
      </c>
      <c r="V25" s="27">
        <v>0.5</v>
      </c>
      <c r="W25" s="26"/>
      <c r="X25" s="26"/>
      <c r="Y25" s="26"/>
      <c r="Z25" s="26"/>
      <c r="AA25" s="26"/>
      <c r="AB25" s="980" t="s">
        <v>44</v>
      </c>
      <c r="AC25" s="24" t="s">
        <v>45</v>
      </c>
      <c r="AD25" s="24" t="s">
        <v>60</v>
      </c>
      <c r="AE25" s="24" t="s">
        <v>113</v>
      </c>
      <c r="AF25" s="30"/>
    </row>
    <row r="26" spans="2:32" s="17" customFormat="1" ht="80.25" customHeight="1" x14ac:dyDescent="0.25">
      <c r="B26" s="36"/>
      <c r="C26" s="35" t="s">
        <v>114</v>
      </c>
      <c r="D26" s="20"/>
      <c r="E26" s="22" t="s">
        <v>115</v>
      </c>
      <c r="F26" s="22" t="s">
        <v>116</v>
      </c>
      <c r="G26" s="22" t="s">
        <v>117</v>
      </c>
      <c r="H26" s="23">
        <v>3</v>
      </c>
      <c r="I26" s="24"/>
      <c r="J26" s="23" t="s">
        <v>39</v>
      </c>
      <c r="K26" s="23" t="s">
        <v>40</v>
      </c>
      <c r="L26" s="23" t="s">
        <v>41</v>
      </c>
      <c r="M26" s="23" t="s">
        <v>42</v>
      </c>
      <c r="N26" s="23" t="s">
        <v>43</v>
      </c>
      <c r="O26" s="25">
        <f t="shared" si="0"/>
        <v>1</v>
      </c>
      <c r="P26" s="27">
        <v>1</v>
      </c>
      <c r="Q26" s="26"/>
      <c r="R26" s="26"/>
      <c r="S26" s="26"/>
      <c r="T26" s="26"/>
      <c r="U26" s="26"/>
      <c r="V26" s="26"/>
      <c r="W26" s="26"/>
      <c r="X26" s="26"/>
      <c r="Y26" s="26"/>
      <c r="Z26" s="26"/>
      <c r="AA26" s="26"/>
      <c r="AB26" s="980" t="s">
        <v>44</v>
      </c>
      <c r="AC26" s="24" t="s">
        <v>99</v>
      </c>
      <c r="AD26" s="24" t="s">
        <v>100</v>
      </c>
      <c r="AE26" s="24" t="s">
        <v>118</v>
      </c>
      <c r="AF26" s="30"/>
    </row>
    <row r="27" spans="2:32" s="17" customFormat="1" ht="56.25" customHeight="1" x14ac:dyDescent="0.25">
      <c r="B27" s="36"/>
      <c r="C27" s="35"/>
      <c r="D27" s="20"/>
      <c r="E27" s="22" t="s">
        <v>119</v>
      </c>
      <c r="F27" s="22" t="s">
        <v>120</v>
      </c>
      <c r="G27" s="22" t="s">
        <v>121</v>
      </c>
      <c r="H27" s="23">
        <v>3</v>
      </c>
      <c r="I27" s="24"/>
      <c r="J27" s="23" t="s">
        <v>39</v>
      </c>
      <c r="K27" s="23" t="s">
        <v>40</v>
      </c>
      <c r="L27" s="23" t="s">
        <v>41</v>
      </c>
      <c r="M27" s="23" t="s">
        <v>42</v>
      </c>
      <c r="N27" s="23" t="s">
        <v>122</v>
      </c>
      <c r="O27" s="25">
        <f t="shared" si="0"/>
        <v>1</v>
      </c>
      <c r="P27" s="27"/>
      <c r="Q27" s="26"/>
      <c r="R27" s="26"/>
      <c r="S27" s="27">
        <v>0.45</v>
      </c>
      <c r="T27" s="27">
        <v>0.3</v>
      </c>
      <c r="U27" s="27">
        <v>0.25</v>
      </c>
      <c r="V27" s="26"/>
      <c r="W27" s="26"/>
      <c r="X27" s="26"/>
      <c r="Y27" s="26"/>
      <c r="Z27" s="26"/>
      <c r="AA27" s="26"/>
      <c r="AB27" s="980" t="s">
        <v>44</v>
      </c>
      <c r="AC27" s="24" t="s">
        <v>99</v>
      </c>
      <c r="AD27" s="24" t="s">
        <v>100</v>
      </c>
      <c r="AE27" s="24"/>
      <c r="AF27" s="30"/>
    </row>
    <row r="28" spans="2:32" s="17" customFormat="1" ht="70.5" customHeight="1" x14ac:dyDescent="0.25">
      <c r="B28" s="36"/>
      <c r="C28" s="35"/>
      <c r="D28" s="20"/>
      <c r="E28" s="22" t="s">
        <v>123</v>
      </c>
      <c r="F28" s="22" t="s">
        <v>124</v>
      </c>
      <c r="G28" s="22" t="s">
        <v>125</v>
      </c>
      <c r="H28" s="23">
        <v>3</v>
      </c>
      <c r="I28" s="24"/>
      <c r="J28" s="23" t="s">
        <v>39</v>
      </c>
      <c r="K28" s="23" t="s">
        <v>40</v>
      </c>
      <c r="L28" s="23" t="s">
        <v>41</v>
      </c>
      <c r="M28" s="23" t="s">
        <v>42</v>
      </c>
      <c r="N28" s="23" t="s">
        <v>43</v>
      </c>
      <c r="O28" s="25">
        <f t="shared" si="0"/>
        <v>1</v>
      </c>
      <c r="P28" s="27"/>
      <c r="Q28" s="26"/>
      <c r="R28" s="27">
        <v>0.45</v>
      </c>
      <c r="S28" s="27">
        <v>0.55000000000000004</v>
      </c>
      <c r="T28" s="27"/>
      <c r="U28" s="27"/>
      <c r="V28" s="26"/>
      <c r="W28" s="26"/>
      <c r="X28" s="26"/>
      <c r="Y28" s="26"/>
      <c r="Z28" s="26"/>
      <c r="AA28" s="26"/>
      <c r="AB28" s="980" t="s">
        <v>44</v>
      </c>
      <c r="AC28" s="24" t="s">
        <v>99</v>
      </c>
      <c r="AD28" s="24" t="s">
        <v>100</v>
      </c>
      <c r="AE28" s="24"/>
      <c r="AF28" s="30"/>
    </row>
    <row r="29" spans="2:32" s="17" customFormat="1" ht="100.5" customHeight="1" x14ac:dyDescent="0.25">
      <c r="B29" s="36"/>
      <c r="C29" s="35"/>
      <c r="D29" s="20"/>
      <c r="E29" s="22" t="s">
        <v>126</v>
      </c>
      <c r="F29" s="22" t="s">
        <v>127</v>
      </c>
      <c r="G29" s="22" t="s">
        <v>128</v>
      </c>
      <c r="H29" s="23">
        <v>3</v>
      </c>
      <c r="I29" s="24"/>
      <c r="J29" s="23" t="s">
        <v>39</v>
      </c>
      <c r="K29" s="23" t="s">
        <v>40</v>
      </c>
      <c r="L29" s="23" t="s">
        <v>41</v>
      </c>
      <c r="M29" s="23" t="s">
        <v>42</v>
      </c>
      <c r="N29" s="23" t="s">
        <v>43</v>
      </c>
      <c r="O29" s="25">
        <f t="shared" si="0"/>
        <v>1</v>
      </c>
      <c r="P29" s="27"/>
      <c r="Q29" s="26"/>
      <c r="R29" s="26"/>
      <c r="S29" s="27"/>
      <c r="T29" s="27"/>
      <c r="U29" s="27"/>
      <c r="V29" s="27">
        <v>0.45</v>
      </c>
      <c r="W29" s="27">
        <v>0.55000000000000004</v>
      </c>
      <c r="X29" s="26"/>
      <c r="Y29" s="26"/>
      <c r="Z29" s="26"/>
      <c r="AA29" s="26"/>
      <c r="AB29" s="980" t="s">
        <v>44</v>
      </c>
      <c r="AC29" s="24" t="s">
        <v>99</v>
      </c>
      <c r="AD29" s="24" t="s">
        <v>100</v>
      </c>
      <c r="AE29" s="24" t="s">
        <v>118</v>
      </c>
      <c r="AF29" s="30"/>
    </row>
    <row r="30" spans="2:32" s="17" customFormat="1" ht="87" customHeight="1" x14ac:dyDescent="0.25">
      <c r="B30" s="36"/>
      <c r="C30" s="35" t="s">
        <v>129</v>
      </c>
      <c r="D30" s="20"/>
      <c r="E30" s="22" t="s">
        <v>130</v>
      </c>
      <c r="F30" s="22" t="s">
        <v>130</v>
      </c>
      <c r="G30" s="30" t="s">
        <v>131</v>
      </c>
      <c r="H30" s="23">
        <v>3</v>
      </c>
      <c r="I30" s="24"/>
      <c r="J30" s="23" t="s">
        <v>39</v>
      </c>
      <c r="K30" s="23" t="s">
        <v>40</v>
      </c>
      <c r="L30" s="23" t="s">
        <v>41</v>
      </c>
      <c r="M30" s="23" t="s">
        <v>42</v>
      </c>
      <c r="N30" s="23" t="s">
        <v>43</v>
      </c>
      <c r="O30" s="25">
        <f t="shared" si="0"/>
        <v>1</v>
      </c>
      <c r="P30" s="26"/>
      <c r="Q30" s="26"/>
      <c r="R30" s="26"/>
      <c r="S30" s="26"/>
      <c r="T30" s="26"/>
      <c r="U30" s="26"/>
      <c r="V30" s="26"/>
      <c r="W30" s="26"/>
      <c r="X30" s="27">
        <v>0.45</v>
      </c>
      <c r="Y30" s="27">
        <v>0.55000000000000004</v>
      </c>
      <c r="Z30" s="26"/>
      <c r="AA30" s="26"/>
      <c r="AB30" s="980" t="s">
        <v>44</v>
      </c>
      <c r="AC30" s="24" t="s">
        <v>45</v>
      </c>
      <c r="AD30" s="24" t="s">
        <v>46</v>
      </c>
      <c r="AE30" s="24" t="s">
        <v>51</v>
      </c>
      <c r="AF30" s="30"/>
    </row>
    <row r="31" spans="2:32" s="17" customFormat="1" ht="61.5" customHeight="1" x14ac:dyDescent="0.25">
      <c r="B31" s="36"/>
      <c r="C31" s="35"/>
      <c r="D31" s="20"/>
      <c r="E31" s="21" t="s">
        <v>132</v>
      </c>
      <c r="F31" s="21" t="s">
        <v>132</v>
      </c>
      <c r="G31" s="30" t="s">
        <v>133</v>
      </c>
      <c r="H31" s="23">
        <v>2</v>
      </c>
      <c r="I31" s="24"/>
      <c r="J31" s="23" t="s">
        <v>39</v>
      </c>
      <c r="K31" s="23" t="s">
        <v>40</v>
      </c>
      <c r="L31" s="23" t="s">
        <v>41</v>
      </c>
      <c r="M31" s="23" t="s">
        <v>42</v>
      </c>
      <c r="N31" s="23" t="s">
        <v>43</v>
      </c>
      <c r="O31" s="25">
        <f t="shared" si="0"/>
        <v>1</v>
      </c>
      <c r="P31" s="26"/>
      <c r="Q31" s="26"/>
      <c r="R31" s="26"/>
      <c r="S31" s="26"/>
      <c r="T31" s="26"/>
      <c r="U31" s="26"/>
      <c r="V31" s="26"/>
      <c r="W31" s="26"/>
      <c r="X31" s="26"/>
      <c r="Y31" s="26"/>
      <c r="Z31" s="27">
        <v>0.45</v>
      </c>
      <c r="AA31" s="27">
        <v>0.55000000000000004</v>
      </c>
      <c r="AB31" s="980" t="s">
        <v>44</v>
      </c>
      <c r="AC31" s="24" t="s">
        <v>45</v>
      </c>
      <c r="AD31" s="24" t="s">
        <v>46</v>
      </c>
      <c r="AE31" s="24" t="s">
        <v>82</v>
      </c>
      <c r="AF31" s="30"/>
    </row>
    <row r="32" spans="2:32" s="17" customFormat="1" ht="77.25" customHeight="1" x14ac:dyDescent="0.25">
      <c r="B32" s="36"/>
      <c r="C32" s="35"/>
      <c r="D32" s="32"/>
      <c r="E32" s="30" t="s">
        <v>134</v>
      </c>
      <c r="F32" s="30" t="s">
        <v>135</v>
      </c>
      <c r="G32" s="30" t="s">
        <v>136</v>
      </c>
      <c r="H32" s="23">
        <v>3</v>
      </c>
      <c r="I32" s="24"/>
      <c r="J32" s="23" t="s">
        <v>39</v>
      </c>
      <c r="K32" s="23" t="s">
        <v>40</v>
      </c>
      <c r="L32" s="23" t="s">
        <v>41</v>
      </c>
      <c r="M32" s="23" t="s">
        <v>42</v>
      </c>
      <c r="N32" s="23" t="s">
        <v>43</v>
      </c>
      <c r="O32" s="25">
        <f t="shared" si="0"/>
        <v>1</v>
      </c>
      <c r="P32" s="26"/>
      <c r="Q32" s="26"/>
      <c r="R32" s="26"/>
      <c r="S32" s="26"/>
      <c r="T32" s="26"/>
      <c r="U32" s="26"/>
      <c r="V32" s="26"/>
      <c r="W32" s="27">
        <v>0.45</v>
      </c>
      <c r="X32" s="27">
        <v>0.55000000000000004</v>
      </c>
      <c r="Y32" s="26"/>
      <c r="Z32" s="26"/>
      <c r="AA32" s="26"/>
      <c r="AB32" s="980" t="s">
        <v>44</v>
      </c>
      <c r="AC32" s="24" t="s">
        <v>99</v>
      </c>
      <c r="AD32" s="24" t="s">
        <v>100</v>
      </c>
      <c r="AE32" s="24" t="s">
        <v>101</v>
      </c>
      <c r="AF32" s="30"/>
    </row>
    <row r="33" spans="2:32" s="17" customFormat="1" ht="86.25" customHeight="1" x14ac:dyDescent="0.25">
      <c r="B33" s="36"/>
      <c r="C33" s="35"/>
      <c r="D33" s="32"/>
      <c r="E33" s="30" t="s">
        <v>137</v>
      </c>
      <c r="F33" s="30" t="s">
        <v>138</v>
      </c>
      <c r="G33" s="30" t="s">
        <v>139</v>
      </c>
      <c r="H33" s="23">
        <v>1</v>
      </c>
      <c r="I33" s="24" t="s">
        <v>92</v>
      </c>
      <c r="J33" s="23" t="s">
        <v>39</v>
      </c>
      <c r="K33" s="23" t="s">
        <v>40</v>
      </c>
      <c r="L33" s="23" t="s">
        <v>41</v>
      </c>
      <c r="M33" s="23" t="s">
        <v>42</v>
      </c>
      <c r="N33" s="23" t="s">
        <v>43</v>
      </c>
      <c r="O33" s="25">
        <f t="shared" si="0"/>
        <v>1</v>
      </c>
      <c r="P33" s="27"/>
      <c r="Q33" s="27">
        <v>1</v>
      </c>
      <c r="R33" s="26"/>
      <c r="S33" s="26"/>
      <c r="T33" s="26"/>
      <c r="U33" s="26"/>
      <c r="V33" s="26"/>
      <c r="W33" s="26"/>
      <c r="X33" s="26"/>
      <c r="Y33" s="26"/>
      <c r="Z33" s="26"/>
      <c r="AA33" s="26"/>
      <c r="AB33" s="980" t="s">
        <v>44</v>
      </c>
      <c r="AC33" s="24" t="s">
        <v>93</v>
      </c>
      <c r="AD33" s="24" t="s">
        <v>94</v>
      </c>
      <c r="AE33" s="24" t="s">
        <v>140</v>
      </c>
      <c r="AF33" s="30"/>
    </row>
    <row r="34" spans="2:32" s="17" customFormat="1" ht="70.5" customHeight="1" x14ac:dyDescent="0.25">
      <c r="B34" s="36"/>
      <c r="C34" s="35"/>
      <c r="D34" s="32"/>
      <c r="E34" s="30" t="s">
        <v>141</v>
      </c>
      <c r="F34" s="30" t="s">
        <v>142</v>
      </c>
      <c r="G34" s="30" t="s">
        <v>139</v>
      </c>
      <c r="H34" s="23">
        <v>1</v>
      </c>
      <c r="I34" s="24" t="s">
        <v>92</v>
      </c>
      <c r="J34" s="23" t="s">
        <v>39</v>
      </c>
      <c r="K34" s="23" t="s">
        <v>40</v>
      </c>
      <c r="L34" s="23" t="s">
        <v>41</v>
      </c>
      <c r="M34" s="23" t="s">
        <v>42</v>
      </c>
      <c r="N34" s="23" t="s">
        <v>43</v>
      </c>
      <c r="O34" s="25">
        <f t="shared" si="0"/>
        <v>1</v>
      </c>
      <c r="P34" s="26"/>
      <c r="Q34" s="26"/>
      <c r="R34" s="27">
        <v>1</v>
      </c>
      <c r="S34" s="27"/>
      <c r="T34" s="27"/>
      <c r="U34" s="26"/>
      <c r="V34" s="26"/>
      <c r="W34" s="26"/>
      <c r="X34" s="26"/>
      <c r="Y34" s="26"/>
      <c r="Z34" s="26"/>
      <c r="AA34" s="26"/>
      <c r="AB34" s="980" t="s">
        <v>44</v>
      </c>
      <c r="AC34" s="24" t="s">
        <v>93</v>
      </c>
      <c r="AD34" s="24" t="s">
        <v>94</v>
      </c>
      <c r="AE34" s="24" t="s">
        <v>140</v>
      </c>
      <c r="AF34" s="30"/>
    </row>
    <row r="35" spans="2:32" s="17" customFormat="1" ht="70.5" customHeight="1" x14ac:dyDescent="0.25">
      <c r="B35" s="36"/>
      <c r="C35" s="35"/>
      <c r="D35" s="32"/>
      <c r="E35" s="30" t="s">
        <v>143</v>
      </c>
      <c r="F35" s="30" t="s">
        <v>144</v>
      </c>
      <c r="G35" s="30" t="s">
        <v>139</v>
      </c>
      <c r="H35" s="23">
        <v>1</v>
      </c>
      <c r="I35" s="24" t="s">
        <v>92</v>
      </c>
      <c r="J35" s="23" t="s">
        <v>39</v>
      </c>
      <c r="K35" s="23" t="s">
        <v>40</v>
      </c>
      <c r="L35" s="23" t="s">
        <v>41</v>
      </c>
      <c r="M35" s="23" t="s">
        <v>42</v>
      </c>
      <c r="N35" s="23" t="s">
        <v>43</v>
      </c>
      <c r="O35" s="25">
        <f t="shared" si="0"/>
        <v>1</v>
      </c>
      <c r="P35" s="26"/>
      <c r="Q35" s="26"/>
      <c r="R35" s="26"/>
      <c r="S35" s="27">
        <v>1</v>
      </c>
      <c r="T35" s="26"/>
      <c r="U35" s="26"/>
      <c r="V35" s="26"/>
      <c r="W35" s="26"/>
      <c r="X35" s="26"/>
      <c r="Y35" s="26"/>
      <c r="Z35" s="26"/>
      <c r="AA35" s="26"/>
      <c r="AB35" s="980" t="s">
        <v>44</v>
      </c>
      <c r="AC35" s="24" t="s">
        <v>93</v>
      </c>
      <c r="AD35" s="24" t="s">
        <v>94</v>
      </c>
      <c r="AE35" s="24" t="s">
        <v>140</v>
      </c>
      <c r="AF35" s="30"/>
    </row>
    <row r="36" spans="2:32" s="17" customFormat="1" ht="92.25" customHeight="1" x14ac:dyDescent="0.25">
      <c r="B36" s="36"/>
      <c r="C36" s="37" t="s">
        <v>145</v>
      </c>
      <c r="D36" s="20"/>
      <c r="E36" s="22" t="s">
        <v>146</v>
      </c>
      <c r="F36" s="22" t="s">
        <v>147</v>
      </c>
      <c r="G36" s="30" t="s">
        <v>148</v>
      </c>
      <c r="H36" s="23">
        <v>3</v>
      </c>
      <c r="I36" s="24"/>
      <c r="J36" s="23" t="s">
        <v>39</v>
      </c>
      <c r="K36" s="23" t="s">
        <v>40</v>
      </c>
      <c r="L36" s="23" t="s">
        <v>41</v>
      </c>
      <c r="M36" s="23" t="s">
        <v>42</v>
      </c>
      <c r="N36" s="23" t="s">
        <v>43</v>
      </c>
      <c r="O36" s="25">
        <f t="shared" si="0"/>
        <v>1</v>
      </c>
      <c r="P36" s="27">
        <v>0.45</v>
      </c>
      <c r="Q36" s="27">
        <v>0.55000000000000004</v>
      </c>
      <c r="R36" s="26"/>
      <c r="S36" s="26"/>
      <c r="T36" s="26"/>
      <c r="U36" s="26"/>
      <c r="V36" s="26"/>
      <c r="W36" s="26"/>
      <c r="X36" s="26"/>
      <c r="Y36" s="26"/>
      <c r="Z36" s="26"/>
      <c r="AA36" s="26"/>
      <c r="AB36" s="980" t="s">
        <v>44</v>
      </c>
      <c r="AC36" s="24" t="s">
        <v>99</v>
      </c>
      <c r="AD36" s="24" t="s">
        <v>100</v>
      </c>
      <c r="AE36" s="24"/>
      <c r="AF36" s="30"/>
    </row>
    <row r="37" spans="2:32" s="17" customFormat="1" ht="84" customHeight="1" x14ac:dyDescent="0.25">
      <c r="B37" s="36"/>
      <c r="C37" s="38"/>
      <c r="D37" s="20"/>
      <c r="E37" s="22" t="s">
        <v>149</v>
      </c>
      <c r="F37" s="22" t="s">
        <v>150</v>
      </c>
      <c r="G37" s="30" t="s">
        <v>151</v>
      </c>
      <c r="H37" s="23">
        <v>3</v>
      </c>
      <c r="I37" s="24"/>
      <c r="J37" s="23" t="s">
        <v>39</v>
      </c>
      <c r="K37" s="23" t="s">
        <v>40</v>
      </c>
      <c r="L37" s="23" t="s">
        <v>41</v>
      </c>
      <c r="M37" s="23" t="s">
        <v>42</v>
      </c>
      <c r="N37" s="23" t="s">
        <v>43</v>
      </c>
      <c r="O37" s="25">
        <f t="shared" si="0"/>
        <v>1</v>
      </c>
      <c r="P37" s="27"/>
      <c r="Q37" s="27">
        <v>0.55000000000000004</v>
      </c>
      <c r="R37" s="27">
        <v>0.45</v>
      </c>
      <c r="S37" s="26"/>
      <c r="T37" s="26"/>
      <c r="U37" s="26"/>
      <c r="V37" s="26"/>
      <c r="W37" s="26"/>
      <c r="X37" s="26"/>
      <c r="Y37" s="26"/>
      <c r="Z37" s="26"/>
      <c r="AA37" s="26"/>
      <c r="AB37" s="980" t="s">
        <v>44</v>
      </c>
      <c r="AC37" s="24" t="s">
        <v>99</v>
      </c>
      <c r="AD37" s="24" t="s">
        <v>100</v>
      </c>
      <c r="AE37" s="24" t="s">
        <v>152</v>
      </c>
      <c r="AF37" s="30"/>
    </row>
    <row r="38" spans="2:32" s="17" customFormat="1" ht="120.75" customHeight="1" x14ac:dyDescent="0.25">
      <c r="B38" s="36"/>
      <c r="C38" s="38"/>
      <c r="D38" s="20"/>
      <c r="E38" s="22" t="s">
        <v>153</v>
      </c>
      <c r="F38" s="22" t="s">
        <v>154</v>
      </c>
      <c r="G38" s="30" t="s">
        <v>155</v>
      </c>
      <c r="H38" s="23">
        <v>3</v>
      </c>
      <c r="I38" s="24"/>
      <c r="J38" s="23" t="s">
        <v>39</v>
      </c>
      <c r="K38" s="23" t="s">
        <v>40</v>
      </c>
      <c r="L38" s="23" t="s">
        <v>41</v>
      </c>
      <c r="M38" s="23" t="s">
        <v>42</v>
      </c>
      <c r="N38" s="23" t="s">
        <v>43</v>
      </c>
      <c r="O38" s="25">
        <f t="shared" si="0"/>
        <v>1</v>
      </c>
      <c r="P38" s="27"/>
      <c r="Q38" s="27"/>
      <c r="R38" s="27"/>
      <c r="S38" s="26"/>
      <c r="T38" s="26"/>
      <c r="U38" s="26"/>
      <c r="V38" s="27">
        <v>0.45</v>
      </c>
      <c r="W38" s="27">
        <v>0.55000000000000004</v>
      </c>
      <c r="X38" s="26"/>
      <c r="Y38" s="26"/>
      <c r="Z38" s="26"/>
      <c r="AA38" s="26"/>
      <c r="AB38" s="980" t="s">
        <v>44</v>
      </c>
      <c r="AC38" s="24" t="s">
        <v>99</v>
      </c>
      <c r="AD38" s="24" t="s">
        <v>100</v>
      </c>
      <c r="AE38" s="24" t="s">
        <v>152</v>
      </c>
      <c r="AF38" s="30"/>
    </row>
    <row r="39" spans="2:32" s="17" customFormat="1" ht="91.5" customHeight="1" x14ac:dyDescent="0.25">
      <c r="B39" s="36"/>
      <c r="C39" s="38"/>
      <c r="D39" s="20"/>
      <c r="E39" s="22" t="s">
        <v>156</v>
      </c>
      <c r="F39" s="22" t="s">
        <v>157</v>
      </c>
      <c r="G39" s="30" t="s">
        <v>158</v>
      </c>
      <c r="H39" s="23">
        <v>3</v>
      </c>
      <c r="I39" s="24"/>
      <c r="J39" s="23" t="s">
        <v>39</v>
      </c>
      <c r="K39" s="23" t="s">
        <v>40</v>
      </c>
      <c r="L39" s="23" t="s">
        <v>41</v>
      </c>
      <c r="M39" s="23" t="s">
        <v>42</v>
      </c>
      <c r="N39" s="23" t="s">
        <v>43</v>
      </c>
      <c r="O39" s="25">
        <f t="shared" si="0"/>
        <v>1</v>
      </c>
      <c r="P39" s="27"/>
      <c r="Q39" s="27"/>
      <c r="R39" s="27"/>
      <c r="S39" s="26"/>
      <c r="T39" s="27">
        <v>0.45</v>
      </c>
      <c r="U39" s="27">
        <v>0.55000000000000004</v>
      </c>
      <c r="V39" s="27"/>
      <c r="W39" s="27"/>
      <c r="X39" s="26"/>
      <c r="Y39" s="26"/>
      <c r="Z39" s="26"/>
      <c r="AA39" s="26"/>
      <c r="AB39" s="980" t="s">
        <v>44</v>
      </c>
      <c r="AC39" s="24" t="s">
        <v>99</v>
      </c>
      <c r="AD39" s="24" t="s">
        <v>100</v>
      </c>
      <c r="AE39" s="24" t="s">
        <v>152</v>
      </c>
      <c r="AF39" s="30"/>
    </row>
    <row r="40" spans="2:32" s="17" customFormat="1" ht="82.5" customHeight="1" x14ac:dyDescent="0.25">
      <c r="B40" s="36"/>
      <c r="C40" s="38"/>
      <c r="D40" s="20"/>
      <c r="E40" s="22" t="s">
        <v>159</v>
      </c>
      <c r="F40" s="22" t="s">
        <v>160</v>
      </c>
      <c r="G40" s="30" t="s">
        <v>158</v>
      </c>
      <c r="H40" s="23">
        <v>3</v>
      </c>
      <c r="I40" s="24"/>
      <c r="J40" s="23" t="s">
        <v>39</v>
      </c>
      <c r="K40" s="23" t="s">
        <v>40</v>
      </c>
      <c r="L40" s="23" t="s">
        <v>41</v>
      </c>
      <c r="M40" s="23" t="s">
        <v>42</v>
      </c>
      <c r="N40" s="23"/>
      <c r="O40" s="25">
        <f t="shared" si="0"/>
        <v>1</v>
      </c>
      <c r="P40" s="27"/>
      <c r="Q40" s="27"/>
      <c r="R40" s="27"/>
      <c r="S40" s="26"/>
      <c r="T40" s="27"/>
      <c r="U40" s="27"/>
      <c r="V40" s="27"/>
      <c r="W40" s="27"/>
      <c r="X40" s="27">
        <v>0.45</v>
      </c>
      <c r="Y40" s="27">
        <v>0.55000000000000004</v>
      </c>
      <c r="Z40" s="26"/>
      <c r="AA40" s="26"/>
      <c r="AB40" s="980" t="s">
        <v>44</v>
      </c>
      <c r="AC40" s="24" t="s">
        <v>99</v>
      </c>
      <c r="AD40" s="24" t="s">
        <v>100</v>
      </c>
      <c r="AE40" s="24" t="s">
        <v>152</v>
      </c>
      <c r="AF40" s="30"/>
    </row>
    <row r="41" spans="2:32" s="17" customFormat="1" ht="72" customHeight="1" x14ac:dyDescent="0.25">
      <c r="B41" s="36"/>
      <c r="C41" s="38"/>
      <c r="D41" s="20"/>
      <c r="E41" s="22" t="s">
        <v>161</v>
      </c>
      <c r="F41" s="22" t="s">
        <v>162</v>
      </c>
      <c r="G41" s="30" t="s">
        <v>163</v>
      </c>
      <c r="H41" s="23">
        <v>3</v>
      </c>
      <c r="I41" s="24"/>
      <c r="J41" s="23" t="s">
        <v>39</v>
      </c>
      <c r="K41" s="23" t="s">
        <v>40</v>
      </c>
      <c r="L41" s="23" t="s">
        <v>41</v>
      </c>
      <c r="M41" s="23" t="s">
        <v>42</v>
      </c>
      <c r="N41" s="23" t="s">
        <v>43</v>
      </c>
      <c r="O41" s="25">
        <f t="shared" si="0"/>
        <v>1</v>
      </c>
      <c r="P41" s="27"/>
      <c r="Q41" s="27"/>
      <c r="R41" s="27"/>
      <c r="S41" s="26"/>
      <c r="T41" s="27"/>
      <c r="U41" s="27"/>
      <c r="V41" s="27"/>
      <c r="W41" s="27"/>
      <c r="X41" s="27"/>
      <c r="Y41" s="27">
        <v>0.45</v>
      </c>
      <c r="Z41" s="27">
        <v>0.15</v>
      </c>
      <c r="AA41" s="27">
        <v>0.4</v>
      </c>
      <c r="AB41" s="980" t="s">
        <v>44</v>
      </c>
      <c r="AC41" s="24" t="s">
        <v>99</v>
      </c>
      <c r="AD41" s="24" t="s">
        <v>100</v>
      </c>
      <c r="AE41" s="24" t="s">
        <v>152</v>
      </c>
      <c r="AF41" s="30"/>
    </row>
    <row r="42" spans="2:32" s="17" customFormat="1" ht="51.75" x14ac:dyDescent="0.25">
      <c r="B42" s="36"/>
      <c r="C42" s="38"/>
      <c r="D42" s="20"/>
      <c r="E42" s="22" t="s">
        <v>164</v>
      </c>
      <c r="F42" s="22" t="s">
        <v>165</v>
      </c>
      <c r="G42" s="30" t="s">
        <v>166</v>
      </c>
      <c r="H42" s="23">
        <v>1</v>
      </c>
      <c r="I42" s="24"/>
      <c r="J42" s="23" t="s">
        <v>39</v>
      </c>
      <c r="K42" s="23" t="s">
        <v>40</v>
      </c>
      <c r="L42" s="23" t="s">
        <v>41</v>
      </c>
      <c r="M42" s="23" t="s">
        <v>42</v>
      </c>
      <c r="N42" s="23" t="s">
        <v>43</v>
      </c>
      <c r="O42" s="25">
        <f t="shared" si="0"/>
        <v>1</v>
      </c>
      <c r="P42" s="27">
        <v>0.45</v>
      </c>
      <c r="Q42" s="27"/>
      <c r="R42" s="27"/>
      <c r="S42" s="26"/>
      <c r="T42" s="27"/>
      <c r="U42" s="27">
        <v>0.55000000000000004</v>
      </c>
      <c r="V42" s="27"/>
      <c r="W42" s="27"/>
      <c r="X42" s="27"/>
      <c r="Y42" s="27"/>
      <c r="Z42" s="27"/>
      <c r="AA42" s="27"/>
      <c r="AB42" s="980" t="s">
        <v>44</v>
      </c>
      <c r="AC42" s="24" t="s">
        <v>45</v>
      </c>
      <c r="AD42" s="24" t="s">
        <v>46</v>
      </c>
      <c r="AE42" s="24" t="s">
        <v>118</v>
      </c>
      <c r="AF42" s="30"/>
    </row>
    <row r="43" spans="2:32" s="17" customFormat="1" ht="120.75" x14ac:dyDescent="0.25">
      <c r="B43" s="36"/>
      <c r="C43" s="38"/>
      <c r="D43" s="39" t="s">
        <v>167</v>
      </c>
      <c r="E43" s="21" t="s">
        <v>168</v>
      </c>
      <c r="F43" s="40" t="s">
        <v>169</v>
      </c>
      <c r="G43" s="41" t="s">
        <v>170</v>
      </c>
      <c r="H43" s="42">
        <v>1</v>
      </c>
      <c r="I43" s="43" t="s">
        <v>92</v>
      </c>
      <c r="J43" s="42" t="s">
        <v>39</v>
      </c>
      <c r="K43" s="42" t="s">
        <v>40</v>
      </c>
      <c r="L43" s="42" t="s">
        <v>41</v>
      </c>
      <c r="M43" s="42" t="s">
        <v>42</v>
      </c>
      <c r="N43" s="42" t="s">
        <v>171</v>
      </c>
      <c r="O43" s="25">
        <f t="shared" si="0"/>
        <v>1</v>
      </c>
      <c r="P43" s="27">
        <v>0.1</v>
      </c>
      <c r="Q43" s="27">
        <v>0.1</v>
      </c>
      <c r="R43" s="27">
        <v>0.4</v>
      </c>
      <c r="S43" s="27">
        <v>0.2</v>
      </c>
      <c r="T43" s="27">
        <v>0.15</v>
      </c>
      <c r="U43" s="27">
        <v>0.05</v>
      </c>
      <c r="V43" s="27"/>
      <c r="W43" s="27"/>
      <c r="X43" s="27"/>
      <c r="Y43" s="26"/>
      <c r="Z43" s="27"/>
      <c r="AA43" s="27"/>
      <c r="AB43" s="981" t="s">
        <v>172</v>
      </c>
      <c r="AC43" s="43" t="s">
        <v>93</v>
      </c>
      <c r="AD43" s="43" t="s">
        <v>94</v>
      </c>
      <c r="AE43" s="43" t="s">
        <v>95</v>
      </c>
      <c r="AF43" s="30"/>
    </row>
    <row r="44" spans="2:32" s="17" customFormat="1" ht="138" x14ac:dyDescent="0.25">
      <c r="B44" s="36"/>
      <c r="C44" s="44"/>
      <c r="D44" s="39"/>
      <c r="E44" s="39" t="s">
        <v>173</v>
      </c>
      <c r="F44" s="45" t="s">
        <v>174</v>
      </c>
      <c r="G44" s="45" t="s">
        <v>175</v>
      </c>
      <c r="H44" s="45">
        <v>2</v>
      </c>
      <c r="I44" s="45" t="s">
        <v>176</v>
      </c>
      <c r="J44" s="45" t="s">
        <v>177</v>
      </c>
      <c r="K44" s="45" t="s">
        <v>40</v>
      </c>
      <c r="L44" s="45" t="s">
        <v>41</v>
      </c>
      <c r="M44" s="45" t="s">
        <v>178</v>
      </c>
      <c r="N44" s="45" t="s">
        <v>43</v>
      </c>
      <c r="O44" s="46">
        <f>SUM(P44:AA44)</f>
        <v>12</v>
      </c>
      <c r="P44" s="47">
        <v>1</v>
      </c>
      <c r="Q44" s="47">
        <v>1</v>
      </c>
      <c r="R44" s="47">
        <v>1</v>
      </c>
      <c r="S44" s="47">
        <v>1</v>
      </c>
      <c r="T44" s="47">
        <v>1</v>
      </c>
      <c r="U44" s="47">
        <v>1</v>
      </c>
      <c r="V44" s="47">
        <v>1</v>
      </c>
      <c r="W44" s="47">
        <v>1</v>
      </c>
      <c r="X44" s="47">
        <v>1</v>
      </c>
      <c r="Y44" s="47">
        <v>1</v>
      </c>
      <c r="Z44" s="47">
        <v>1</v>
      </c>
      <c r="AA44" s="47">
        <v>1</v>
      </c>
      <c r="AB44" s="982" t="s">
        <v>179</v>
      </c>
      <c r="AC44" s="39" t="s">
        <v>93</v>
      </c>
      <c r="AD44" s="39" t="s">
        <v>94</v>
      </c>
      <c r="AE44" s="45"/>
      <c r="AF44" s="30"/>
    </row>
    <row r="45" spans="2:32" s="17" customFormat="1" ht="53.25" customHeight="1" x14ac:dyDescent="0.25">
      <c r="B45" s="36"/>
      <c r="C45" s="37" t="s">
        <v>180</v>
      </c>
      <c r="D45" s="20"/>
      <c r="E45" s="22" t="s">
        <v>181</v>
      </c>
      <c r="F45" s="30" t="s">
        <v>182</v>
      </c>
      <c r="G45" s="30" t="s">
        <v>183</v>
      </c>
      <c r="H45" s="23">
        <v>3</v>
      </c>
      <c r="I45" s="24"/>
      <c r="J45" s="23" t="s">
        <v>39</v>
      </c>
      <c r="K45" s="23" t="s">
        <v>40</v>
      </c>
      <c r="L45" s="23" t="s">
        <v>41</v>
      </c>
      <c r="M45" s="23" t="s">
        <v>42</v>
      </c>
      <c r="N45" s="23" t="s">
        <v>43</v>
      </c>
      <c r="O45" s="25">
        <f t="shared" si="0"/>
        <v>1</v>
      </c>
      <c r="P45" s="27"/>
      <c r="Q45" s="26"/>
      <c r="R45" s="26"/>
      <c r="S45" s="26"/>
      <c r="T45" s="27"/>
      <c r="U45" s="26"/>
      <c r="V45" s="26"/>
      <c r="W45" s="26"/>
      <c r="X45" s="26"/>
      <c r="Y45" s="27">
        <v>0.55000000000000004</v>
      </c>
      <c r="Z45" s="27">
        <v>0.45</v>
      </c>
      <c r="AA45" s="26"/>
      <c r="AB45" s="980" t="s">
        <v>44</v>
      </c>
      <c r="AC45" s="24" t="s">
        <v>99</v>
      </c>
      <c r="AD45" s="24" t="s">
        <v>100</v>
      </c>
      <c r="AE45" s="24" t="s">
        <v>184</v>
      </c>
      <c r="AF45" s="30"/>
    </row>
    <row r="46" spans="2:32" s="17" customFormat="1" ht="45" customHeight="1" x14ac:dyDescent="0.25">
      <c r="B46" s="36"/>
      <c r="C46" s="38"/>
      <c r="D46" s="20"/>
      <c r="E46" s="22" t="s">
        <v>185</v>
      </c>
      <c r="F46" s="30" t="s">
        <v>186</v>
      </c>
      <c r="G46" s="30" t="s">
        <v>187</v>
      </c>
      <c r="H46" s="23">
        <v>3</v>
      </c>
      <c r="I46" s="24"/>
      <c r="J46" s="23" t="s">
        <v>39</v>
      </c>
      <c r="K46" s="23" t="s">
        <v>40</v>
      </c>
      <c r="L46" s="23" t="s">
        <v>41</v>
      </c>
      <c r="M46" s="23" t="s">
        <v>42</v>
      </c>
      <c r="N46" s="23" t="s">
        <v>43</v>
      </c>
      <c r="O46" s="25">
        <f t="shared" si="0"/>
        <v>1</v>
      </c>
      <c r="P46" s="26"/>
      <c r="Q46" s="26"/>
      <c r="R46" s="26"/>
      <c r="S46" s="26"/>
      <c r="T46" s="26"/>
      <c r="U46" s="26"/>
      <c r="V46" s="26"/>
      <c r="W46" s="26"/>
      <c r="X46" s="26"/>
      <c r="Y46" s="27"/>
      <c r="Z46" s="27">
        <v>0.45</v>
      </c>
      <c r="AA46" s="27">
        <v>0.55000000000000004</v>
      </c>
      <c r="AB46" s="980" t="s">
        <v>44</v>
      </c>
      <c r="AC46" s="24" t="s">
        <v>99</v>
      </c>
      <c r="AD46" s="24" t="s">
        <v>100</v>
      </c>
      <c r="AE46" s="24" t="s">
        <v>188</v>
      </c>
      <c r="AF46" s="30"/>
    </row>
    <row r="47" spans="2:32" s="17" customFormat="1" ht="66" customHeight="1" x14ac:dyDescent="0.25">
      <c r="B47" s="36"/>
      <c r="C47" s="38"/>
      <c r="D47" s="20"/>
      <c r="E47" s="22" t="s">
        <v>189</v>
      </c>
      <c r="F47" s="22" t="s">
        <v>189</v>
      </c>
      <c r="G47" s="22" t="s">
        <v>190</v>
      </c>
      <c r="H47" s="23">
        <v>3</v>
      </c>
      <c r="I47" s="24"/>
      <c r="J47" s="23" t="s">
        <v>39</v>
      </c>
      <c r="K47" s="23" t="s">
        <v>40</v>
      </c>
      <c r="L47" s="23" t="s">
        <v>41</v>
      </c>
      <c r="M47" s="23" t="s">
        <v>42</v>
      </c>
      <c r="N47" s="23" t="s">
        <v>43</v>
      </c>
      <c r="O47" s="25">
        <f t="shared" si="0"/>
        <v>1</v>
      </c>
      <c r="P47" s="26"/>
      <c r="Q47" s="26"/>
      <c r="R47" s="27">
        <v>0.5</v>
      </c>
      <c r="S47" s="27">
        <v>0.5</v>
      </c>
      <c r="T47" s="26"/>
      <c r="U47" s="26"/>
      <c r="V47" s="26"/>
      <c r="W47" s="26"/>
      <c r="X47" s="26"/>
      <c r="Y47" s="26"/>
      <c r="Z47" s="26"/>
      <c r="AA47" s="26"/>
      <c r="AB47" s="979" t="s">
        <v>44</v>
      </c>
      <c r="AC47" s="20" t="s">
        <v>45</v>
      </c>
      <c r="AD47" s="24" t="s">
        <v>60</v>
      </c>
      <c r="AE47" s="20" t="s">
        <v>113</v>
      </c>
      <c r="AF47" s="30"/>
    </row>
    <row r="48" spans="2:32" s="17" customFormat="1" ht="51.75" x14ac:dyDescent="0.25">
      <c r="B48" s="36"/>
      <c r="C48" s="38"/>
      <c r="D48" s="20"/>
      <c r="E48" s="22" t="s">
        <v>191</v>
      </c>
      <c r="F48" s="22" t="s">
        <v>191</v>
      </c>
      <c r="G48" s="22" t="s">
        <v>192</v>
      </c>
      <c r="H48" s="23">
        <v>3</v>
      </c>
      <c r="I48" s="24"/>
      <c r="J48" s="23" t="s">
        <v>39</v>
      </c>
      <c r="K48" s="23" t="s">
        <v>40</v>
      </c>
      <c r="L48" s="23" t="s">
        <v>41</v>
      </c>
      <c r="M48" s="23" t="s">
        <v>42</v>
      </c>
      <c r="N48" s="23" t="s">
        <v>43</v>
      </c>
      <c r="O48" s="25">
        <f t="shared" si="0"/>
        <v>1</v>
      </c>
      <c r="P48" s="26"/>
      <c r="Q48" s="26"/>
      <c r="R48" s="26"/>
      <c r="S48" s="26"/>
      <c r="T48" s="26"/>
      <c r="U48" s="27">
        <v>0.3</v>
      </c>
      <c r="V48" s="27">
        <v>0.7</v>
      </c>
      <c r="W48" s="26"/>
      <c r="X48" s="26"/>
      <c r="Y48" s="26"/>
      <c r="Z48" s="26"/>
      <c r="AA48" s="26"/>
      <c r="AB48" s="979" t="s">
        <v>44</v>
      </c>
      <c r="AC48" s="20" t="s">
        <v>45</v>
      </c>
      <c r="AD48" s="24" t="s">
        <v>60</v>
      </c>
      <c r="AE48" s="20" t="s">
        <v>61</v>
      </c>
      <c r="AF48" s="30"/>
    </row>
    <row r="49" spans="1:39" s="17" customFormat="1" ht="51.75" x14ac:dyDescent="0.25">
      <c r="B49" s="36"/>
      <c r="C49" s="38"/>
      <c r="D49" s="20"/>
      <c r="E49" s="22" t="s">
        <v>193</v>
      </c>
      <c r="F49" s="22" t="s">
        <v>193</v>
      </c>
      <c r="G49" s="22" t="s">
        <v>194</v>
      </c>
      <c r="H49" s="23">
        <v>3</v>
      </c>
      <c r="I49" s="24"/>
      <c r="J49" s="23" t="s">
        <v>39</v>
      </c>
      <c r="K49" s="23" t="s">
        <v>40</v>
      </c>
      <c r="L49" s="23" t="s">
        <v>41</v>
      </c>
      <c r="M49" s="23" t="s">
        <v>42</v>
      </c>
      <c r="N49" s="23" t="s">
        <v>43</v>
      </c>
      <c r="O49" s="25">
        <f t="shared" si="0"/>
        <v>1</v>
      </c>
      <c r="P49" s="26"/>
      <c r="Q49" s="26"/>
      <c r="R49" s="26"/>
      <c r="S49" s="26"/>
      <c r="T49" s="26"/>
      <c r="U49" s="27"/>
      <c r="V49" s="27">
        <v>0.1</v>
      </c>
      <c r="W49" s="27">
        <v>0.4</v>
      </c>
      <c r="X49" s="27">
        <v>0.5</v>
      </c>
      <c r="Y49" s="26"/>
      <c r="Z49" s="26"/>
      <c r="AA49" s="26"/>
      <c r="AB49" s="979" t="s">
        <v>44</v>
      </c>
      <c r="AC49" s="20" t="s">
        <v>45</v>
      </c>
      <c r="AD49" s="24" t="s">
        <v>60</v>
      </c>
      <c r="AE49" s="20" t="s">
        <v>113</v>
      </c>
      <c r="AF49" s="30"/>
    </row>
    <row r="50" spans="1:39" s="17" customFormat="1" ht="51.75" x14ac:dyDescent="0.25">
      <c r="B50" s="36"/>
      <c r="C50" s="38"/>
      <c r="D50" s="20"/>
      <c r="E50" s="22" t="s">
        <v>195</v>
      </c>
      <c r="F50" s="22" t="s">
        <v>195</v>
      </c>
      <c r="G50" s="22" t="s">
        <v>73</v>
      </c>
      <c r="H50" s="23">
        <v>3</v>
      </c>
      <c r="I50" s="24"/>
      <c r="J50" s="23" t="s">
        <v>39</v>
      </c>
      <c r="K50" s="23" t="s">
        <v>40</v>
      </c>
      <c r="L50" s="23" t="s">
        <v>41</v>
      </c>
      <c r="M50" s="23" t="s">
        <v>42</v>
      </c>
      <c r="N50" s="23" t="s">
        <v>43</v>
      </c>
      <c r="O50" s="25">
        <f t="shared" si="0"/>
        <v>1</v>
      </c>
      <c r="P50" s="26"/>
      <c r="Q50" s="26"/>
      <c r="R50" s="26"/>
      <c r="S50" s="26"/>
      <c r="T50" s="26"/>
      <c r="U50" s="27"/>
      <c r="V50" s="27"/>
      <c r="W50" s="27"/>
      <c r="X50" s="27">
        <v>0.5</v>
      </c>
      <c r="Y50" s="27">
        <v>0.5</v>
      </c>
      <c r="Z50" s="26"/>
      <c r="AA50" s="26"/>
      <c r="AB50" s="979" t="s">
        <v>44</v>
      </c>
      <c r="AC50" s="20" t="s">
        <v>45</v>
      </c>
      <c r="AD50" s="24" t="s">
        <v>60</v>
      </c>
      <c r="AE50" s="20" t="s">
        <v>61</v>
      </c>
      <c r="AF50" s="30"/>
    </row>
    <row r="51" spans="1:39" s="17" customFormat="1" ht="51.75" x14ac:dyDescent="0.25">
      <c r="B51" s="36"/>
      <c r="C51" s="38"/>
      <c r="D51" s="20"/>
      <c r="E51" s="22" t="s">
        <v>196</v>
      </c>
      <c r="F51" s="22" t="s">
        <v>196</v>
      </c>
      <c r="G51" s="22" t="s">
        <v>197</v>
      </c>
      <c r="H51" s="23">
        <v>3</v>
      </c>
      <c r="I51" s="24"/>
      <c r="J51" s="23" t="s">
        <v>39</v>
      </c>
      <c r="K51" s="23" t="s">
        <v>40</v>
      </c>
      <c r="L51" s="23" t="s">
        <v>41</v>
      </c>
      <c r="M51" s="23" t="s">
        <v>42</v>
      </c>
      <c r="N51" s="23" t="s">
        <v>43</v>
      </c>
      <c r="O51" s="25">
        <f t="shared" si="0"/>
        <v>1</v>
      </c>
      <c r="P51" s="26"/>
      <c r="Q51" s="26"/>
      <c r="R51" s="26"/>
      <c r="S51" s="26"/>
      <c r="T51" s="26"/>
      <c r="U51" s="27"/>
      <c r="V51" s="27"/>
      <c r="W51" s="27"/>
      <c r="X51" s="27"/>
      <c r="Y51" s="27">
        <v>0.5</v>
      </c>
      <c r="Z51" s="27">
        <v>0.5</v>
      </c>
      <c r="AA51" s="26"/>
      <c r="AB51" s="979" t="s">
        <v>44</v>
      </c>
      <c r="AC51" s="20" t="s">
        <v>45</v>
      </c>
      <c r="AD51" s="24" t="s">
        <v>60</v>
      </c>
      <c r="AE51" s="20" t="s">
        <v>61</v>
      </c>
      <c r="AF51" s="30"/>
    </row>
    <row r="52" spans="1:39" s="17" customFormat="1" ht="51.75" x14ac:dyDescent="0.25">
      <c r="B52" s="36"/>
      <c r="C52" s="38"/>
      <c r="D52" s="20"/>
      <c r="E52" s="22" t="s">
        <v>198</v>
      </c>
      <c r="F52" s="22" t="s">
        <v>198</v>
      </c>
      <c r="G52" s="22" t="s">
        <v>199</v>
      </c>
      <c r="H52" s="23">
        <v>3</v>
      </c>
      <c r="I52" s="24"/>
      <c r="J52" s="23" t="s">
        <v>39</v>
      </c>
      <c r="K52" s="23" t="s">
        <v>40</v>
      </c>
      <c r="L52" s="23" t="s">
        <v>41</v>
      </c>
      <c r="M52" s="23" t="s">
        <v>42</v>
      </c>
      <c r="N52" s="23" t="s">
        <v>43</v>
      </c>
      <c r="O52" s="25">
        <f t="shared" si="0"/>
        <v>1</v>
      </c>
      <c r="P52" s="26"/>
      <c r="Q52" s="26"/>
      <c r="R52" s="26"/>
      <c r="S52" s="26"/>
      <c r="T52" s="26"/>
      <c r="U52" s="27"/>
      <c r="V52" s="27"/>
      <c r="W52" s="27"/>
      <c r="X52" s="27"/>
      <c r="Y52" s="26"/>
      <c r="Z52" s="26"/>
      <c r="AA52" s="27">
        <v>1</v>
      </c>
      <c r="AB52" s="979" t="s">
        <v>44</v>
      </c>
      <c r="AC52" s="20" t="s">
        <v>45</v>
      </c>
      <c r="AD52" s="24" t="s">
        <v>60</v>
      </c>
      <c r="AE52" s="20" t="s">
        <v>61</v>
      </c>
      <c r="AF52" s="30"/>
    </row>
    <row r="53" spans="1:39" s="17" customFormat="1" ht="48.75" customHeight="1" x14ac:dyDescent="0.25">
      <c r="B53" s="36"/>
      <c r="C53" s="38"/>
      <c r="D53" s="48" t="s">
        <v>200</v>
      </c>
      <c r="E53" s="21" t="s">
        <v>201</v>
      </c>
      <c r="F53" s="21"/>
      <c r="G53" s="21" t="s">
        <v>202</v>
      </c>
      <c r="H53" s="42">
        <v>2</v>
      </c>
      <c r="I53" s="43" t="s">
        <v>92</v>
      </c>
      <c r="J53" s="42" t="s">
        <v>39</v>
      </c>
      <c r="K53" s="42" t="s">
        <v>40</v>
      </c>
      <c r="L53" s="42" t="s">
        <v>41</v>
      </c>
      <c r="M53" s="42" t="s">
        <v>42</v>
      </c>
      <c r="N53" s="42" t="s">
        <v>43</v>
      </c>
      <c r="O53" s="25">
        <f t="shared" ref="O53:O54" si="1">SUM(P53:AA53)</f>
        <v>1</v>
      </c>
      <c r="P53" s="26"/>
      <c r="Q53" s="49">
        <v>0.33</v>
      </c>
      <c r="R53" s="49"/>
      <c r="S53" s="49"/>
      <c r="T53" s="49">
        <v>0.33</v>
      </c>
      <c r="U53" s="27"/>
      <c r="V53" s="27"/>
      <c r="W53" s="27"/>
      <c r="X53" s="27">
        <v>0.34</v>
      </c>
      <c r="Y53" s="26"/>
      <c r="Z53" s="26"/>
      <c r="AA53" s="27"/>
      <c r="AB53" s="982" t="s">
        <v>44</v>
      </c>
      <c r="AC53" s="39" t="s">
        <v>203</v>
      </c>
      <c r="AD53" s="43" t="s">
        <v>204</v>
      </c>
      <c r="AE53" s="20"/>
      <c r="AF53" s="30"/>
    </row>
    <row r="54" spans="1:39" s="17" customFormat="1" ht="48.75" customHeight="1" x14ac:dyDescent="0.25">
      <c r="B54" s="36"/>
      <c r="C54" s="38"/>
      <c r="D54" s="50"/>
      <c r="E54" s="21" t="s">
        <v>205</v>
      </c>
      <c r="F54" s="21"/>
      <c r="G54" s="21" t="s">
        <v>206</v>
      </c>
      <c r="H54" s="42">
        <v>3</v>
      </c>
      <c r="I54" s="43" t="s">
        <v>92</v>
      </c>
      <c r="J54" s="42" t="s">
        <v>39</v>
      </c>
      <c r="K54" s="42" t="s">
        <v>40</v>
      </c>
      <c r="L54" s="42" t="s">
        <v>41</v>
      </c>
      <c r="M54" s="42" t="s">
        <v>42</v>
      </c>
      <c r="N54" s="42" t="s">
        <v>43</v>
      </c>
      <c r="O54" s="25">
        <f t="shared" si="1"/>
        <v>1</v>
      </c>
      <c r="P54" s="26"/>
      <c r="Q54" s="49">
        <v>0.33</v>
      </c>
      <c r="R54" s="26"/>
      <c r="S54" s="26"/>
      <c r="T54" s="26"/>
      <c r="U54" s="27">
        <v>0.33</v>
      </c>
      <c r="V54" s="27"/>
      <c r="W54" s="27"/>
      <c r="X54" s="27"/>
      <c r="Y54" s="27">
        <v>0.34</v>
      </c>
      <c r="Z54" s="26"/>
      <c r="AA54" s="27"/>
      <c r="AB54" s="982" t="s">
        <v>44</v>
      </c>
      <c r="AC54" s="39" t="s">
        <v>203</v>
      </c>
      <c r="AD54" s="43" t="s">
        <v>204</v>
      </c>
      <c r="AE54" s="20"/>
      <c r="AF54" s="30"/>
    </row>
    <row r="55" spans="1:39" s="17" customFormat="1" ht="48.75" customHeight="1" x14ac:dyDescent="0.25">
      <c r="B55" s="36"/>
      <c r="C55" s="38"/>
      <c r="D55" s="50"/>
      <c r="E55" s="21" t="s">
        <v>207</v>
      </c>
      <c r="F55" s="21"/>
      <c r="G55" s="21" t="s">
        <v>208</v>
      </c>
      <c r="H55" s="42">
        <v>2</v>
      </c>
      <c r="I55" s="43" t="s">
        <v>92</v>
      </c>
      <c r="J55" s="42" t="s">
        <v>39</v>
      </c>
      <c r="K55" s="42" t="s">
        <v>40</v>
      </c>
      <c r="L55" s="42" t="s">
        <v>41</v>
      </c>
      <c r="M55" s="42" t="s">
        <v>42</v>
      </c>
      <c r="N55" s="42" t="s">
        <v>43</v>
      </c>
      <c r="O55" s="46">
        <f>SUM(P55:AA55)</f>
        <v>3</v>
      </c>
      <c r="P55" s="26"/>
      <c r="Q55" s="26"/>
      <c r="R55" s="26"/>
      <c r="S55" s="26">
        <v>1</v>
      </c>
      <c r="T55" s="26"/>
      <c r="U55" s="27"/>
      <c r="V55" s="27"/>
      <c r="W55" s="26">
        <v>1</v>
      </c>
      <c r="X55" s="27"/>
      <c r="Y55" s="26"/>
      <c r="Z55" s="26"/>
      <c r="AA55" s="26">
        <v>1</v>
      </c>
      <c r="AB55" s="982" t="s">
        <v>44</v>
      </c>
      <c r="AC55" s="39" t="s">
        <v>203</v>
      </c>
      <c r="AD55" s="43" t="s">
        <v>204</v>
      </c>
      <c r="AE55" s="20"/>
      <c r="AF55" s="30"/>
    </row>
    <row r="56" spans="1:39" s="17" customFormat="1" ht="48.75" customHeight="1" x14ac:dyDescent="0.25">
      <c r="B56" s="36"/>
      <c r="C56" s="38"/>
      <c r="D56" s="50"/>
      <c r="E56" s="51" t="s">
        <v>209</v>
      </c>
      <c r="F56" s="51"/>
      <c r="G56" s="51" t="s">
        <v>210</v>
      </c>
      <c r="H56" s="52">
        <v>3</v>
      </c>
      <c r="I56" s="53" t="s">
        <v>92</v>
      </c>
      <c r="J56" s="52" t="s">
        <v>39</v>
      </c>
      <c r="K56" s="52" t="s">
        <v>40</v>
      </c>
      <c r="L56" s="52" t="s">
        <v>41</v>
      </c>
      <c r="M56" s="52" t="s">
        <v>42</v>
      </c>
      <c r="N56" s="52" t="s">
        <v>43</v>
      </c>
      <c r="O56" s="54">
        <f>SUM(P56:AA56)</f>
        <v>3</v>
      </c>
      <c r="P56" s="26"/>
      <c r="Q56" s="26"/>
      <c r="R56" s="26"/>
      <c r="S56" s="26"/>
      <c r="T56" s="26">
        <v>1</v>
      </c>
      <c r="U56" s="27"/>
      <c r="V56" s="27"/>
      <c r="W56" s="27"/>
      <c r="X56" s="26">
        <v>1</v>
      </c>
      <c r="Y56" s="26"/>
      <c r="Z56" s="26"/>
      <c r="AA56" s="26">
        <v>1</v>
      </c>
      <c r="AB56" s="983" t="s">
        <v>44</v>
      </c>
      <c r="AC56" s="55" t="s">
        <v>203</v>
      </c>
      <c r="AD56" s="53" t="s">
        <v>204</v>
      </c>
      <c r="AE56" s="56"/>
      <c r="AF56" s="57"/>
    </row>
    <row r="57" spans="1:39" s="17" customFormat="1" ht="67.5" customHeight="1" x14ac:dyDescent="0.25">
      <c r="A57" s="58"/>
      <c r="B57" s="33" t="s">
        <v>211</v>
      </c>
      <c r="C57" s="19" t="s">
        <v>212</v>
      </c>
      <c r="D57" s="20"/>
      <c r="E57" s="22" t="s">
        <v>213</v>
      </c>
      <c r="F57" s="22" t="s">
        <v>214</v>
      </c>
      <c r="G57" s="22" t="s">
        <v>215</v>
      </c>
      <c r="H57" s="23">
        <v>3</v>
      </c>
      <c r="I57" s="24"/>
      <c r="J57" s="23" t="s">
        <v>39</v>
      </c>
      <c r="K57" s="23" t="s">
        <v>40</v>
      </c>
      <c r="L57" s="23" t="s">
        <v>41</v>
      </c>
      <c r="M57" s="23" t="s">
        <v>42</v>
      </c>
      <c r="N57" s="23" t="s">
        <v>43</v>
      </c>
      <c r="O57" s="25">
        <f t="shared" si="0"/>
        <v>1</v>
      </c>
      <c r="P57" s="26"/>
      <c r="Q57" s="26"/>
      <c r="R57" s="27">
        <v>0.45</v>
      </c>
      <c r="S57" s="27">
        <v>0.55000000000000004</v>
      </c>
      <c r="T57" s="26"/>
      <c r="U57" s="26"/>
      <c r="V57" s="26"/>
      <c r="W57" s="26"/>
      <c r="X57" s="26"/>
      <c r="Y57" s="26"/>
      <c r="Z57" s="26"/>
      <c r="AA57" s="26"/>
      <c r="AB57" s="980" t="s">
        <v>44</v>
      </c>
      <c r="AC57" s="24" t="s">
        <v>99</v>
      </c>
      <c r="AD57" s="24" t="s">
        <v>100</v>
      </c>
      <c r="AE57" s="24" t="s">
        <v>216</v>
      </c>
      <c r="AF57" s="30"/>
    </row>
    <row r="58" spans="1:39" s="17" customFormat="1" ht="57.75" customHeight="1" x14ac:dyDescent="0.25">
      <c r="A58" s="58"/>
      <c r="B58" s="33"/>
      <c r="C58" s="19" t="s">
        <v>217</v>
      </c>
      <c r="D58" s="20"/>
      <c r="E58" s="22" t="s">
        <v>218</v>
      </c>
      <c r="F58" s="22" t="s">
        <v>219</v>
      </c>
      <c r="G58" s="30" t="s">
        <v>220</v>
      </c>
      <c r="H58" s="23">
        <v>3</v>
      </c>
      <c r="I58" s="24"/>
      <c r="J58" s="23" t="s">
        <v>39</v>
      </c>
      <c r="K58" s="23" t="s">
        <v>40</v>
      </c>
      <c r="L58" s="23" t="s">
        <v>41</v>
      </c>
      <c r="M58" s="23" t="s">
        <v>42</v>
      </c>
      <c r="N58" s="23" t="s">
        <v>43</v>
      </c>
      <c r="O58" s="25">
        <f t="shared" si="0"/>
        <v>1</v>
      </c>
      <c r="P58" s="26"/>
      <c r="Q58" s="26"/>
      <c r="R58" s="26"/>
      <c r="S58" s="26"/>
      <c r="T58" s="26"/>
      <c r="U58" s="27">
        <v>0.45</v>
      </c>
      <c r="V58" s="27">
        <v>0.55000000000000004</v>
      </c>
      <c r="W58" s="26"/>
      <c r="X58" s="26"/>
      <c r="Y58" s="26"/>
      <c r="Z58" s="26"/>
      <c r="AA58" s="26"/>
      <c r="AB58" s="980" t="s">
        <v>44</v>
      </c>
      <c r="AC58" s="24" t="s">
        <v>99</v>
      </c>
      <c r="AD58" s="24" t="s">
        <v>100</v>
      </c>
      <c r="AE58" s="24" t="s">
        <v>221</v>
      </c>
      <c r="AF58" s="30"/>
    </row>
    <row r="59" spans="1:39" s="17" customFormat="1" ht="78.75" customHeight="1" x14ac:dyDescent="0.25">
      <c r="A59" s="58"/>
      <c r="B59" s="33"/>
      <c r="C59" s="19" t="s">
        <v>222</v>
      </c>
      <c r="D59" s="20"/>
      <c r="E59" s="22" t="s">
        <v>223</v>
      </c>
      <c r="F59" s="22" t="s">
        <v>224</v>
      </c>
      <c r="G59" s="30" t="s">
        <v>225</v>
      </c>
      <c r="H59" s="23">
        <v>3</v>
      </c>
      <c r="I59" s="24"/>
      <c r="J59" s="23" t="s">
        <v>39</v>
      </c>
      <c r="K59" s="23" t="s">
        <v>40</v>
      </c>
      <c r="L59" s="23" t="s">
        <v>41</v>
      </c>
      <c r="M59" s="23" t="s">
        <v>42</v>
      </c>
      <c r="N59" s="23" t="s">
        <v>43</v>
      </c>
      <c r="O59" s="25">
        <f t="shared" si="0"/>
        <v>1</v>
      </c>
      <c r="P59" s="27">
        <v>0.45</v>
      </c>
      <c r="Q59" s="27">
        <v>0.55000000000000004</v>
      </c>
      <c r="R59" s="26"/>
      <c r="S59" s="26"/>
      <c r="T59" s="26"/>
      <c r="U59" s="26"/>
      <c r="V59" s="26"/>
      <c r="W59" s="26"/>
      <c r="X59" s="26"/>
      <c r="Y59" s="26"/>
      <c r="Z59" s="26"/>
      <c r="AA59" s="26"/>
      <c r="AB59" s="980" t="s">
        <v>44</v>
      </c>
      <c r="AC59" s="24" t="s">
        <v>99</v>
      </c>
      <c r="AD59" s="24" t="s">
        <v>100</v>
      </c>
      <c r="AE59" s="24" t="s">
        <v>226</v>
      </c>
      <c r="AF59" s="30"/>
    </row>
    <row r="60" spans="1:39" s="61" customFormat="1" ht="111" customHeight="1" x14ac:dyDescent="0.25">
      <c r="A60" s="59"/>
      <c r="B60" s="33" t="s">
        <v>227</v>
      </c>
      <c r="C60" s="60" t="s">
        <v>228</v>
      </c>
      <c r="D60" s="24"/>
      <c r="E60" s="30" t="s">
        <v>229</v>
      </c>
      <c r="F60" s="30" t="s">
        <v>230</v>
      </c>
      <c r="G60" s="30" t="s">
        <v>231</v>
      </c>
      <c r="H60" s="23">
        <v>3</v>
      </c>
      <c r="I60" s="24" t="s">
        <v>176</v>
      </c>
      <c r="J60" s="23" t="s">
        <v>39</v>
      </c>
      <c r="K60" s="23" t="s">
        <v>40</v>
      </c>
      <c r="L60" s="23" t="s">
        <v>41</v>
      </c>
      <c r="M60" s="23" t="s">
        <v>42</v>
      </c>
      <c r="N60" s="23"/>
      <c r="O60" s="25">
        <f t="shared" si="0"/>
        <v>1</v>
      </c>
      <c r="P60" s="26"/>
      <c r="Q60" s="26"/>
      <c r="R60" s="26"/>
      <c r="S60" s="26"/>
      <c r="T60" s="26"/>
      <c r="U60" s="26"/>
      <c r="V60" s="26"/>
      <c r="W60" s="27">
        <v>0.2</v>
      </c>
      <c r="X60" s="27">
        <v>0.3</v>
      </c>
      <c r="Y60" s="27">
        <v>0.5</v>
      </c>
      <c r="Z60" s="26"/>
      <c r="AA60" s="26"/>
      <c r="AB60" s="980" t="s">
        <v>232</v>
      </c>
      <c r="AC60" s="24" t="s">
        <v>203</v>
      </c>
      <c r="AD60" s="24" t="s">
        <v>204</v>
      </c>
      <c r="AE60" s="24" t="s">
        <v>233</v>
      </c>
      <c r="AF60" s="30"/>
    </row>
    <row r="61" spans="1:39" s="17" customFormat="1" ht="81.75" customHeight="1" x14ac:dyDescent="0.25">
      <c r="A61" s="58"/>
      <c r="B61" s="33"/>
      <c r="C61" s="62" t="s">
        <v>234</v>
      </c>
      <c r="D61" s="20" t="s">
        <v>235</v>
      </c>
      <c r="E61" s="22" t="s">
        <v>236</v>
      </c>
      <c r="F61" s="22" t="s">
        <v>237</v>
      </c>
      <c r="G61" s="22" t="s">
        <v>238</v>
      </c>
      <c r="H61" s="23">
        <v>3</v>
      </c>
      <c r="I61" s="24"/>
      <c r="J61" s="23" t="s">
        <v>39</v>
      </c>
      <c r="K61" s="23" t="s">
        <v>40</v>
      </c>
      <c r="L61" s="23" t="s">
        <v>41</v>
      </c>
      <c r="M61" s="23" t="s">
        <v>42</v>
      </c>
      <c r="N61" s="23"/>
      <c r="O61" s="63">
        <f>SUM(P61:AA61)</f>
        <v>0.33300000000000002</v>
      </c>
      <c r="P61" s="26"/>
      <c r="Q61" s="26"/>
      <c r="R61" s="26"/>
      <c r="S61" s="64">
        <v>0.111</v>
      </c>
      <c r="T61" s="26"/>
      <c r="U61" s="26"/>
      <c r="V61" s="26"/>
      <c r="W61" s="64">
        <v>0.111</v>
      </c>
      <c r="X61" s="26"/>
      <c r="Y61" s="26"/>
      <c r="Z61" s="26"/>
      <c r="AA61" s="64">
        <v>0.111</v>
      </c>
      <c r="AB61" s="979" t="s">
        <v>239</v>
      </c>
      <c r="AC61" s="20" t="s">
        <v>203</v>
      </c>
      <c r="AD61" s="24" t="s">
        <v>204</v>
      </c>
      <c r="AE61" s="24"/>
      <c r="AF61" s="30"/>
    </row>
    <row r="62" spans="1:39" s="17" customFormat="1" ht="64.5" customHeight="1" x14ac:dyDescent="0.3">
      <c r="A62" s="58"/>
      <c r="B62" s="65" t="s">
        <v>240</v>
      </c>
      <c r="C62" s="60" t="s">
        <v>241</v>
      </c>
      <c r="D62" s="24"/>
      <c r="E62" s="22" t="s">
        <v>242</v>
      </c>
      <c r="F62" s="22" t="s">
        <v>243</v>
      </c>
      <c r="G62" s="22" t="s">
        <v>244</v>
      </c>
      <c r="H62" s="23">
        <v>3</v>
      </c>
      <c r="I62" s="24"/>
      <c r="J62" s="23" t="s">
        <v>39</v>
      </c>
      <c r="K62" s="23" t="s">
        <v>40</v>
      </c>
      <c r="L62" s="23" t="s">
        <v>41</v>
      </c>
      <c r="M62" s="23" t="s">
        <v>42</v>
      </c>
      <c r="N62" s="23" t="s">
        <v>43</v>
      </c>
      <c r="O62" s="25">
        <f t="shared" si="0"/>
        <v>1</v>
      </c>
      <c r="P62" s="26"/>
      <c r="Q62" s="26"/>
      <c r="R62" s="26"/>
      <c r="S62" s="27">
        <v>0.2</v>
      </c>
      <c r="T62" s="27">
        <v>0.2</v>
      </c>
      <c r="U62" s="27">
        <v>0.3</v>
      </c>
      <c r="V62" s="27">
        <v>0.3</v>
      </c>
      <c r="W62" s="26"/>
      <c r="X62" s="26"/>
      <c r="Y62" s="26"/>
      <c r="Z62" s="26"/>
      <c r="AA62" s="26"/>
      <c r="AB62" s="980"/>
      <c r="AC62" s="20" t="s">
        <v>203</v>
      </c>
      <c r="AD62" s="24" t="s">
        <v>204</v>
      </c>
      <c r="AE62" s="24"/>
      <c r="AF62" s="28"/>
      <c r="AG62" s="29"/>
      <c r="AH62" s="29"/>
      <c r="AI62" s="29"/>
      <c r="AJ62" s="29"/>
      <c r="AK62" s="29"/>
      <c r="AL62" s="29"/>
      <c r="AM62" s="29"/>
    </row>
    <row r="63" spans="1:39" s="69" customFormat="1" ht="31.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66"/>
      <c r="AE63" s="66"/>
      <c r="AF63" s="67"/>
      <c r="AG63" s="68"/>
      <c r="AH63" s="68"/>
      <c r="AI63" s="68"/>
      <c r="AJ63" s="68"/>
      <c r="AK63" s="68"/>
      <c r="AL63" s="68"/>
      <c r="AM63" s="68"/>
    </row>
    <row r="64" spans="1:39" ht="68.25" customHeight="1" x14ac:dyDescent="0.25">
      <c r="AF64" s="1"/>
      <c r="AG64" s="1"/>
      <c r="AH64" s="1"/>
      <c r="AI64" s="1"/>
      <c r="AJ64" s="1"/>
      <c r="AK64" s="1"/>
      <c r="AL64" s="1"/>
      <c r="AM64" s="1"/>
    </row>
    <row r="65" spans="32:39" ht="68.25" customHeight="1" x14ac:dyDescent="0.25">
      <c r="AF65" s="1"/>
      <c r="AG65" s="1"/>
      <c r="AH65" s="1"/>
      <c r="AI65" s="1"/>
      <c r="AJ65" s="1"/>
      <c r="AK65" s="1"/>
      <c r="AL65" s="1"/>
      <c r="AM65" s="1"/>
    </row>
    <row r="73" spans="32:39" ht="68.25" customHeight="1" x14ac:dyDescent="0.25">
      <c r="AF73" s="1"/>
      <c r="AG73" s="1"/>
      <c r="AH73" s="1"/>
      <c r="AI73" s="1"/>
      <c r="AJ73" s="1"/>
      <c r="AK73" s="1"/>
      <c r="AL73" s="1"/>
      <c r="AM73" s="1"/>
    </row>
  </sheetData>
  <sheetProtection formatColumns="0" autoFilter="0"/>
  <mergeCells count="33">
    <mergeCell ref="C36:C44"/>
    <mergeCell ref="C45:C56"/>
    <mergeCell ref="D53:D56"/>
    <mergeCell ref="B57:B59"/>
    <mergeCell ref="B60:B61"/>
    <mergeCell ref="AF6:AF7"/>
    <mergeCell ref="B8:B10"/>
    <mergeCell ref="B11:B17"/>
    <mergeCell ref="C12:C17"/>
    <mergeCell ref="B18:B19"/>
    <mergeCell ref="B20:B56"/>
    <mergeCell ref="C20:C25"/>
    <mergeCell ref="C26:C29"/>
    <mergeCell ref="C30:C35"/>
    <mergeCell ref="D32:D35"/>
    <mergeCell ref="O6:O7"/>
    <mergeCell ref="P6:AA6"/>
    <mergeCell ref="AB6:AB7"/>
    <mergeCell ref="AC6:AC7"/>
    <mergeCell ref="AD6:AD7"/>
    <mergeCell ref="AE6:AE7"/>
    <mergeCell ref="I6:I7"/>
    <mergeCell ref="J6:J7"/>
    <mergeCell ref="K6:K7"/>
    <mergeCell ref="L6:L7"/>
    <mergeCell ref="M6:M7"/>
    <mergeCell ref="N6:N7"/>
    <mergeCell ref="B6:C6"/>
    <mergeCell ref="D6:D7"/>
    <mergeCell ref="E6:E7"/>
    <mergeCell ref="F6:F7"/>
    <mergeCell ref="G6:G7"/>
    <mergeCell ref="H6:H7"/>
  </mergeCells>
  <pageMargins left="0.19685039370078741" right="0.19685039370078741" top="0.19685039370078741" bottom="0.19685039370078741" header="0.31496062992125984" footer="0.31496062992125984"/>
  <pageSetup scale="20" orientation="landscape"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[1]Hoja1!#REF!</xm:f>
          </x14:formula1>
          <xm:sqref>AE8:AE63</xm:sqref>
        </x14:dataValidation>
        <x14:dataValidation type="list" allowBlank="1" showInputMessage="1" showErrorMessage="1">
          <x14:formula1>
            <xm:f>[2]Hoja1!#REF!</xm:f>
          </x14:formula1>
          <xm:sqref>H53:I56 K53:N56</xm:sqref>
        </x14:dataValidation>
        <x14:dataValidation type="list" allowBlank="1" showInputMessage="1" showErrorMessage="1">
          <x14:formula1>
            <xm:f>[1]Hoja1!#REF!</xm:f>
          </x14:formula1>
          <xm:sqref>K8:K43 K45:K52 K57:K62</xm:sqref>
        </x14:dataValidation>
        <x14:dataValidation type="list" allowBlank="1" showInputMessage="1" showErrorMessage="1">
          <x14:formula1>
            <xm:f>[1]Hoja1!#REF!</xm:f>
          </x14:formula1>
          <xm:sqref>N8:N43 N45:N52 N57:N62</xm:sqref>
        </x14:dataValidation>
        <x14:dataValidation type="list" allowBlank="1" showInputMessage="1" showErrorMessage="1">
          <x14:formula1>
            <xm:f>[1]Hoja1!#REF!</xm:f>
          </x14:formula1>
          <xm:sqref>M8:M43 M45:M52 M57:M62</xm:sqref>
        </x14:dataValidation>
        <x14:dataValidation type="list" allowBlank="1" showInputMessage="1" showErrorMessage="1">
          <x14:formula1>
            <xm:f>[1]Hoja1!#REF!</xm:f>
          </x14:formula1>
          <xm:sqref>L8:L43 L45:L52 L57:L62</xm:sqref>
        </x14:dataValidation>
        <x14:dataValidation type="list" allowBlank="1" showInputMessage="1" showErrorMessage="1">
          <x14:formula1>
            <xm:f>[1]Hoja1!#REF!</xm:f>
          </x14:formula1>
          <xm:sqref>I8:I43 I45:I52 I57:I62</xm:sqref>
        </x14:dataValidation>
        <x14:dataValidation type="list" allowBlank="1" showInputMessage="1" showErrorMessage="1">
          <x14:formula1>
            <xm:f>[1]Hoja1!#REF!</xm:f>
          </x14:formula1>
          <xm:sqref>H8:H43 H45:H52 H57:H62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20"/>
  <sheetViews>
    <sheetView showGridLines="0" topLeftCell="E1" zoomScale="60" zoomScaleNormal="60" workbookViewId="0">
      <selection activeCell="J13" sqref="J13"/>
    </sheetView>
  </sheetViews>
  <sheetFormatPr baseColWidth="10" defaultColWidth="9.140625" defaultRowHeight="15" x14ac:dyDescent="0.25"/>
  <cols>
    <col min="1" max="1" width="0" style="256" hidden="1" customWidth="1"/>
    <col min="2" max="2" width="27.42578125" style="256" customWidth="1"/>
    <col min="3" max="3" width="25.140625" style="256" customWidth="1"/>
    <col min="4" max="4" width="18.85546875" style="256" customWidth="1"/>
    <col min="5" max="5" width="35.7109375" style="256" customWidth="1"/>
    <col min="6" max="6" width="28.140625" style="256" customWidth="1"/>
    <col min="7" max="7" width="48.28515625" style="256" customWidth="1"/>
    <col min="8" max="8" width="16.42578125" style="256" customWidth="1"/>
    <col min="9" max="9" width="39.140625" style="256" customWidth="1"/>
    <col min="10" max="10" width="27" style="256" customWidth="1"/>
    <col min="11" max="11" width="20" style="256" customWidth="1"/>
    <col min="12" max="15" width="16" style="256" customWidth="1"/>
    <col min="16" max="27" width="10.85546875" style="256" customWidth="1"/>
    <col min="28" max="28" width="34.5703125" style="256" customWidth="1"/>
    <col min="29" max="32" width="21.42578125" style="256" customWidth="1"/>
    <col min="33" max="16384" width="9.140625" style="256"/>
  </cols>
  <sheetData>
    <row r="2" spans="2:32" ht="37.5" x14ac:dyDescent="0.25">
      <c r="C2" s="257" t="s">
        <v>0</v>
      </c>
    </row>
    <row r="3" spans="2:32" ht="23.25" x14ac:dyDescent="0.25">
      <c r="C3" s="258" t="s">
        <v>943</v>
      </c>
    </row>
    <row r="6" spans="2:32" ht="46.5" customHeight="1" x14ac:dyDescent="0.25">
      <c r="B6" s="8" t="s">
        <v>2</v>
      </c>
      <c r="C6" s="9"/>
      <c r="D6" s="11" t="s">
        <v>3</v>
      </c>
      <c r="E6" s="11" t="s">
        <v>4</v>
      </c>
      <c r="F6" s="11" t="s">
        <v>5</v>
      </c>
      <c r="G6" s="11" t="s">
        <v>6</v>
      </c>
      <c r="H6" s="11" t="s">
        <v>7</v>
      </c>
      <c r="I6" s="11" t="s">
        <v>8</v>
      </c>
      <c r="J6" s="11" t="s">
        <v>9</v>
      </c>
      <c r="K6" s="11" t="s">
        <v>10</v>
      </c>
      <c r="L6" s="11" t="s">
        <v>11</v>
      </c>
      <c r="M6" s="11" t="s">
        <v>12</v>
      </c>
      <c r="N6" s="11" t="s">
        <v>13</v>
      </c>
      <c r="O6" s="16" t="s">
        <v>14</v>
      </c>
      <c r="P6" s="10" t="s">
        <v>15</v>
      </c>
      <c r="Q6" s="10"/>
      <c r="R6" s="10"/>
      <c r="S6" s="10"/>
      <c r="T6" s="10"/>
      <c r="U6" s="10"/>
      <c r="V6" s="10"/>
      <c r="W6" s="10"/>
      <c r="X6" s="10"/>
      <c r="Y6" s="10"/>
      <c r="Z6" s="10"/>
      <c r="AA6" s="10"/>
      <c r="AB6" s="74" t="s">
        <v>16</v>
      </c>
      <c r="AC6" s="11" t="s">
        <v>17</v>
      </c>
      <c r="AD6" s="11" t="s">
        <v>18</v>
      </c>
      <c r="AE6" s="11" t="s">
        <v>19</v>
      </c>
      <c r="AF6" s="11" t="s">
        <v>20</v>
      </c>
    </row>
    <row r="7" spans="2:32" ht="53.25" customHeight="1" thickBot="1" x14ac:dyDescent="0.3">
      <c r="B7" s="76" t="s">
        <v>21</v>
      </c>
      <c r="C7" s="76" t="s">
        <v>22</v>
      </c>
      <c r="D7" s="77"/>
      <c r="E7" s="77"/>
      <c r="F7" s="77"/>
      <c r="G7" s="77"/>
      <c r="H7" s="77"/>
      <c r="I7" s="77"/>
      <c r="J7" s="77"/>
      <c r="K7" s="77"/>
      <c r="L7" s="77"/>
      <c r="M7" s="77"/>
      <c r="N7" s="77"/>
      <c r="O7" s="78"/>
      <c r="P7" s="606" t="s">
        <v>23</v>
      </c>
      <c r="Q7" s="606" t="s">
        <v>24</v>
      </c>
      <c r="R7" s="606" t="s">
        <v>25</v>
      </c>
      <c r="S7" s="606" t="s">
        <v>26</v>
      </c>
      <c r="T7" s="606" t="s">
        <v>27</v>
      </c>
      <c r="U7" s="606" t="s">
        <v>28</v>
      </c>
      <c r="V7" s="606" t="s">
        <v>29</v>
      </c>
      <c r="W7" s="606" t="s">
        <v>30</v>
      </c>
      <c r="X7" s="606" t="s">
        <v>31</v>
      </c>
      <c r="Y7" s="606" t="s">
        <v>32</v>
      </c>
      <c r="Z7" s="606" t="s">
        <v>33</v>
      </c>
      <c r="AA7" s="606" t="s">
        <v>34</v>
      </c>
      <c r="AB7" s="79"/>
      <c r="AC7" s="77"/>
      <c r="AD7" s="77"/>
      <c r="AE7" s="77"/>
      <c r="AF7" s="77"/>
    </row>
    <row r="8" spans="2:32" ht="118.5" customHeight="1" thickTop="1" x14ac:dyDescent="0.3">
      <c r="B8" s="259" t="s">
        <v>35</v>
      </c>
      <c r="C8" s="260" t="s">
        <v>52</v>
      </c>
      <c r="D8" s="261"/>
      <c r="E8" s="262" t="s">
        <v>944</v>
      </c>
      <c r="F8" s="263"/>
      <c r="G8" s="264" t="s">
        <v>945</v>
      </c>
      <c r="H8" s="265">
        <v>2</v>
      </c>
      <c r="I8" s="266" t="s">
        <v>567</v>
      </c>
      <c r="J8" s="266" t="s">
        <v>946</v>
      </c>
      <c r="K8" s="265" t="s">
        <v>251</v>
      </c>
      <c r="L8" s="265" t="s">
        <v>41</v>
      </c>
      <c r="M8" s="265" t="s">
        <v>42</v>
      </c>
      <c r="N8" s="265" t="s">
        <v>43</v>
      </c>
      <c r="O8" s="289">
        <f>SUM(P8:AA8)</f>
        <v>6</v>
      </c>
      <c r="P8" s="278"/>
      <c r="Q8" s="278"/>
      <c r="R8" s="278">
        <v>1</v>
      </c>
      <c r="S8" s="278"/>
      <c r="T8" s="278"/>
      <c r="U8" s="278">
        <v>2</v>
      </c>
      <c r="V8" s="278"/>
      <c r="W8" s="278"/>
      <c r="X8" s="278">
        <v>2</v>
      </c>
      <c r="Y8" s="278"/>
      <c r="Z8" s="278"/>
      <c r="AA8" s="278">
        <v>1</v>
      </c>
      <c r="AB8" s="267" t="s">
        <v>947</v>
      </c>
      <c r="AC8" s="268" t="s">
        <v>948</v>
      </c>
      <c r="AD8" s="264" t="s">
        <v>949</v>
      </c>
      <c r="AE8" s="264"/>
      <c r="AF8" s="269"/>
    </row>
    <row r="9" spans="2:32" ht="79.5" customHeight="1" x14ac:dyDescent="0.3">
      <c r="B9" s="236" t="s">
        <v>55</v>
      </c>
      <c r="C9" s="270" t="s">
        <v>56</v>
      </c>
      <c r="D9" s="271"/>
      <c r="E9" s="247" t="s">
        <v>950</v>
      </c>
      <c r="F9" s="272"/>
      <c r="G9" s="211" t="s">
        <v>951</v>
      </c>
      <c r="H9" s="265">
        <v>2</v>
      </c>
      <c r="I9" s="266" t="s">
        <v>92</v>
      </c>
      <c r="J9" s="273" t="s">
        <v>952</v>
      </c>
      <c r="K9" s="274" t="s">
        <v>40</v>
      </c>
      <c r="L9" s="265" t="s">
        <v>41</v>
      </c>
      <c r="M9" s="265" t="s">
        <v>178</v>
      </c>
      <c r="N9" s="265" t="s">
        <v>43</v>
      </c>
      <c r="O9" s="290">
        <f>AVERAGE(P9:AA9)</f>
        <v>1</v>
      </c>
      <c r="P9" s="275">
        <v>1</v>
      </c>
      <c r="Q9" s="275">
        <v>1</v>
      </c>
      <c r="R9" s="275">
        <v>1</v>
      </c>
      <c r="S9" s="275">
        <v>1</v>
      </c>
      <c r="T9" s="275">
        <v>1</v>
      </c>
      <c r="U9" s="275">
        <v>1</v>
      </c>
      <c r="V9" s="275">
        <v>1</v>
      </c>
      <c r="W9" s="275">
        <v>1</v>
      </c>
      <c r="X9" s="275">
        <v>1</v>
      </c>
      <c r="Y9" s="275">
        <v>1</v>
      </c>
      <c r="Z9" s="275">
        <v>1</v>
      </c>
      <c r="AA9" s="275">
        <v>1</v>
      </c>
      <c r="AB9" s="276" t="s">
        <v>953</v>
      </c>
      <c r="AC9" s="268" t="s">
        <v>954</v>
      </c>
      <c r="AD9" s="211" t="s">
        <v>955</v>
      </c>
      <c r="AE9" s="264"/>
      <c r="AF9" s="211"/>
    </row>
    <row r="10" spans="2:32" ht="63.75" customHeight="1" x14ac:dyDescent="0.3">
      <c r="B10" s="235"/>
      <c r="C10" s="277"/>
      <c r="D10" s="271"/>
      <c r="E10" s="247" t="s">
        <v>956</v>
      </c>
      <c r="F10" s="272"/>
      <c r="G10" s="211" t="s">
        <v>957</v>
      </c>
      <c r="H10" s="265">
        <v>2</v>
      </c>
      <c r="I10" s="266" t="s">
        <v>92</v>
      </c>
      <c r="J10" s="273" t="s">
        <v>958</v>
      </c>
      <c r="K10" s="274" t="s">
        <v>40</v>
      </c>
      <c r="L10" s="265" t="s">
        <v>41</v>
      </c>
      <c r="M10" s="265" t="s">
        <v>178</v>
      </c>
      <c r="N10" s="265" t="s">
        <v>43</v>
      </c>
      <c r="O10" s="290">
        <f>SUM(P10:AA10)</f>
        <v>4</v>
      </c>
      <c r="P10" s="278"/>
      <c r="Q10" s="278"/>
      <c r="R10" s="275">
        <v>1</v>
      </c>
      <c r="S10" s="278"/>
      <c r="T10" s="278"/>
      <c r="U10" s="275">
        <v>1</v>
      </c>
      <c r="V10" s="278"/>
      <c r="W10" s="278"/>
      <c r="X10" s="275">
        <v>1</v>
      </c>
      <c r="Y10" s="278"/>
      <c r="Z10" s="278"/>
      <c r="AA10" s="275">
        <v>1</v>
      </c>
      <c r="AB10" s="276" t="s">
        <v>959</v>
      </c>
      <c r="AC10" s="268" t="s">
        <v>948</v>
      </c>
      <c r="AD10" s="211" t="s">
        <v>949</v>
      </c>
      <c r="AE10" s="264"/>
      <c r="AF10" s="211"/>
    </row>
    <row r="11" spans="2:32" ht="79.5" customHeight="1" x14ac:dyDescent="0.3">
      <c r="B11" s="234" t="s">
        <v>87</v>
      </c>
      <c r="C11" s="270" t="s">
        <v>88</v>
      </c>
      <c r="D11" s="271"/>
      <c r="E11" s="247" t="s">
        <v>960</v>
      </c>
      <c r="F11" s="272"/>
      <c r="G11" s="247" t="s">
        <v>961</v>
      </c>
      <c r="H11" s="265">
        <v>1</v>
      </c>
      <c r="I11" s="266" t="s">
        <v>92</v>
      </c>
      <c r="J11" s="279" t="s">
        <v>962</v>
      </c>
      <c r="K11" s="265" t="s">
        <v>40</v>
      </c>
      <c r="L11" s="265" t="s">
        <v>41</v>
      </c>
      <c r="M11" s="265" t="s">
        <v>178</v>
      </c>
      <c r="N11" s="265" t="s">
        <v>43</v>
      </c>
      <c r="O11" s="290">
        <f t="shared" ref="O11:O12" si="0">AVERAGE(P11:AA11)</f>
        <v>1</v>
      </c>
      <c r="P11" s="275">
        <v>1</v>
      </c>
      <c r="Q11" s="275">
        <v>1</v>
      </c>
      <c r="R11" s="275">
        <v>1</v>
      </c>
      <c r="S11" s="275">
        <v>1</v>
      </c>
      <c r="T11" s="275">
        <v>1</v>
      </c>
      <c r="U11" s="275">
        <v>1</v>
      </c>
      <c r="V11" s="275">
        <v>1</v>
      </c>
      <c r="W11" s="275">
        <v>1</v>
      </c>
      <c r="X11" s="275">
        <v>1</v>
      </c>
      <c r="Y11" s="275">
        <v>1</v>
      </c>
      <c r="Z11" s="275">
        <v>1</v>
      </c>
      <c r="AA11" s="275">
        <v>1</v>
      </c>
      <c r="AB11" s="276" t="s">
        <v>963</v>
      </c>
      <c r="AC11" s="268" t="s">
        <v>964</v>
      </c>
      <c r="AD11" s="211" t="s">
        <v>965</v>
      </c>
      <c r="AE11" s="264"/>
      <c r="AF11" s="211"/>
    </row>
    <row r="12" spans="2:32" ht="110.25" customHeight="1" x14ac:dyDescent="0.3">
      <c r="B12" s="217"/>
      <c r="C12" s="280"/>
      <c r="D12" s="271"/>
      <c r="E12" s="247" t="s">
        <v>966</v>
      </c>
      <c r="F12" s="272"/>
      <c r="G12" s="247" t="s">
        <v>967</v>
      </c>
      <c r="H12" s="265">
        <v>1</v>
      </c>
      <c r="I12" s="266" t="s">
        <v>471</v>
      </c>
      <c r="J12" s="279" t="s">
        <v>968</v>
      </c>
      <c r="K12" s="265" t="s">
        <v>40</v>
      </c>
      <c r="L12" s="265" t="s">
        <v>41</v>
      </c>
      <c r="M12" s="265" t="s">
        <v>178</v>
      </c>
      <c r="N12" s="265" t="s">
        <v>43</v>
      </c>
      <c r="O12" s="290">
        <f t="shared" si="0"/>
        <v>1</v>
      </c>
      <c r="P12" s="275">
        <v>1</v>
      </c>
      <c r="Q12" s="275">
        <v>1</v>
      </c>
      <c r="R12" s="275">
        <v>1</v>
      </c>
      <c r="S12" s="275">
        <v>1</v>
      </c>
      <c r="T12" s="275">
        <v>1</v>
      </c>
      <c r="U12" s="275">
        <v>1</v>
      </c>
      <c r="V12" s="275">
        <v>1</v>
      </c>
      <c r="W12" s="275">
        <v>1</v>
      </c>
      <c r="X12" s="275">
        <v>1</v>
      </c>
      <c r="Y12" s="275">
        <v>1</v>
      </c>
      <c r="Z12" s="275">
        <v>1</v>
      </c>
      <c r="AA12" s="275">
        <v>1</v>
      </c>
      <c r="AB12" s="276" t="s">
        <v>963</v>
      </c>
      <c r="AC12" s="268" t="s">
        <v>964</v>
      </c>
      <c r="AD12" s="211" t="s">
        <v>965</v>
      </c>
      <c r="AE12" s="264"/>
      <c r="AF12" s="211"/>
    </row>
    <row r="13" spans="2:32" ht="104.25" customHeight="1" x14ac:dyDescent="0.3">
      <c r="B13" s="217"/>
      <c r="C13" s="280"/>
      <c r="D13" s="271"/>
      <c r="E13" s="247" t="s">
        <v>969</v>
      </c>
      <c r="F13" s="272"/>
      <c r="G13" s="247" t="s">
        <v>970</v>
      </c>
      <c r="H13" s="265">
        <v>2</v>
      </c>
      <c r="I13" s="266" t="s">
        <v>471</v>
      </c>
      <c r="J13" s="281" t="s">
        <v>971</v>
      </c>
      <c r="K13" s="265" t="s">
        <v>251</v>
      </c>
      <c r="L13" s="265" t="s">
        <v>41</v>
      </c>
      <c r="M13" s="265" t="s">
        <v>42</v>
      </c>
      <c r="N13" s="265" t="s">
        <v>43</v>
      </c>
      <c r="O13" s="290">
        <f>SUM(P13:AA13)</f>
        <v>40</v>
      </c>
      <c r="P13" s="278"/>
      <c r="Q13" s="278">
        <v>4</v>
      </c>
      <c r="R13" s="278">
        <v>4</v>
      </c>
      <c r="S13" s="278">
        <v>4</v>
      </c>
      <c r="T13" s="278">
        <v>4</v>
      </c>
      <c r="U13" s="278">
        <v>4</v>
      </c>
      <c r="V13" s="278">
        <v>4</v>
      </c>
      <c r="W13" s="278">
        <v>4</v>
      </c>
      <c r="X13" s="278">
        <v>4</v>
      </c>
      <c r="Y13" s="278">
        <v>4</v>
      </c>
      <c r="Z13" s="278">
        <v>4</v>
      </c>
      <c r="AA13" s="278"/>
      <c r="AB13" s="276" t="s">
        <v>972</v>
      </c>
      <c r="AC13" s="268" t="s">
        <v>964</v>
      </c>
      <c r="AD13" s="211" t="s">
        <v>965</v>
      </c>
      <c r="AE13" s="264" t="s">
        <v>152</v>
      </c>
      <c r="AF13" s="211"/>
    </row>
    <row r="14" spans="2:32" ht="82.5" customHeight="1" x14ac:dyDescent="0.3">
      <c r="B14" s="217"/>
      <c r="C14" s="280"/>
      <c r="D14" s="271"/>
      <c r="E14" s="247" t="s">
        <v>973</v>
      </c>
      <c r="F14" s="272"/>
      <c r="G14" s="247" t="s">
        <v>974</v>
      </c>
      <c r="H14" s="265">
        <v>2</v>
      </c>
      <c r="I14" s="266" t="s">
        <v>331</v>
      </c>
      <c r="J14" s="281" t="s">
        <v>975</v>
      </c>
      <c r="K14" s="265" t="s">
        <v>40</v>
      </c>
      <c r="L14" s="265" t="s">
        <v>41</v>
      </c>
      <c r="M14" s="265" t="s">
        <v>42</v>
      </c>
      <c r="N14" s="265" t="s">
        <v>43</v>
      </c>
      <c r="O14" s="290">
        <f>SUM(P14:AA14)</f>
        <v>4</v>
      </c>
      <c r="P14" s="278"/>
      <c r="Q14" s="278"/>
      <c r="R14" s="275">
        <v>1</v>
      </c>
      <c r="S14" s="278"/>
      <c r="T14" s="278"/>
      <c r="U14" s="275">
        <v>1</v>
      </c>
      <c r="V14" s="278"/>
      <c r="W14" s="278"/>
      <c r="X14" s="275">
        <v>1</v>
      </c>
      <c r="Y14" s="278"/>
      <c r="Z14" s="278"/>
      <c r="AA14" s="275">
        <v>1</v>
      </c>
      <c r="AB14" s="276" t="s">
        <v>618</v>
      </c>
      <c r="AC14" s="268" t="s">
        <v>964</v>
      </c>
      <c r="AD14" s="211" t="s">
        <v>965</v>
      </c>
      <c r="AE14" s="264"/>
      <c r="AF14" s="211"/>
    </row>
    <row r="15" spans="2:32" ht="82.5" customHeight="1" x14ac:dyDescent="0.3">
      <c r="B15" s="217"/>
      <c r="C15" s="280"/>
      <c r="D15" s="271"/>
      <c r="E15" s="279" t="s">
        <v>976</v>
      </c>
      <c r="F15" s="272"/>
      <c r="G15" s="279" t="s">
        <v>977</v>
      </c>
      <c r="H15" s="265">
        <v>1</v>
      </c>
      <c r="I15" s="266" t="s">
        <v>331</v>
      </c>
      <c r="J15" s="281" t="s">
        <v>978</v>
      </c>
      <c r="K15" s="265" t="s">
        <v>251</v>
      </c>
      <c r="L15" s="265" t="s">
        <v>41</v>
      </c>
      <c r="M15" s="265" t="s">
        <v>42</v>
      </c>
      <c r="N15" s="265" t="s">
        <v>43</v>
      </c>
      <c r="O15" s="290">
        <f>SUM(P15:AA15)</f>
        <v>12</v>
      </c>
      <c r="P15" s="278">
        <v>1</v>
      </c>
      <c r="Q15" s="278">
        <v>1</v>
      </c>
      <c r="R15" s="278">
        <v>1</v>
      </c>
      <c r="S15" s="278">
        <v>1</v>
      </c>
      <c r="T15" s="278">
        <v>1</v>
      </c>
      <c r="U15" s="278">
        <v>1</v>
      </c>
      <c r="V15" s="278">
        <v>1</v>
      </c>
      <c r="W15" s="278">
        <v>1</v>
      </c>
      <c r="X15" s="278">
        <v>1</v>
      </c>
      <c r="Y15" s="278">
        <v>1</v>
      </c>
      <c r="Z15" s="278">
        <v>1</v>
      </c>
      <c r="AA15" s="278">
        <v>1</v>
      </c>
      <c r="AB15" s="276" t="s">
        <v>963</v>
      </c>
      <c r="AC15" s="268" t="s">
        <v>964</v>
      </c>
      <c r="AD15" s="211" t="s">
        <v>965</v>
      </c>
      <c r="AE15" s="264"/>
      <c r="AF15" s="211"/>
    </row>
    <row r="16" spans="2:32" ht="101.25" customHeight="1" x14ac:dyDescent="0.3">
      <c r="B16" s="217"/>
      <c r="C16" s="277"/>
      <c r="D16" s="271"/>
      <c r="E16" s="282" t="s">
        <v>979</v>
      </c>
      <c r="F16" s="283" t="s">
        <v>980</v>
      </c>
      <c r="G16" s="284" t="s">
        <v>981</v>
      </c>
      <c r="H16" s="265">
        <v>2</v>
      </c>
      <c r="I16" s="266" t="s">
        <v>331</v>
      </c>
      <c r="J16" s="281" t="s">
        <v>982</v>
      </c>
      <c r="K16" s="265" t="s">
        <v>40</v>
      </c>
      <c r="L16" s="265" t="s">
        <v>41</v>
      </c>
      <c r="M16" s="265" t="s">
        <v>42</v>
      </c>
      <c r="N16" s="265" t="s">
        <v>43</v>
      </c>
      <c r="O16" s="290">
        <f>AVERAGE(P16:AA16)</f>
        <v>1</v>
      </c>
      <c r="P16" s="275">
        <v>1</v>
      </c>
      <c r="Q16" s="275">
        <v>1</v>
      </c>
      <c r="R16" s="275">
        <v>1</v>
      </c>
      <c r="S16" s="275">
        <v>1</v>
      </c>
      <c r="T16" s="275">
        <v>1</v>
      </c>
      <c r="U16" s="275">
        <v>1</v>
      </c>
      <c r="V16" s="275">
        <v>1</v>
      </c>
      <c r="W16" s="275">
        <v>1</v>
      </c>
      <c r="X16" s="275">
        <v>1</v>
      </c>
      <c r="Y16" s="275">
        <v>1</v>
      </c>
      <c r="Z16" s="275">
        <v>1</v>
      </c>
      <c r="AA16" s="275">
        <v>1</v>
      </c>
      <c r="AB16" s="276" t="s">
        <v>963</v>
      </c>
      <c r="AC16" s="268" t="s">
        <v>964</v>
      </c>
      <c r="AD16" s="211" t="s">
        <v>965</v>
      </c>
      <c r="AE16" s="264"/>
      <c r="AF16" s="211"/>
    </row>
    <row r="17" spans="2:32" ht="82.5" customHeight="1" x14ac:dyDescent="0.3">
      <c r="B17" s="233"/>
      <c r="C17" s="260" t="s">
        <v>114</v>
      </c>
      <c r="D17" s="271"/>
      <c r="E17" s="247" t="s">
        <v>983</v>
      </c>
      <c r="F17" s="272"/>
      <c r="G17" s="272"/>
      <c r="H17" s="265">
        <v>2</v>
      </c>
      <c r="I17" s="266" t="s">
        <v>92</v>
      </c>
      <c r="J17" s="273" t="s">
        <v>958</v>
      </c>
      <c r="K17" s="265" t="s">
        <v>40</v>
      </c>
      <c r="L17" s="265" t="s">
        <v>41</v>
      </c>
      <c r="M17" s="265" t="s">
        <v>178</v>
      </c>
      <c r="N17" s="265" t="s">
        <v>43</v>
      </c>
      <c r="O17" s="290">
        <f>SUM(P17:AA17)</f>
        <v>4</v>
      </c>
      <c r="P17" s="278"/>
      <c r="Q17" s="278"/>
      <c r="R17" s="275">
        <v>1</v>
      </c>
      <c r="S17" s="278"/>
      <c r="T17" s="278"/>
      <c r="U17" s="275">
        <v>1</v>
      </c>
      <c r="V17" s="278"/>
      <c r="W17" s="278"/>
      <c r="X17" s="275">
        <v>1</v>
      </c>
      <c r="Y17" s="278"/>
      <c r="Z17" s="278"/>
      <c r="AA17" s="275">
        <v>1</v>
      </c>
      <c r="AB17" s="276" t="s">
        <v>984</v>
      </c>
      <c r="AC17" s="268" t="s">
        <v>948</v>
      </c>
      <c r="AD17" s="211" t="s">
        <v>949</v>
      </c>
      <c r="AE17" s="264"/>
      <c r="AF17" s="211"/>
    </row>
    <row r="18" spans="2:32" ht="82.5" customHeight="1" x14ac:dyDescent="0.3">
      <c r="B18" s="234" t="s">
        <v>227</v>
      </c>
      <c r="C18" s="285" t="s">
        <v>234</v>
      </c>
      <c r="D18" s="271"/>
      <c r="E18" s="247" t="s">
        <v>985</v>
      </c>
      <c r="F18" s="272"/>
      <c r="G18" s="211" t="s">
        <v>986</v>
      </c>
      <c r="H18" s="265">
        <v>1</v>
      </c>
      <c r="I18" s="266" t="s">
        <v>331</v>
      </c>
      <c r="J18" s="286" t="s">
        <v>987</v>
      </c>
      <c r="K18" s="265" t="s">
        <v>461</v>
      </c>
      <c r="L18" s="265" t="s">
        <v>343</v>
      </c>
      <c r="M18" s="265" t="s">
        <v>178</v>
      </c>
      <c r="N18" s="265" t="s">
        <v>43</v>
      </c>
      <c r="O18" s="290">
        <f>AVERAGE(P18:AA18)</f>
        <v>5</v>
      </c>
      <c r="P18" s="278">
        <v>5</v>
      </c>
      <c r="Q18" s="278">
        <v>5</v>
      </c>
      <c r="R18" s="278">
        <v>5</v>
      </c>
      <c r="S18" s="278">
        <v>5</v>
      </c>
      <c r="T18" s="278">
        <v>5</v>
      </c>
      <c r="U18" s="278">
        <v>5</v>
      </c>
      <c r="V18" s="278">
        <v>5</v>
      </c>
      <c r="W18" s="278">
        <v>5</v>
      </c>
      <c r="X18" s="278">
        <v>5</v>
      </c>
      <c r="Y18" s="278">
        <v>5</v>
      </c>
      <c r="Z18" s="278">
        <v>5</v>
      </c>
      <c r="AA18" s="278">
        <v>5</v>
      </c>
      <c r="AB18" s="276" t="s">
        <v>988</v>
      </c>
      <c r="AC18" s="268" t="s">
        <v>954</v>
      </c>
      <c r="AD18" s="211" t="s">
        <v>955</v>
      </c>
      <c r="AE18" s="264"/>
      <c r="AF18" s="211"/>
    </row>
    <row r="19" spans="2:32" ht="82.5" customHeight="1" x14ac:dyDescent="0.3">
      <c r="B19" s="217"/>
      <c r="C19" s="287"/>
      <c r="D19" s="271"/>
      <c r="E19" s="100" t="s">
        <v>989</v>
      </c>
      <c r="F19" s="85"/>
      <c r="G19" s="123" t="s">
        <v>990</v>
      </c>
      <c r="H19" s="164">
        <v>2</v>
      </c>
      <c r="I19" s="85" t="s">
        <v>92</v>
      </c>
      <c r="J19" s="85" t="s">
        <v>991</v>
      </c>
      <c r="K19" s="164" t="s">
        <v>40</v>
      </c>
      <c r="L19" s="164" t="s">
        <v>41</v>
      </c>
      <c r="M19" s="164" t="s">
        <v>42</v>
      </c>
      <c r="N19" s="164" t="s">
        <v>43</v>
      </c>
      <c r="O19" s="290">
        <f>SUM(P19:AA19)</f>
        <v>1</v>
      </c>
      <c r="P19" s="122"/>
      <c r="Q19" s="122"/>
      <c r="R19" s="122"/>
      <c r="S19" s="121">
        <v>0.5</v>
      </c>
      <c r="T19" s="121">
        <v>0.5</v>
      </c>
      <c r="U19" s="122"/>
      <c r="V19" s="122"/>
      <c r="W19" s="122"/>
      <c r="X19" s="122"/>
      <c r="Y19" s="121"/>
      <c r="Z19" s="121"/>
      <c r="AA19" s="122"/>
      <c r="AB19" s="169" t="s">
        <v>618</v>
      </c>
      <c r="AC19" s="268" t="s">
        <v>954</v>
      </c>
      <c r="AD19" s="166" t="s">
        <v>955</v>
      </c>
      <c r="AE19" s="85" t="s">
        <v>734</v>
      </c>
      <c r="AF19" s="288"/>
    </row>
    <row r="20" spans="2:32" ht="82.5" customHeight="1" x14ac:dyDescent="0.3">
      <c r="B20" s="233"/>
      <c r="C20" s="260" t="s">
        <v>735</v>
      </c>
      <c r="D20" s="271"/>
      <c r="E20" s="247" t="s">
        <v>992</v>
      </c>
      <c r="F20" s="272"/>
      <c r="G20" s="247" t="s">
        <v>993</v>
      </c>
      <c r="H20" s="265">
        <v>2</v>
      </c>
      <c r="I20" s="266" t="s">
        <v>398</v>
      </c>
      <c r="J20" s="279" t="s">
        <v>994</v>
      </c>
      <c r="K20" s="265" t="s">
        <v>40</v>
      </c>
      <c r="L20" s="265" t="s">
        <v>41</v>
      </c>
      <c r="M20" s="265" t="s">
        <v>178</v>
      </c>
      <c r="N20" s="265" t="s">
        <v>43</v>
      </c>
      <c r="O20" s="290">
        <f>AVERAGE(P20:AA20)</f>
        <v>1</v>
      </c>
      <c r="P20" s="275">
        <v>1</v>
      </c>
      <c r="Q20" s="275">
        <v>1</v>
      </c>
      <c r="R20" s="275">
        <v>1</v>
      </c>
      <c r="S20" s="275">
        <v>1</v>
      </c>
      <c r="T20" s="275">
        <v>1</v>
      </c>
      <c r="U20" s="275">
        <v>1</v>
      </c>
      <c r="V20" s="275">
        <v>1</v>
      </c>
      <c r="W20" s="275">
        <v>1</v>
      </c>
      <c r="X20" s="275">
        <v>1</v>
      </c>
      <c r="Y20" s="275">
        <v>1</v>
      </c>
      <c r="Z20" s="275">
        <v>1</v>
      </c>
      <c r="AA20" s="275">
        <v>1</v>
      </c>
      <c r="AB20" s="276" t="s">
        <v>963</v>
      </c>
      <c r="AC20" s="268" t="s">
        <v>954</v>
      </c>
      <c r="AD20" s="211" t="s">
        <v>955</v>
      </c>
      <c r="AE20" s="264"/>
      <c r="AF20" s="211"/>
    </row>
  </sheetData>
  <sheetProtection formatColumns="0" autoFilter="0"/>
  <mergeCells count="25">
    <mergeCell ref="AF6:AF7"/>
    <mergeCell ref="B9:B10"/>
    <mergeCell ref="C9:C10"/>
    <mergeCell ref="B11:B17"/>
    <mergeCell ref="C11:C16"/>
    <mergeCell ref="B18:B20"/>
    <mergeCell ref="C18:C19"/>
    <mergeCell ref="O6:O7"/>
    <mergeCell ref="P6:AA6"/>
    <mergeCell ref="AB6:AB7"/>
    <mergeCell ref="AC6:AC7"/>
    <mergeCell ref="AD6:AD7"/>
    <mergeCell ref="AE6:AE7"/>
    <mergeCell ref="I6:I7"/>
    <mergeCell ref="J6:J7"/>
    <mergeCell ref="K6:K7"/>
    <mergeCell ref="L6:L7"/>
    <mergeCell ref="M6:M7"/>
    <mergeCell ref="N6:N7"/>
    <mergeCell ref="B6:C6"/>
    <mergeCell ref="D6:D7"/>
    <mergeCell ref="E6:E7"/>
    <mergeCell ref="F6:F7"/>
    <mergeCell ref="G6:G7"/>
    <mergeCell ref="H6:H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75"/>
  <sheetViews>
    <sheetView showGridLines="0" topLeftCell="B1" zoomScale="70" zoomScaleNormal="70" workbookViewId="0">
      <selection activeCell="P5" sqref="J5:AA70"/>
    </sheetView>
  </sheetViews>
  <sheetFormatPr baseColWidth="10" defaultColWidth="9.140625" defaultRowHeight="15" x14ac:dyDescent="0.25"/>
  <cols>
    <col min="1" max="1" width="0" style="256" hidden="1" customWidth="1"/>
    <col min="2" max="2" width="16.7109375" style="256" customWidth="1"/>
    <col min="3" max="3" width="14.85546875" style="256" customWidth="1"/>
    <col min="4" max="4" width="24.5703125" style="256" customWidth="1"/>
    <col min="5" max="5" width="26.5703125" style="256" customWidth="1"/>
    <col min="6" max="6" width="24" style="256" customWidth="1"/>
    <col min="7" max="7" width="22.5703125" style="256" customWidth="1"/>
    <col min="8" max="8" width="14" style="256" customWidth="1"/>
    <col min="9" max="9" width="25" style="256" customWidth="1"/>
    <col min="10" max="10" width="19.28515625" style="256" customWidth="1"/>
    <col min="11" max="11" width="13.42578125" style="256" customWidth="1"/>
    <col min="12" max="12" width="10" style="256" customWidth="1"/>
    <col min="13" max="13" width="12.28515625" style="256" customWidth="1"/>
    <col min="14" max="14" width="12.7109375" style="256" customWidth="1"/>
    <col min="15" max="15" width="12.140625" style="256" customWidth="1"/>
    <col min="16" max="17" width="9.7109375" style="256" customWidth="1"/>
    <col min="18" max="27" width="11.28515625" style="256" customWidth="1"/>
    <col min="28" max="28" width="21" style="256" customWidth="1"/>
    <col min="29" max="29" width="17.42578125" style="256" customWidth="1"/>
    <col min="30" max="30" width="19.5703125" style="256" customWidth="1"/>
    <col min="31" max="31" width="17.42578125" style="293" customWidth="1"/>
    <col min="32" max="32" width="17.42578125" style="256" customWidth="1"/>
    <col min="33" max="16384" width="9.140625" style="256"/>
  </cols>
  <sheetData>
    <row r="2" spans="2:32" ht="23.25" x14ac:dyDescent="0.25">
      <c r="C2" s="291" t="s">
        <v>0</v>
      </c>
      <c r="D2" s="291"/>
      <c r="E2" s="291"/>
      <c r="F2" s="291"/>
    </row>
    <row r="3" spans="2:32" ht="18" x14ac:dyDescent="0.25">
      <c r="C3" s="294" t="s">
        <v>995</v>
      </c>
      <c r="D3" s="294"/>
      <c r="E3" s="294"/>
      <c r="F3" s="294"/>
    </row>
    <row r="5" spans="2:32" ht="30.75" customHeight="1" x14ac:dyDescent="0.25">
      <c r="B5" s="295" t="s">
        <v>2</v>
      </c>
      <c r="C5" s="296"/>
      <c r="D5" s="297" t="s">
        <v>3</v>
      </c>
      <c r="E5" s="297" t="s">
        <v>4</v>
      </c>
      <c r="F5" s="297" t="s">
        <v>5</v>
      </c>
      <c r="G5" s="297" t="s">
        <v>6</v>
      </c>
      <c r="H5" s="297" t="s">
        <v>7</v>
      </c>
      <c r="I5" s="297" t="s">
        <v>8</v>
      </c>
      <c r="J5" s="805" t="s">
        <v>9</v>
      </c>
      <c r="K5" s="805" t="s">
        <v>10</v>
      </c>
      <c r="L5" s="805" t="s">
        <v>11</v>
      </c>
      <c r="M5" s="805" t="s">
        <v>12</v>
      </c>
      <c r="N5" s="805" t="s">
        <v>13</v>
      </c>
      <c r="O5" s="805" t="s">
        <v>14</v>
      </c>
      <c r="P5" s="976" t="s">
        <v>15</v>
      </c>
      <c r="Q5" s="976"/>
      <c r="R5" s="976"/>
      <c r="S5" s="976"/>
      <c r="T5" s="976"/>
      <c r="U5" s="976"/>
      <c r="V5" s="976"/>
      <c r="W5" s="976"/>
      <c r="X5" s="976"/>
      <c r="Y5" s="976"/>
      <c r="Z5" s="976"/>
      <c r="AA5" s="976"/>
      <c r="AB5" s="298" t="s">
        <v>16</v>
      </c>
      <c r="AC5" s="297" t="s">
        <v>17</v>
      </c>
      <c r="AD5" s="297" t="s">
        <v>18</v>
      </c>
      <c r="AE5" s="297" t="s">
        <v>19</v>
      </c>
      <c r="AF5" s="297" t="s">
        <v>20</v>
      </c>
    </row>
    <row r="6" spans="2:32" ht="48.75" customHeight="1" thickBot="1" x14ac:dyDescent="0.3">
      <c r="B6" s="299" t="s">
        <v>21</v>
      </c>
      <c r="C6" s="299" t="s">
        <v>22</v>
      </c>
      <c r="D6" s="300"/>
      <c r="E6" s="300"/>
      <c r="F6" s="300"/>
      <c r="G6" s="300"/>
      <c r="H6" s="300"/>
      <c r="I6" s="300"/>
      <c r="J6" s="805"/>
      <c r="K6" s="805"/>
      <c r="L6" s="805"/>
      <c r="M6" s="805"/>
      <c r="N6" s="805"/>
      <c r="O6" s="805"/>
      <c r="P6" s="806" t="s">
        <v>23</v>
      </c>
      <c r="Q6" s="806" t="s">
        <v>24</v>
      </c>
      <c r="R6" s="806" t="s">
        <v>25</v>
      </c>
      <c r="S6" s="806" t="s">
        <v>26</v>
      </c>
      <c r="T6" s="806" t="s">
        <v>27</v>
      </c>
      <c r="U6" s="806" t="s">
        <v>28</v>
      </c>
      <c r="V6" s="806" t="s">
        <v>29</v>
      </c>
      <c r="W6" s="806" t="s">
        <v>30</v>
      </c>
      <c r="X6" s="806" t="s">
        <v>31</v>
      </c>
      <c r="Y6" s="806" t="s">
        <v>32</v>
      </c>
      <c r="Z6" s="806" t="s">
        <v>33</v>
      </c>
      <c r="AA6" s="806" t="s">
        <v>34</v>
      </c>
      <c r="AB6" s="301"/>
      <c r="AC6" s="300"/>
      <c r="AD6" s="300"/>
      <c r="AE6" s="300"/>
      <c r="AF6" s="300"/>
    </row>
    <row r="7" spans="2:32" ht="74.25" customHeight="1" thickTop="1" x14ac:dyDescent="0.3">
      <c r="B7" s="302" t="s">
        <v>35</v>
      </c>
      <c r="C7" s="303" t="s">
        <v>48</v>
      </c>
      <c r="D7" s="95" t="s">
        <v>997</v>
      </c>
      <c r="E7" s="84" t="s">
        <v>998</v>
      </c>
      <c r="F7" s="84"/>
      <c r="G7" s="304" t="s">
        <v>999</v>
      </c>
      <c r="H7" s="103">
        <v>3</v>
      </c>
      <c r="I7" s="95" t="s">
        <v>249</v>
      </c>
      <c r="J7" s="126" t="s">
        <v>1000</v>
      </c>
      <c r="K7" s="91" t="s">
        <v>1001</v>
      </c>
      <c r="L7" s="91" t="s">
        <v>41</v>
      </c>
      <c r="M7" s="91" t="s">
        <v>42</v>
      </c>
      <c r="N7" s="91" t="s">
        <v>43</v>
      </c>
      <c r="O7" s="977">
        <f>SUM(P7:AA7)</f>
        <v>200</v>
      </c>
      <c r="P7" s="134">
        <v>10</v>
      </c>
      <c r="Q7" s="134">
        <v>17</v>
      </c>
      <c r="R7" s="134">
        <v>17</v>
      </c>
      <c r="S7" s="134">
        <v>17</v>
      </c>
      <c r="T7" s="134">
        <v>18</v>
      </c>
      <c r="U7" s="134">
        <v>18</v>
      </c>
      <c r="V7" s="134">
        <v>18</v>
      </c>
      <c r="W7" s="134">
        <v>17</v>
      </c>
      <c r="X7" s="134">
        <v>17</v>
      </c>
      <c r="Y7" s="134">
        <v>17</v>
      </c>
      <c r="Z7" s="134">
        <v>17</v>
      </c>
      <c r="AA7" s="134">
        <v>17</v>
      </c>
      <c r="AB7" s="305" t="s">
        <v>1002</v>
      </c>
      <c r="AC7" s="118" t="s">
        <v>1003</v>
      </c>
      <c r="AD7" s="94" t="s">
        <v>1004</v>
      </c>
      <c r="AE7" s="84"/>
      <c r="AF7" s="306"/>
    </row>
    <row r="8" spans="2:32" ht="69" customHeight="1" x14ac:dyDescent="0.3">
      <c r="B8" s="307"/>
      <c r="C8" s="308"/>
      <c r="D8" s="95" t="s">
        <v>1005</v>
      </c>
      <c r="E8" s="84" t="s">
        <v>1006</v>
      </c>
      <c r="F8" s="84"/>
      <c r="G8" s="95" t="s">
        <v>1007</v>
      </c>
      <c r="H8" s="103">
        <v>3</v>
      </c>
      <c r="I8" s="95" t="s">
        <v>249</v>
      </c>
      <c r="J8" s="126" t="s">
        <v>1008</v>
      </c>
      <c r="K8" s="91" t="s">
        <v>251</v>
      </c>
      <c r="L8" s="91" t="s">
        <v>41</v>
      </c>
      <c r="M8" s="91" t="s">
        <v>42</v>
      </c>
      <c r="N8" s="91" t="s">
        <v>43</v>
      </c>
      <c r="O8" s="977">
        <f>SUM(P8:AA8)</f>
        <v>18</v>
      </c>
      <c r="P8" s="134"/>
      <c r="Q8" s="134"/>
      <c r="R8" s="134"/>
      <c r="S8" s="134">
        <v>6</v>
      </c>
      <c r="T8" s="134"/>
      <c r="U8" s="134"/>
      <c r="V8" s="134"/>
      <c r="W8" s="134">
        <v>6</v>
      </c>
      <c r="X8" s="134"/>
      <c r="Y8" s="134"/>
      <c r="Z8" s="134"/>
      <c r="AA8" s="134">
        <v>6</v>
      </c>
      <c r="AB8" s="305" t="s">
        <v>1002</v>
      </c>
      <c r="AC8" s="118" t="s">
        <v>1003</v>
      </c>
      <c r="AD8" s="94" t="s">
        <v>1009</v>
      </c>
      <c r="AE8" s="84"/>
      <c r="AF8" s="306"/>
    </row>
    <row r="9" spans="2:32" ht="77.25" customHeight="1" x14ac:dyDescent="0.3">
      <c r="B9" s="307"/>
      <c r="C9" s="308"/>
      <c r="D9" s="309" t="s">
        <v>1010</v>
      </c>
      <c r="E9" s="123" t="s">
        <v>1011</v>
      </c>
      <c r="F9" s="84"/>
      <c r="G9" s="158" t="s">
        <v>1012</v>
      </c>
      <c r="H9" s="103">
        <v>3</v>
      </c>
      <c r="I9" s="95" t="s">
        <v>249</v>
      </c>
      <c r="J9" s="126" t="s">
        <v>1013</v>
      </c>
      <c r="K9" s="91" t="s">
        <v>40</v>
      </c>
      <c r="L9" s="91" t="s">
        <v>41</v>
      </c>
      <c r="M9" s="91" t="s">
        <v>42</v>
      </c>
      <c r="N9" s="91" t="s">
        <v>43</v>
      </c>
      <c r="O9" s="978">
        <f>SUM(P9:AA9)</f>
        <v>0.99999999999999989</v>
      </c>
      <c r="P9" s="138"/>
      <c r="Q9" s="138">
        <v>7.0000000000000007E-2</v>
      </c>
      <c r="R9" s="138">
        <v>0.08</v>
      </c>
      <c r="S9" s="138">
        <v>0.08</v>
      </c>
      <c r="T9" s="138">
        <v>0.08</v>
      </c>
      <c r="U9" s="138">
        <v>0.09</v>
      </c>
      <c r="V9" s="138">
        <v>0.1</v>
      </c>
      <c r="W9" s="138">
        <v>0.1</v>
      </c>
      <c r="X9" s="138">
        <v>0.1</v>
      </c>
      <c r="Y9" s="138">
        <v>0.1</v>
      </c>
      <c r="Z9" s="138">
        <v>0.1</v>
      </c>
      <c r="AA9" s="138">
        <v>0.1</v>
      </c>
      <c r="AB9" s="305" t="s">
        <v>1002</v>
      </c>
      <c r="AC9" s="118" t="s">
        <v>1003</v>
      </c>
      <c r="AD9" s="94" t="s">
        <v>1009</v>
      </c>
      <c r="AE9" s="84"/>
      <c r="AF9" s="306"/>
    </row>
    <row r="10" spans="2:32" ht="66.75" customHeight="1" x14ac:dyDescent="0.3">
      <c r="B10" s="307"/>
      <c r="C10" s="308"/>
      <c r="D10" s="309" t="s">
        <v>1010</v>
      </c>
      <c r="E10" s="123" t="s">
        <v>1014</v>
      </c>
      <c r="F10" s="84"/>
      <c r="G10" s="158" t="s">
        <v>1012</v>
      </c>
      <c r="H10" s="103">
        <v>3</v>
      </c>
      <c r="I10" s="95" t="s">
        <v>249</v>
      </c>
      <c r="J10" s="126" t="s">
        <v>1013</v>
      </c>
      <c r="K10" s="91" t="s">
        <v>40</v>
      </c>
      <c r="L10" s="91" t="s">
        <v>41</v>
      </c>
      <c r="M10" s="91" t="s">
        <v>42</v>
      </c>
      <c r="N10" s="91" t="s">
        <v>171</v>
      </c>
      <c r="O10" s="978">
        <f>SUM(P10:AA10)</f>
        <v>0.6</v>
      </c>
      <c r="P10" s="138"/>
      <c r="Q10" s="138"/>
      <c r="R10" s="138"/>
      <c r="S10" s="138"/>
      <c r="T10" s="138"/>
      <c r="U10" s="138"/>
      <c r="V10" s="138">
        <v>0.06</v>
      </c>
      <c r="W10" s="138">
        <v>0.1</v>
      </c>
      <c r="X10" s="138">
        <v>0.11</v>
      </c>
      <c r="Y10" s="138">
        <v>0.11</v>
      </c>
      <c r="Z10" s="138">
        <v>0.11</v>
      </c>
      <c r="AA10" s="138">
        <v>0.11</v>
      </c>
      <c r="AB10" s="305" t="s">
        <v>1002</v>
      </c>
      <c r="AC10" s="118" t="s">
        <v>1003</v>
      </c>
      <c r="AD10" s="94" t="s">
        <v>1009</v>
      </c>
      <c r="AE10" s="84"/>
      <c r="AF10" s="306"/>
    </row>
    <row r="11" spans="2:32" ht="84.75" customHeight="1" x14ac:dyDescent="0.3">
      <c r="B11" s="307"/>
      <c r="C11" s="308"/>
      <c r="D11" s="309" t="s">
        <v>1010</v>
      </c>
      <c r="E11" s="123" t="s">
        <v>1015</v>
      </c>
      <c r="F11" s="84"/>
      <c r="G11" s="158" t="s">
        <v>1012</v>
      </c>
      <c r="H11" s="103">
        <v>2</v>
      </c>
      <c r="I11" s="95" t="s">
        <v>249</v>
      </c>
      <c r="J11" s="126" t="s">
        <v>1013</v>
      </c>
      <c r="K11" s="91" t="s">
        <v>40</v>
      </c>
      <c r="L11" s="91" t="s">
        <v>41</v>
      </c>
      <c r="M11" s="91" t="s">
        <v>42</v>
      </c>
      <c r="N11" s="91" t="s">
        <v>171</v>
      </c>
      <c r="O11" s="978">
        <f t="shared" ref="O11:O25" si="0">+SUM(P11:AA11)</f>
        <v>0.6</v>
      </c>
      <c r="P11" s="138"/>
      <c r="Q11" s="138"/>
      <c r="R11" s="138"/>
      <c r="S11" s="138"/>
      <c r="T11" s="138"/>
      <c r="U11" s="138"/>
      <c r="V11" s="138">
        <v>0.06</v>
      </c>
      <c r="W11" s="138">
        <v>0.1</v>
      </c>
      <c r="X11" s="138">
        <v>0.11</v>
      </c>
      <c r="Y11" s="138">
        <v>0.11</v>
      </c>
      <c r="Z11" s="138">
        <v>0.11</v>
      </c>
      <c r="AA11" s="138">
        <v>0.11</v>
      </c>
      <c r="AB11" s="305" t="s">
        <v>1002</v>
      </c>
      <c r="AC11" s="118" t="s">
        <v>1003</v>
      </c>
      <c r="AD11" s="94" t="s">
        <v>1009</v>
      </c>
      <c r="AE11" s="84"/>
      <c r="AF11" s="306"/>
    </row>
    <row r="12" spans="2:32" ht="84.75" customHeight="1" x14ac:dyDescent="0.3">
      <c r="B12" s="307"/>
      <c r="C12" s="308"/>
      <c r="D12" s="309" t="s">
        <v>1010</v>
      </c>
      <c r="E12" s="123" t="s">
        <v>1016</v>
      </c>
      <c r="F12" s="84"/>
      <c r="G12" s="158" t="s">
        <v>1012</v>
      </c>
      <c r="H12" s="103">
        <v>2</v>
      </c>
      <c r="I12" s="95" t="s">
        <v>249</v>
      </c>
      <c r="J12" s="126" t="s">
        <v>1013</v>
      </c>
      <c r="K12" s="91" t="s">
        <v>40</v>
      </c>
      <c r="L12" s="91" t="s">
        <v>41</v>
      </c>
      <c r="M12" s="91" t="s">
        <v>42</v>
      </c>
      <c r="N12" s="91" t="s">
        <v>270</v>
      </c>
      <c r="O12" s="978">
        <f t="shared" si="0"/>
        <v>0.99999999999999989</v>
      </c>
      <c r="P12" s="138"/>
      <c r="Q12" s="138">
        <v>7.0000000000000007E-2</v>
      </c>
      <c r="R12" s="138">
        <v>0.08</v>
      </c>
      <c r="S12" s="138">
        <v>0.08</v>
      </c>
      <c r="T12" s="138">
        <v>0.08</v>
      </c>
      <c r="U12" s="138">
        <v>0.09</v>
      </c>
      <c r="V12" s="138">
        <v>0.1</v>
      </c>
      <c r="W12" s="138">
        <v>0.1</v>
      </c>
      <c r="X12" s="138">
        <v>0.1</v>
      </c>
      <c r="Y12" s="138">
        <v>0.1</v>
      </c>
      <c r="Z12" s="138">
        <v>0.1</v>
      </c>
      <c r="AA12" s="138">
        <v>0.1</v>
      </c>
      <c r="AB12" s="305" t="s">
        <v>1002</v>
      </c>
      <c r="AC12" s="118" t="s">
        <v>1003</v>
      </c>
      <c r="AD12" s="94" t="s">
        <v>1009</v>
      </c>
      <c r="AE12" s="84"/>
      <c r="AF12" s="306"/>
    </row>
    <row r="13" spans="2:32" ht="58.5" customHeight="1" x14ac:dyDescent="0.3">
      <c r="B13" s="307"/>
      <c r="C13" s="308"/>
      <c r="D13" s="309" t="s">
        <v>1010</v>
      </c>
      <c r="E13" s="123" t="s">
        <v>1017</v>
      </c>
      <c r="F13" s="84"/>
      <c r="G13" s="158" t="s">
        <v>1012</v>
      </c>
      <c r="H13" s="103">
        <v>3</v>
      </c>
      <c r="I13" s="95" t="s">
        <v>249</v>
      </c>
      <c r="J13" s="126" t="s">
        <v>1013</v>
      </c>
      <c r="K13" s="91" t="s">
        <v>40</v>
      </c>
      <c r="L13" s="91" t="s">
        <v>41</v>
      </c>
      <c r="M13" s="91" t="s">
        <v>42</v>
      </c>
      <c r="N13" s="91" t="s">
        <v>43</v>
      </c>
      <c r="O13" s="978">
        <f t="shared" si="0"/>
        <v>0.99999999999999989</v>
      </c>
      <c r="P13" s="138">
        <v>0.02</v>
      </c>
      <c r="Q13" s="138">
        <v>0.06</v>
      </c>
      <c r="R13" s="138">
        <v>7.0000000000000007E-2</v>
      </c>
      <c r="S13" s="138">
        <v>0.08</v>
      </c>
      <c r="T13" s="138">
        <v>0.08</v>
      </c>
      <c r="U13" s="138">
        <v>0.09</v>
      </c>
      <c r="V13" s="138">
        <v>0.1</v>
      </c>
      <c r="W13" s="138">
        <v>0.1</v>
      </c>
      <c r="X13" s="138">
        <v>0.1</v>
      </c>
      <c r="Y13" s="138">
        <v>0.1</v>
      </c>
      <c r="Z13" s="138">
        <v>0.1</v>
      </c>
      <c r="AA13" s="138">
        <v>0.1</v>
      </c>
      <c r="AB13" s="305" t="s">
        <v>1002</v>
      </c>
      <c r="AC13" s="118" t="s">
        <v>1003</v>
      </c>
      <c r="AD13" s="94" t="s">
        <v>1009</v>
      </c>
      <c r="AE13" s="84"/>
      <c r="AF13" s="306"/>
    </row>
    <row r="14" spans="2:32" ht="58.5" customHeight="1" x14ac:dyDescent="0.3">
      <c r="B14" s="307"/>
      <c r="C14" s="308"/>
      <c r="D14" s="309" t="s">
        <v>1010</v>
      </c>
      <c r="E14" s="123" t="s">
        <v>1018</v>
      </c>
      <c r="F14" s="84"/>
      <c r="G14" s="158" t="s">
        <v>1012</v>
      </c>
      <c r="H14" s="103">
        <v>3</v>
      </c>
      <c r="I14" s="95" t="s">
        <v>249</v>
      </c>
      <c r="J14" s="126" t="s">
        <v>1013</v>
      </c>
      <c r="K14" s="91" t="s">
        <v>40</v>
      </c>
      <c r="L14" s="91" t="s">
        <v>41</v>
      </c>
      <c r="M14" s="91" t="s">
        <v>42</v>
      </c>
      <c r="N14" s="91" t="s">
        <v>43</v>
      </c>
      <c r="O14" s="978">
        <f t="shared" si="0"/>
        <v>0.99999999999999989</v>
      </c>
      <c r="P14" s="138">
        <v>0.02</v>
      </c>
      <c r="Q14" s="138">
        <v>0.06</v>
      </c>
      <c r="R14" s="138">
        <v>7.0000000000000007E-2</v>
      </c>
      <c r="S14" s="138">
        <v>0.08</v>
      </c>
      <c r="T14" s="138">
        <v>0.08</v>
      </c>
      <c r="U14" s="138">
        <v>0.09</v>
      </c>
      <c r="V14" s="138">
        <v>0.1</v>
      </c>
      <c r="W14" s="138">
        <v>0.1</v>
      </c>
      <c r="X14" s="138">
        <v>0.1</v>
      </c>
      <c r="Y14" s="138">
        <v>0.1</v>
      </c>
      <c r="Z14" s="138">
        <v>0.1</v>
      </c>
      <c r="AA14" s="138">
        <v>0.1</v>
      </c>
      <c r="AB14" s="305" t="s">
        <v>1002</v>
      </c>
      <c r="AC14" s="118" t="s">
        <v>1003</v>
      </c>
      <c r="AD14" s="94" t="s">
        <v>1009</v>
      </c>
      <c r="AE14" s="84"/>
      <c r="AF14" s="306"/>
    </row>
    <row r="15" spans="2:32" ht="58.5" customHeight="1" x14ac:dyDescent="0.3">
      <c r="B15" s="307"/>
      <c r="C15" s="308"/>
      <c r="D15" s="309" t="s">
        <v>1010</v>
      </c>
      <c r="E15" s="123" t="s">
        <v>1019</v>
      </c>
      <c r="F15" s="84"/>
      <c r="G15" s="158" t="s">
        <v>1012</v>
      </c>
      <c r="H15" s="103">
        <v>2</v>
      </c>
      <c r="I15" s="95" t="s">
        <v>249</v>
      </c>
      <c r="J15" s="126" t="s">
        <v>1013</v>
      </c>
      <c r="K15" s="91" t="s">
        <v>40</v>
      </c>
      <c r="L15" s="91" t="s">
        <v>41</v>
      </c>
      <c r="M15" s="91" t="s">
        <v>42</v>
      </c>
      <c r="N15" s="91" t="s">
        <v>171</v>
      </c>
      <c r="O15" s="978">
        <f t="shared" si="0"/>
        <v>0.6</v>
      </c>
      <c r="P15" s="138"/>
      <c r="Q15" s="138"/>
      <c r="R15" s="138"/>
      <c r="S15" s="138"/>
      <c r="T15" s="138"/>
      <c r="U15" s="138"/>
      <c r="V15" s="138">
        <v>0.06</v>
      </c>
      <c r="W15" s="138">
        <v>0.1</v>
      </c>
      <c r="X15" s="138">
        <v>0.11</v>
      </c>
      <c r="Y15" s="138">
        <v>0.11</v>
      </c>
      <c r="Z15" s="138">
        <v>0.11</v>
      </c>
      <c r="AA15" s="138">
        <v>0.11</v>
      </c>
      <c r="AB15" s="305" t="s">
        <v>1002</v>
      </c>
      <c r="AC15" s="118" t="s">
        <v>1003</v>
      </c>
      <c r="AD15" s="94" t="s">
        <v>1009</v>
      </c>
      <c r="AE15" s="84"/>
      <c r="AF15" s="306"/>
    </row>
    <row r="16" spans="2:32" ht="58.5" customHeight="1" x14ac:dyDescent="0.3">
      <c r="B16" s="307"/>
      <c r="C16" s="308"/>
      <c r="D16" s="309" t="s">
        <v>1010</v>
      </c>
      <c r="E16" s="123" t="s">
        <v>1020</v>
      </c>
      <c r="F16" s="84"/>
      <c r="G16" s="158" t="s">
        <v>1012</v>
      </c>
      <c r="H16" s="103">
        <v>2</v>
      </c>
      <c r="I16" s="95" t="s">
        <v>249</v>
      </c>
      <c r="J16" s="126" t="s">
        <v>1013</v>
      </c>
      <c r="K16" s="91" t="s">
        <v>40</v>
      </c>
      <c r="L16" s="91" t="s">
        <v>41</v>
      </c>
      <c r="M16" s="91" t="s">
        <v>42</v>
      </c>
      <c r="N16" s="91" t="s">
        <v>171</v>
      </c>
      <c r="O16" s="978">
        <f t="shared" si="0"/>
        <v>0.6</v>
      </c>
      <c r="P16" s="138"/>
      <c r="Q16" s="138"/>
      <c r="R16" s="310"/>
      <c r="S16" s="138"/>
      <c r="T16" s="138"/>
      <c r="U16" s="138"/>
      <c r="V16" s="138">
        <v>0.06</v>
      </c>
      <c r="W16" s="138">
        <v>0.1</v>
      </c>
      <c r="X16" s="138">
        <v>0.11</v>
      </c>
      <c r="Y16" s="138">
        <v>0.11</v>
      </c>
      <c r="Z16" s="138">
        <v>0.11</v>
      </c>
      <c r="AA16" s="138">
        <v>0.11</v>
      </c>
      <c r="AB16" s="305" t="s">
        <v>1002</v>
      </c>
      <c r="AC16" s="118" t="s">
        <v>1003</v>
      </c>
      <c r="AD16" s="94" t="s">
        <v>1009</v>
      </c>
      <c r="AE16" s="84"/>
      <c r="AF16" s="306"/>
    </row>
    <row r="17" spans="2:32" ht="58.5" customHeight="1" x14ac:dyDescent="0.3">
      <c r="B17" s="307"/>
      <c r="C17" s="308"/>
      <c r="D17" s="309" t="s">
        <v>1010</v>
      </c>
      <c r="E17" s="123" t="s">
        <v>1021</v>
      </c>
      <c r="F17" s="84"/>
      <c r="G17" s="158" t="s">
        <v>1012</v>
      </c>
      <c r="H17" s="103">
        <v>3</v>
      </c>
      <c r="I17" s="95" t="s">
        <v>249</v>
      </c>
      <c r="J17" s="126" t="s">
        <v>1013</v>
      </c>
      <c r="K17" s="91" t="s">
        <v>40</v>
      </c>
      <c r="L17" s="91" t="s">
        <v>41</v>
      </c>
      <c r="M17" s="91" t="s">
        <v>42</v>
      </c>
      <c r="N17" s="91" t="s">
        <v>43</v>
      </c>
      <c r="O17" s="978">
        <f t="shared" si="0"/>
        <v>0.99999999999999989</v>
      </c>
      <c r="P17" s="138"/>
      <c r="Q17" s="138">
        <v>7.0000000000000007E-2</v>
      </c>
      <c r="R17" s="138">
        <v>0.08</v>
      </c>
      <c r="S17" s="138">
        <v>0.08</v>
      </c>
      <c r="T17" s="138">
        <v>0.08</v>
      </c>
      <c r="U17" s="138">
        <v>0.09</v>
      </c>
      <c r="V17" s="138">
        <v>0.1</v>
      </c>
      <c r="W17" s="138">
        <v>0.1</v>
      </c>
      <c r="X17" s="138">
        <v>0.1</v>
      </c>
      <c r="Y17" s="138">
        <v>0.1</v>
      </c>
      <c r="Z17" s="138">
        <v>0.1</v>
      </c>
      <c r="AA17" s="138">
        <v>0.1</v>
      </c>
      <c r="AB17" s="305" t="s">
        <v>1002</v>
      </c>
      <c r="AC17" s="118" t="s">
        <v>1003</v>
      </c>
      <c r="AD17" s="94" t="s">
        <v>1009</v>
      </c>
      <c r="AE17" s="84"/>
      <c r="AF17" s="306"/>
    </row>
    <row r="18" spans="2:32" ht="58.5" customHeight="1" x14ac:dyDescent="0.3">
      <c r="B18" s="307"/>
      <c r="C18" s="308"/>
      <c r="D18" s="309" t="s">
        <v>1010</v>
      </c>
      <c r="E18" s="123" t="s">
        <v>1022</v>
      </c>
      <c r="F18" s="84"/>
      <c r="G18" s="158" t="s">
        <v>1012</v>
      </c>
      <c r="H18" s="103">
        <v>1</v>
      </c>
      <c r="I18" s="95" t="s">
        <v>249</v>
      </c>
      <c r="J18" s="126" t="s">
        <v>1013</v>
      </c>
      <c r="K18" s="91" t="s">
        <v>40</v>
      </c>
      <c r="L18" s="91" t="s">
        <v>41</v>
      </c>
      <c r="M18" s="91" t="s">
        <v>42</v>
      </c>
      <c r="N18" s="91" t="s">
        <v>171</v>
      </c>
      <c r="O18" s="978">
        <f t="shared" si="0"/>
        <v>0.6</v>
      </c>
      <c r="P18" s="138"/>
      <c r="Q18" s="138"/>
      <c r="R18" s="138"/>
      <c r="S18" s="138"/>
      <c r="T18" s="138"/>
      <c r="U18" s="138"/>
      <c r="V18" s="138">
        <v>0.06</v>
      </c>
      <c r="W18" s="138">
        <v>0.1</v>
      </c>
      <c r="X18" s="138">
        <v>0.11</v>
      </c>
      <c r="Y18" s="138">
        <v>0.11</v>
      </c>
      <c r="Z18" s="138">
        <v>0.11</v>
      </c>
      <c r="AA18" s="138">
        <v>0.11</v>
      </c>
      <c r="AB18" s="305" t="s">
        <v>1002</v>
      </c>
      <c r="AC18" s="118" t="s">
        <v>1003</v>
      </c>
      <c r="AD18" s="94" t="s">
        <v>1009</v>
      </c>
      <c r="AE18" s="84"/>
      <c r="AF18" s="306"/>
    </row>
    <row r="19" spans="2:32" ht="58.5" customHeight="1" x14ac:dyDescent="0.3">
      <c r="B19" s="307"/>
      <c r="C19" s="308"/>
      <c r="D19" s="309" t="s">
        <v>1010</v>
      </c>
      <c r="E19" s="123" t="s">
        <v>1023</v>
      </c>
      <c r="F19" s="84"/>
      <c r="G19" s="158" t="s">
        <v>1012</v>
      </c>
      <c r="H19" s="103">
        <v>1</v>
      </c>
      <c r="I19" s="95" t="s">
        <v>249</v>
      </c>
      <c r="J19" s="126" t="s">
        <v>1013</v>
      </c>
      <c r="K19" s="91" t="s">
        <v>40</v>
      </c>
      <c r="L19" s="91" t="s">
        <v>41</v>
      </c>
      <c r="M19" s="91" t="s">
        <v>42</v>
      </c>
      <c r="N19" s="91" t="s">
        <v>171</v>
      </c>
      <c r="O19" s="978">
        <f t="shared" si="0"/>
        <v>0.6</v>
      </c>
      <c r="P19" s="138"/>
      <c r="Q19" s="138"/>
      <c r="R19" s="310"/>
      <c r="S19" s="138"/>
      <c r="T19" s="138"/>
      <c r="U19" s="138"/>
      <c r="V19" s="138">
        <v>0.06</v>
      </c>
      <c r="W19" s="138">
        <v>0.1</v>
      </c>
      <c r="X19" s="138">
        <v>0.11</v>
      </c>
      <c r="Y19" s="138">
        <v>0.11</v>
      </c>
      <c r="Z19" s="138">
        <v>0.11</v>
      </c>
      <c r="AA19" s="138">
        <v>0.11</v>
      </c>
      <c r="AB19" s="305" t="s">
        <v>1002</v>
      </c>
      <c r="AC19" s="118" t="s">
        <v>1003</v>
      </c>
      <c r="AD19" s="94" t="s">
        <v>1009</v>
      </c>
      <c r="AE19" s="84"/>
      <c r="AF19" s="306"/>
    </row>
    <row r="20" spans="2:32" ht="58.5" customHeight="1" x14ac:dyDescent="0.3">
      <c r="B20" s="307"/>
      <c r="C20" s="308"/>
      <c r="D20" s="309" t="s">
        <v>1010</v>
      </c>
      <c r="E20" s="123" t="s">
        <v>1024</v>
      </c>
      <c r="F20" s="84"/>
      <c r="G20" s="158" t="s">
        <v>1012</v>
      </c>
      <c r="H20" s="103">
        <v>1</v>
      </c>
      <c r="I20" s="95" t="s">
        <v>249</v>
      </c>
      <c r="J20" s="126" t="s">
        <v>1013</v>
      </c>
      <c r="K20" s="91" t="s">
        <v>40</v>
      </c>
      <c r="L20" s="91" t="s">
        <v>41</v>
      </c>
      <c r="M20" s="91" t="s">
        <v>42</v>
      </c>
      <c r="N20" s="91" t="s">
        <v>171</v>
      </c>
      <c r="O20" s="978">
        <f t="shared" si="0"/>
        <v>0.7</v>
      </c>
      <c r="P20" s="138"/>
      <c r="Q20" s="138"/>
      <c r="R20" s="310"/>
      <c r="S20" s="138"/>
      <c r="T20" s="138"/>
      <c r="U20" s="138">
        <v>0.05</v>
      </c>
      <c r="V20" s="138">
        <v>0.09</v>
      </c>
      <c r="W20" s="138">
        <v>0.11</v>
      </c>
      <c r="X20" s="138">
        <v>0.11</v>
      </c>
      <c r="Y20" s="138">
        <v>0.11</v>
      </c>
      <c r="Z20" s="138">
        <v>0.11</v>
      </c>
      <c r="AA20" s="138">
        <v>0.12</v>
      </c>
      <c r="AB20" s="305" t="s">
        <v>1002</v>
      </c>
      <c r="AC20" s="118" t="s">
        <v>1003</v>
      </c>
      <c r="AD20" s="94" t="s">
        <v>1009</v>
      </c>
      <c r="AE20" s="84"/>
      <c r="AF20" s="306"/>
    </row>
    <row r="21" spans="2:32" ht="58.5" customHeight="1" x14ac:dyDescent="0.3">
      <c r="B21" s="307"/>
      <c r="C21" s="308"/>
      <c r="D21" s="309" t="s">
        <v>1010</v>
      </c>
      <c r="E21" s="123" t="s">
        <v>1025</v>
      </c>
      <c r="F21" s="84"/>
      <c r="G21" s="158" t="s">
        <v>1012</v>
      </c>
      <c r="H21" s="103">
        <v>1</v>
      </c>
      <c r="I21" s="95" t="s">
        <v>249</v>
      </c>
      <c r="J21" s="126" t="s">
        <v>1013</v>
      </c>
      <c r="K21" s="91" t="s">
        <v>40</v>
      </c>
      <c r="L21" s="91" t="s">
        <v>41</v>
      </c>
      <c r="M21" s="91" t="s">
        <v>42</v>
      </c>
      <c r="N21" s="91" t="s">
        <v>171</v>
      </c>
      <c r="O21" s="978">
        <f t="shared" si="0"/>
        <v>0.7</v>
      </c>
      <c r="P21" s="138"/>
      <c r="Q21" s="138"/>
      <c r="R21" s="310"/>
      <c r="S21" s="138"/>
      <c r="T21" s="138"/>
      <c r="U21" s="138">
        <v>0.05</v>
      </c>
      <c r="V21" s="138">
        <v>0.09</v>
      </c>
      <c r="W21" s="138">
        <v>0.11</v>
      </c>
      <c r="X21" s="138">
        <v>0.11</v>
      </c>
      <c r="Y21" s="138">
        <v>0.11</v>
      </c>
      <c r="Z21" s="138">
        <v>0.11</v>
      </c>
      <c r="AA21" s="138">
        <v>0.12</v>
      </c>
      <c r="AB21" s="305" t="s">
        <v>1002</v>
      </c>
      <c r="AC21" s="118" t="s">
        <v>1003</v>
      </c>
      <c r="AD21" s="94" t="s">
        <v>1009</v>
      </c>
      <c r="AE21" s="84"/>
      <c r="AF21" s="306"/>
    </row>
    <row r="22" spans="2:32" ht="58.5" customHeight="1" x14ac:dyDescent="0.3">
      <c r="B22" s="307"/>
      <c r="C22" s="308"/>
      <c r="D22" s="309" t="s">
        <v>1010</v>
      </c>
      <c r="E22" s="123" t="s">
        <v>1026</v>
      </c>
      <c r="F22" s="84"/>
      <c r="G22" s="158" t="s">
        <v>1012</v>
      </c>
      <c r="H22" s="103">
        <v>1</v>
      </c>
      <c r="I22" s="95" t="s">
        <v>249</v>
      </c>
      <c r="J22" s="126" t="s">
        <v>1013</v>
      </c>
      <c r="K22" s="91" t="s">
        <v>40</v>
      </c>
      <c r="L22" s="91" t="s">
        <v>41</v>
      </c>
      <c r="M22" s="91" t="s">
        <v>42</v>
      </c>
      <c r="N22" s="91" t="s">
        <v>171</v>
      </c>
      <c r="O22" s="978">
        <f t="shared" si="0"/>
        <v>0.6</v>
      </c>
      <c r="P22" s="138"/>
      <c r="Q22" s="138"/>
      <c r="R22" s="310"/>
      <c r="S22" s="138"/>
      <c r="T22" s="138"/>
      <c r="U22" s="138"/>
      <c r="V22" s="138">
        <v>0.06</v>
      </c>
      <c r="W22" s="138">
        <v>0.1</v>
      </c>
      <c r="X22" s="138">
        <v>0.11</v>
      </c>
      <c r="Y22" s="138">
        <v>0.11</v>
      </c>
      <c r="Z22" s="138">
        <v>0.11</v>
      </c>
      <c r="AA22" s="138">
        <v>0.11</v>
      </c>
      <c r="AB22" s="305" t="s">
        <v>1002</v>
      </c>
      <c r="AC22" s="118" t="s">
        <v>1003</v>
      </c>
      <c r="AD22" s="94" t="s">
        <v>1009</v>
      </c>
      <c r="AE22" s="84"/>
      <c r="AF22" s="306"/>
    </row>
    <row r="23" spans="2:32" ht="58.5" customHeight="1" x14ac:dyDescent="0.3">
      <c r="B23" s="307"/>
      <c r="C23" s="308"/>
      <c r="D23" s="309" t="s">
        <v>1010</v>
      </c>
      <c r="E23" s="123" t="s">
        <v>1027</v>
      </c>
      <c r="F23" s="84"/>
      <c r="G23" s="158" t="s">
        <v>1012</v>
      </c>
      <c r="H23" s="103">
        <v>1</v>
      </c>
      <c r="I23" s="95" t="s">
        <v>249</v>
      </c>
      <c r="J23" s="126" t="s">
        <v>1013</v>
      </c>
      <c r="K23" s="91" t="s">
        <v>40</v>
      </c>
      <c r="L23" s="91" t="s">
        <v>41</v>
      </c>
      <c r="M23" s="91" t="s">
        <v>42</v>
      </c>
      <c r="N23" s="91" t="s">
        <v>171</v>
      </c>
      <c r="O23" s="978">
        <f t="shared" si="0"/>
        <v>0.87</v>
      </c>
      <c r="P23" s="138"/>
      <c r="Q23" s="138"/>
      <c r="R23" s="310"/>
      <c r="S23" s="138"/>
      <c r="T23" s="138"/>
      <c r="U23" s="138">
        <v>0.1</v>
      </c>
      <c r="V23" s="138">
        <v>0.12</v>
      </c>
      <c r="W23" s="138">
        <v>0.13</v>
      </c>
      <c r="X23" s="138">
        <v>0.13</v>
      </c>
      <c r="Y23" s="138">
        <v>0.13</v>
      </c>
      <c r="Z23" s="138">
        <v>0.13</v>
      </c>
      <c r="AA23" s="138">
        <v>0.13</v>
      </c>
      <c r="AB23" s="305" t="s">
        <v>1002</v>
      </c>
      <c r="AC23" s="118" t="s">
        <v>1003</v>
      </c>
      <c r="AD23" s="94" t="s">
        <v>1009</v>
      </c>
      <c r="AE23" s="84"/>
      <c r="AF23" s="306"/>
    </row>
    <row r="24" spans="2:32" ht="58.5" customHeight="1" x14ac:dyDescent="0.3">
      <c r="B24" s="307"/>
      <c r="C24" s="308"/>
      <c r="D24" s="309" t="s">
        <v>1010</v>
      </c>
      <c r="E24" s="123" t="s">
        <v>1028</v>
      </c>
      <c r="F24" s="84"/>
      <c r="G24" s="158" t="s">
        <v>1012</v>
      </c>
      <c r="H24" s="103">
        <v>1</v>
      </c>
      <c r="I24" s="95" t="s">
        <v>249</v>
      </c>
      <c r="J24" s="126" t="s">
        <v>1013</v>
      </c>
      <c r="K24" s="91" t="s">
        <v>40</v>
      </c>
      <c r="L24" s="91" t="s">
        <v>41</v>
      </c>
      <c r="M24" s="91" t="s">
        <v>42</v>
      </c>
      <c r="N24" s="91" t="s">
        <v>171</v>
      </c>
      <c r="O24" s="978">
        <f t="shared" si="0"/>
        <v>0.87</v>
      </c>
      <c r="P24" s="138"/>
      <c r="Q24" s="138"/>
      <c r="R24" s="310"/>
      <c r="S24" s="138"/>
      <c r="T24" s="138"/>
      <c r="U24" s="138">
        <v>0.1</v>
      </c>
      <c r="V24" s="138">
        <v>0.12</v>
      </c>
      <c r="W24" s="138">
        <v>0.13</v>
      </c>
      <c r="X24" s="138">
        <v>0.13</v>
      </c>
      <c r="Y24" s="138">
        <v>0.13</v>
      </c>
      <c r="Z24" s="138">
        <v>0.13</v>
      </c>
      <c r="AA24" s="138">
        <v>0.13</v>
      </c>
      <c r="AB24" s="305" t="s">
        <v>1002</v>
      </c>
      <c r="AC24" s="118" t="s">
        <v>1003</v>
      </c>
      <c r="AD24" s="94" t="s">
        <v>1009</v>
      </c>
      <c r="AE24" s="84"/>
      <c r="AF24" s="306"/>
    </row>
    <row r="25" spans="2:32" ht="58.5" customHeight="1" x14ac:dyDescent="0.3">
      <c r="B25" s="307"/>
      <c r="C25" s="308"/>
      <c r="D25" s="309" t="s">
        <v>1010</v>
      </c>
      <c r="E25" s="123" t="s">
        <v>1029</v>
      </c>
      <c r="F25" s="84"/>
      <c r="G25" s="113" t="s">
        <v>1012</v>
      </c>
      <c r="H25" s="103">
        <v>1</v>
      </c>
      <c r="I25" s="95" t="s">
        <v>249</v>
      </c>
      <c r="J25" s="126" t="s">
        <v>1013</v>
      </c>
      <c r="K25" s="91" t="s">
        <v>40</v>
      </c>
      <c r="L25" s="91" t="s">
        <v>41</v>
      </c>
      <c r="M25" s="91" t="s">
        <v>42</v>
      </c>
      <c r="N25" s="91" t="s">
        <v>171</v>
      </c>
      <c r="O25" s="978">
        <f t="shared" si="0"/>
        <v>0.57000000000000006</v>
      </c>
      <c r="P25" s="138"/>
      <c r="Q25" s="138"/>
      <c r="R25" s="310"/>
      <c r="S25" s="138"/>
      <c r="T25" s="138"/>
      <c r="U25" s="138"/>
      <c r="V25" s="138"/>
      <c r="W25" s="138">
        <v>0.08</v>
      </c>
      <c r="X25" s="138">
        <v>0.12</v>
      </c>
      <c r="Y25" s="138">
        <v>0.13</v>
      </c>
      <c r="Z25" s="138">
        <v>0.12</v>
      </c>
      <c r="AA25" s="138">
        <v>0.12</v>
      </c>
      <c r="AB25" s="305" t="s">
        <v>1002</v>
      </c>
      <c r="AC25" s="118" t="s">
        <v>1003</v>
      </c>
      <c r="AD25" s="94" t="s">
        <v>1009</v>
      </c>
      <c r="AE25" s="84"/>
      <c r="AF25" s="306"/>
    </row>
    <row r="26" spans="2:32" ht="58.5" customHeight="1" x14ac:dyDescent="0.3">
      <c r="B26" s="307"/>
      <c r="C26" s="311"/>
      <c r="D26" s="126" t="s">
        <v>1030</v>
      </c>
      <c r="E26" s="84" t="s">
        <v>1031</v>
      </c>
      <c r="F26" s="84"/>
      <c r="G26" s="126" t="s">
        <v>1032</v>
      </c>
      <c r="H26" s="94">
        <v>3</v>
      </c>
      <c r="I26" s="95" t="s">
        <v>249</v>
      </c>
      <c r="J26" s="126" t="s">
        <v>1033</v>
      </c>
      <c r="K26" s="91" t="s">
        <v>251</v>
      </c>
      <c r="L26" s="91" t="s">
        <v>41</v>
      </c>
      <c r="M26" s="91" t="s">
        <v>42</v>
      </c>
      <c r="N26" s="91" t="s">
        <v>43</v>
      </c>
      <c r="O26" s="977">
        <f>SUM(P26:AA26)</f>
        <v>500</v>
      </c>
      <c r="P26" s="134">
        <v>30</v>
      </c>
      <c r="Q26" s="134">
        <v>30</v>
      </c>
      <c r="R26" s="134">
        <v>35</v>
      </c>
      <c r="S26" s="134">
        <v>35</v>
      </c>
      <c r="T26" s="134">
        <v>50</v>
      </c>
      <c r="U26" s="134">
        <v>50</v>
      </c>
      <c r="V26" s="134">
        <v>50</v>
      </c>
      <c r="W26" s="134">
        <v>50</v>
      </c>
      <c r="X26" s="134">
        <v>50</v>
      </c>
      <c r="Y26" s="134">
        <v>40</v>
      </c>
      <c r="Z26" s="134">
        <v>40</v>
      </c>
      <c r="AA26" s="134">
        <v>40</v>
      </c>
      <c r="AB26" s="305" t="s">
        <v>1034</v>
      </c>
      <c r="AC26" s="91" t="s">
        <v>1035</v>
      </c>
      <c r="AD26" s="94" t="s">
        <v>1036</v>
      </c>
      <c r="AE26" s="84"/>
      <c r="AF26" s="312"/>
    </row>
    <row r="27" spans="2:32" ht="84.75" customHeight="1" x14ac:dyDescent="0.3">
      <c r="B27" s="307"/>
      <c r="C27" s="313" t="s">
        <v>52</v>
      </c>
      <c r="D27" s="95"/>
      <c r="E27" s="84" t="s">
        <v>1037</v>
      </c>
      <c r="F27" s="84"/>
      <c r="G27" s="95" t="s">
        <v>1038</v>
      </c>
      <c r="H27" s="94">
        <v>2</v>
      </c>
      <c r="I27" s="95" t="s">
        <v>1039</v>
      </c>
      <c r="J27" s="126" t="s">
        <v>1040</v>
      </c>
      <c r="K27" s="91" t="s">
        <v>461</v>
      </c>
      <c r="L27" s="91" t="s">
        <v>343</v>
      </c>
      <c r="M27" s="91" t="s">
        <v>178</v>
      </c>
      <c r="N27" s="91" t="s">
        <v>43</v>
      </c>
      <c r="O27" s="977">
        <f>AVERAGE(P27:AA27)</f>
        <v>2.5</v>
      </c>
      <c r="P27" s="148">
        <v>2.5</v>
      </c>
      <c r="Q27" s="148">
        <v>2.5</v>
      </c>
      <c r="R27" s="148">
        <v>2.5</v>
      </c>
      <c r="S27" s="148">
        <v>2.5</v>
      </c>
      <c r="T27" s="148">
        <v>2.5</v>
      </c>
      <c r="U27" s="148">
        <v>2.5</v>
      </c>
      <c r="V27" s="148">
        <v>2.5</v>
      </c>
      <c r="W27" s="148">
        <v>2.5</v>
      </c>
      <c r="X27" s="148">
        <v>2.5</v>
      </c>
      <c r="Y27" s="148">
        <v>2.5</v>
      </c>
      <c r="Z27" s="148">
        <v>2.5</v>
      </c>
      <c r="AA27" s="148">
        <v>2.5</v>
      </c>
      <c r="AB27" s="314" t="s">
        <v>1041</v>
      </c>
      <c r="AC27" s="94" t="s">
        <v>1042</v>
      </c>
      <c r="AD27" s="94" t="s">
        <v>1043</v>
      </c>
      <c r="AE27" s="84" t="s">
        <v>1044</v>
      </c>
      <c r="AF27" s="312"/>
    </row>
    <row r="28" spans="2:32" ht="84.75" customHeight="1" x14ac:dyDescent="0.25">
      <c r="B28" s="307"/>
      <c r="C28" s="315" t="s">
        <v>1045</v>
      </c>
      <c r="D28" s="309" t="s">
        <v>1046</v>
      </c>
      <c r="E28" s="113" t="s">
        <v>1047</v>
      </c>
      <c r="F28" s="316"/>
      <c r="G28" s="126" t="s">
        <v>1048</v>
      </c>
      <c r="H28" s="94">
        <v>2</v>
      </c>
      <c r="I28" s="95" t="s">
        <v>92</v>
      </c>
      <c r="J28" s="126" t="s">
        <v>1049</v>
      </c>
      <c r="K28" s="91" t="s">
        <v>251</v>
      </c>
      <c r="L28" s="91" t="s">
        <v>41</v>
      </c>
      <c r="M28" s="91" t="s">
        <v>42</v>
      </c>
      <c r="N28" s="91" t="s">
        <v>43</v>
      </c>
      <c r="O28" s="977">
        <f t="shared" ref="O28:O29" si="1">SUM(P28:AA28)</f>
        <v>24</v>
      </c>
      <c r="P28" s="134">
        <v>2</v>
      </c>
      <c r="Q28" s="134">
        <v>2</v>
      </c>
      <c r="R28" s="134">
        <v>2</v>
      </c>
      <c r="S28" s="134">
        <v>2</v>
      </c>
      <c r="T28" s="134">
        <v>2</v>
      </c>
      <c r="U28" s="134">
        <v>2</v>
      </c>
      <c r="V28" s="134">
        <v>2</v>
      </c>
      <c r="W28" s="134">
        <v>2</v>
      </c>
      <c r="X28" s="134">
        <v>2</v>
      </c>
      <c r="Y28" s="134">
        <v>2</v>
      </c>
      <c r="Z28" s="134">
        <v>2</v>
      </c>
      <c r="AA28" s="134">
        <v>2</v>
      </c>
      <c r="AB28" s="317" t="s">
        <v>1050</v>
      </c>
      <c r="AC28" s="94" t="s">
        <v>1042</v>
      </c>
      <c r="AD28" s="94" t="s">
        <v>1043</v>
      </c>
      <c r="AE28" s="84"/>
      <c r="AF28" s="113"/>
    </row>
    <row r="29" spans="2:32" ht="84.75" customHeight="1" x14ac:dyDescent="0.25">
      <c r="B29" s="307"/>
      <c r="C29" s="318"/>
      <c r="D29" s="95"/>
      <c r="E29" s="113" t="s">
        <v>1051</v>
      </c>
      <c r="F29" s="316"/>
      <c r="G29" s="126" t="s">
        <v>1052</v>
      </c>
      <c r="H29" s="94">
        <v>2</v>
      </c>
      <c r="I29" s="95" t="s">
        <v>92</v>
      </c>
      <c r="J29" s="126" t="s">
        <v>1049</v>
      </c>
      <c r="K29" s="91" t="s">
        <v>251</v>
      </c>
      <c r="L29" s="91" t="s">
        <v>41</v>
      </c>
      <c r="M29" s="91" t="s">
        <v>42</v>
      </c>
      <c r="N29" s="91" t="s">
        <v>43</v>
      </c>
      <c r="O29" s="977">
        <f t="shared" si="1"/>
        <v>6</v>
      </c>
      <c r="P29" s="134"/>
      <c r="Q29" s="134">
        <v>1</v>
      </c>
      <c r="R29" s="134"/>
      <c r="S29" s="134">
        <v>1</v>
      </c>
      <c r="T29" s="134"/>
      <c r="U29" s="134">
        <v>1</v>
      </c>
      <c r="V29" s="134"/>
      <c r="W29" s="134">
        <v>1</v>
      </c>
      <c r="X29" s="134"/>
      <c r="Y29" s="134">
        <v>1</v>
      </c>
      <c r="Z29" s="134"/>
      <c r="AA29" s="134">
        <v>1</v>
      </c>
      <c r="AB29" s="317" t="s">
        <v>1050</v>
      </c>
      <c r="AC29" s="94" t="s">
        <v>1042</v>
      </c>
      <c r="AD29" s="94" t="s">
        <v>1043</v>
      </c>
      <c r="AE29" s="84"/>
      <c r="AF29" s="113"/>
    </row>
    <row r="30" spans="2:32" ht="84.75" customHeight="1" x14ac:dyDescent="0.25">
      <c r="B30" s="307"/>
      <c r="C30" s="313" t="s">
        <v>79</v>
      </c>
      <c r="D30" s="126"/>
      <c r="E30" s="113" t="s">
        <v>1053</v>
      </c>
      <c r="F30" s="113"/>
      <c r="G30" s="126" t="s">
        <v>1054</v>
      </c>
      <c r="H30" s="94">
        <v>1</v>
      </c>
      <c r="I30" s="95"/>
      <c r="J30" s="126" t="s">
        <v>1040</v>
      </c>
      <c r="K30" s="91" t="s">
        <v>461</v>
      </c>
      <c r="L30" s="91" t="s">
        <v>343</v>
      </c>
      <c r="M30" s="91" t="s">
        <v>42</v>
      </c>
      <c r="N30" s="91" t="s">
        <v>43</v>
      </c>
      <c r="O30" s="977">
        <f>AVERAGE(P30:AA30)</f>
        <v>9.5</v>
      </c>
      <c r="P30" s="148">
        <v>9.5</v>
      </c>
      <c r="Q30" s="148">
        <v>9.5</v>
      </c>
      <c r="R30" s="148">
        <v>9.5</v>
      </c>
      <c r="S30" s="148">
        <v>9.5</v>
      </c>
      <c r="T30" s="148">
        <v>9.5</v>
      </c>
      <c r="U30" s="148">
        <v>9.5</v>
      </c>
      <c r="V30" s="148">
        <v>9.5</v>
      </c>
      <c r="W30" s="148">
        <v>9.5</v>
      </c>
      <c r="X30" s="148">
        <v>9.5</v>
      </c>
      <c r="Y30" s="148">
        <v>9.5</v>
      </c>
      <c r="Z30" s="148">
        <v>9.5</v>
      </c>
      <c r="AA30" s="148">
        <v>9.5</v>
      </c>
      <c r="AB30" s="317" t="s">
        <v>1055</v>
      </c>
      <c r="AC30" s="94" t="s">
        <v>1042</v>
      </c>
      <c r="AD30" s="94" t="s">
        <v>1043</v>
      </c>
      <c r="AE30" s="84"/>
      <c r="AF30" s="113"/>
    </row>
    <row r="31" spans="2:32" ht="84.75" customHeight="1" x14ac:dyDescent="0.25">
      <c r="B31" s="307"/>
      <c r="C31" s="319" t="s">
        <v>425</v>
      </c>
      <c r="D31" s="126" t="s">
        <v>1056</v>
      </c>
      <c r="E31" s="113" t="s">
        <v>1057</v>
      </c>
      <c r="F31" s="316" t="s">
        <v>1058</v>
      </c>
      <c r="G31" s="126" t="s">
        <v>1059</v>
      </c>
      <c r="H31" s="94">
        <v>3</v>
      </c>
      <c r="I31" s="95"/>
      <c r="J31" s="126" t="s">
        <v>1049</v>
      </c>
      <c r="K31" s="91" t="s">
        <v>251</v>
      </c>
      <c r="L31" s="91" t="s">
        <v>41</v>
      </c>
      <c r="M31" s="91" t="s">
        <v>178</v>
      </c>
      <c r="N31" s="91" t="s">
        <v>43</v>
      </c>
      <c r="O31" s="977">
        <f>SUM(P31:AA31)</f>
        <v>4</v>
      </c>
      <c r="P31" s="134"/>
      <c r="Q31" s="134"/>
      <c r="R31" s="134">
        <v>1</v>
      </c>
      <c r="S31" s="134"/>
      <c r="T31" s="134"/>
      <c r="U31" s="134">
        <v>1</v>
      </c>
      <c r="V31" s="134"/>
      <c r="W31" s="134"/>
      <c r="X31" s="134">
        <v>1</v>
      </c>
      <c r="Y31" s="134"/>
      <c r="Z31" s="134"/>
      <c r="AA31" s="134">
        <v>1</v>
      </c>
      <c r="AB31" s="317" t="s">
        <v>1050</v>
      </c>
      <c r="AC31" s="94" t="s">
        <v>1042</v>
      </c>
      <c r="AD31" s="94" t="s">
        <v>1043</v>
      </c>
      <c r="AE31" s="84"/>
      <c r="AF31" s="113"/>
    </row>
    <row r="32" spans="2:32" ht="84.75" customHeight="1" x14ac:dyDescent="0.25">
      <c r="B32" s="307"/>
      <c r="C32" s="320"/>
      <c r="D32" s="126"/>
      <c r="E32" s="321" t="s">
        <v>1060</v>
      </c>
      <c r="F32" s="113"/>
      <c r="G32" s="126" t="s">
        <v>1061</v>
      </c>
      <c r="H32" s="94">
        <v>1</v>
      </c>
      <c r="I32" s="95"/>
      <c r="J32" s="126" t="s">
        <v>1040</v>
      </c>
      <c r="K32" s="91" t="s">
        <v>461</v>
      </c>
      <c r="L32" s="91" t="s">
        <v>343</v>
      </c>
      <c r="M32" s="91" t="s">
        <v>42</v>
      </c>
      <c r="N32" s="91" t="s">
        <v>43</v>
      </c>
      <c r="O32" s="977">
        <f>AVERAGE(P32:AA32)</f>
        <v>11</v>
      </c>
      <c r="P32" s="134"/>
      <c r="Q32" s="134">
        <v>11</v>
      </c>
      <c r="R32" s="134">
        <v>11</v>
      </c>
      <c r="S32" s="134">
        <v>11</v>
      </c>
      <c r="T32" s="134">
        <v>11</v>
      </c>
      <c r="U32" s="134">
        <v>11</v>
      </c>
      <c r="V32" s="134">
        <v>11</v>
      </c>
      <c r="W32" s="134">
        <v>11</v>
      </c>
      <c r="X32" s="134">
        <v>11</v>
      </c>
      <c r="Y32" s="134">
        <v>11</v>
      </c>
      <c r="Z32" s="134">
        <v>11</v>
      </c>
      <c r="AA32" s="134">
        <v>11</v>
      </c>
      <c r="AB32" s="317" t="s">
        <v>1050</v>
      </c>
      <c r="AC32" s="94" t="s">
        <v>1042</v>
      </c>
      <c r="AD32" s="94" t="s">
        <v>1043</v>
      </c>
      <c r="AE32" s="84"/>
      <c r="AF32" s="113"/>
    </row>
    <row r="33" spans="2:32" ht="84.75" customHeight="1" x14ac:dyDescent="0.25">
      <c r="B33" s="307"/>
      <c r="C33" s="322" t="s">
        <v>83</v>
      </c>
      <c r="D33" s="117" t="s">
        <v>1062</v>
      </c>
      <c r="E33" s="113" t="s">
        <v>1063</v>
      </c>
      <c r="F33" s="113" t="s">
        <v>1064</v>
      </c>
      <c r="G33" s="126" t="s">
        <v>1065</v>
      </c>
      <c r="H33" s="94">
        <v>2</v>
      </c>
      <c r="I33" s="95" t="s">
        <v>331</v>
      </c>
      <c r="J33" s="126" t="s">
        <v>1066</v>
      </c>
      <c r="K33" s="91" t="s">
        <v>251</v>
      </c>
      <c r="L33" s="91" t="s">
        <v>41</v>
      </c>
      <c r="M33" s="91" t="s">
        <v>42</v>
      </c>
      <c r="N33" s="91" t="s">
        <v>171</v>
      </c>
      <c r="O33" s="977">
        <f t="shared" ref="O33:O34" si="2">SUM(P33:AA33)</f>
        <v>5</v>
      </c>
      <c r="P33" s="134"/>
      <c r="Q33" s="134"/>
      <c r="R33" s="134">
        <v>1</v>
      </c>
      <c r="S33" s="134"/>
      <c r="T33" s="134">
        <v>1</v>
      </c>
      <c r="U33" s="134"/>
      <c r="V33" s="134">
        <v>1</v>
      </c>
      <c r="W33" s="134"/>
      <c r="X33" s="134">
        <v>1</v>
      </c>
      <c r="Y33" s="134"/>
      <c r="Z33" s="134">
        <v>1</v>
      </c>
      <c r="AA33" s="134"/>
      <c r="AB33" s="317" t="s">
        <v>1050</v>
      </c>
      <c r="AC33" s="91" t="s">
        <v>1035</v>
      </c>
      <c r="AD33" s="91" t="s">
        <v>1036</v>
      </c>
      <c r="AE33" s="84" t="s">
        <v>439</v>
      </c>
      <c r="AF33" s="113"/>
    </row>
    <row r="34" spans="2:32" ht="84.75" customHeight="1" x14ac:dyDescent="0.25">
      <c r="B34" s="307"/>
      <c r="C34" s="308"/>
      <c r="D34" s="117" t="s">
        <v>1067</v>
      </c>
      <c r="E34" s="114" t="s">
        <v>1031</v>
      </c>
      <c r="F34" s="113" t="s">
        <v>1068</v>
      </c>
      <c r="G34" s="126" t="s">
        <v>1069</v>
      </c>
      <c r="H34" s="94">
        <v>2</v>
      </c>
      <c r="I34" s="95" t="s">
        <v>331</v>
      </c>
      <c r="J34" s="126" t="s">
        <v>1070</v>
      </c>
      <c r="K34" s="91" t="s">
        <v>251</v>
      </c>
      <c r="L34" s="91" t="s">
        <v>41</v>
      </c>
      <c r="M34" s="91" t="s">
        <v>42</v>
      </c>
      <c r="N34" s="91" t="s">
        <v>43</v>
      </c>
      <c r="O34" s="977">
        <f t="shared" si="2"/>
        <v>3</v>
      </c>
      <c r="P34" s="134"/>
      <c r="Q34" s="134"/>
      <c r="R34" s="134"/>
      <c r="S34" s="134"/>
      <c r="T34" s="134">
        <v>1</v>
      </c>
      <c r="U34" s="134"/>
      <c r="V34" s="134"/>
      <c r="W34" s="134">
        <v>1</v>
      </c>
      <c r="X34" s="134"/>
      <c r="Y34" s="134"/>
      <c r="Z34" s="134">
        <v>1</v>
      </c>
      <c r="AA34" s="134"/>
      <c r="AB34" s="317" t="s">
        <v>1050</v>
      </c>
      <c r="AC34" s="91" t="s">
        <v>1035</v>
      </c>
      <c r="AD34" s="91" t="s">
        <v>1036</v>
      </c>
      <c r="AE34" s="84"/>
      <c r="AF34" s="113"/>
    </row>
    <row r="35" spans="2:32" ht="84.75" customHeight="1" x14ac:dyDescent="0.25">
      <c r="B35" s="307"/>
      <c r="C35" s="308"/>
      <c r="D35" s="323" t="s">
        <v>1071</v>
      </c>
      <c r="E35" s="323" t="s">
        <v>1072</v>
      </c>
      <c r="F35" s="113" t="s">
        <v>1073</v>
      </c>
      <c r="G35" s="114" t="s">
        <v>1068</v>
      </c>
      <c r="H35" s="103">
        <v>1</v>
      </c>
      <c r="I35" s="117" t="s">
        <v>331</v>
      </c>
      <c r="J35" s="117" t="s">
        <v>1074</v>
      </c>
      <c r="K35" s="118" t="s">
        <v>916</v>
      </c>
      <c r="L35" s="118" t="s">
        <v>343</v>
      </c>
      <c r="M35" s="118" t="s">
        <v>42</v>
      </c>
      <c r="N35" s="118" t="s">
        <v>43</v>
      </c>
      <c r="O35" s="977">
        <f>AVERAGE(P35:AA35)</f>
        <v>5.25</v>
      </c>
      <c r="P35" s="134">
        <v>5.25</v>
      </c>
      <c r="Q35" s="134">
        <v>5.25</v>
      </c>
      <c r="R35" s="134">
        <v>5.25</v>
      </c>
      <c r="S35" s="134">
        <v>5.25</v>
      </c>
      <c r="T35" s="134">
        <v>5.25</v>
      </c>
      <c r="U35" s="134">
        <v>5.25</v>
      </c>
      <c r="V35" s="134">
        <v>5.25</v>
      </c>
      <c r="W35" s="134">
        <v>5.25</v>
      </c>
      <c r="X35" s="134">
        <v>5.25</v>
      </c>
      <c r="Y35" s="134">
        <v>5.25</v>
      </c>
      <c r="Z35" s="134">
        <v>5.25</v>
      </c>
      <c r="AA35" s="134">
        <v>5.25</v>
      </c>
      <c r="AB35" s="305" t="s">
        <v>1075</v>
      </c>
      <c r="AC35" s="91" t="s">
        <v>1035</v>
      </c>
      <c r="AD35" s="91" t="s">
        <v>1036</v>
      </c>
      <c r="AE35" s="84"/>
      <c r="AF35" s="113"/>
    </row>
    <row r="36" spans="2:32" ht="84.75" customHeight="1" x14ac:dyDescent="0.25">
      <c r="B36" s="307"/>
      <c r="C36" s="308"/>
      <c r="D36" s="324"/>
      <c r="E36" s="324"/>
      <c r="F36" s="113" t="s">
        <v>1076</v>
      </c>
      <c r="G36" s="114" t="s">
        <v>1068</v>
      </c>
      <c r="H36" s="103">
        <v>1</v>
      </c>
      <c r="I36" s="117" t="s">
        <v>331</v>
      </c>
      <c r="J36" s="117" t="s">
        <v>1077</v>
      </c>
      <c r="K36" s="118" t="s">
        <v>1078</v>
      </c>
      <c r="L36" s="118" t="s">
        <v>343</v>
      </c>
      <c r="M36" s="118" t="s">
        <v>42</v>
      </c>
      <c r="N36" s="118" t="s">
        <v>43</v>
      </c>
      <c r="O36" s="977">
        <f>AVERAGE(P36:AA36)</f>
        <v>3.8050000000000002</v>
      </c>
      <c r="P36" s="134">
        <v>3.8050000000000002</v>
      </c>
      <c r="Q36" s="134">
        <v>3.8050000000000002</v>
      </c>
      <c r="R36" s="134">
        <v>3.8050000000000002</v>
      </c>
      <c r="S36" s="134">
        <v>3.8050000000000002</v>
      </c>
      <c r="T36" s="134">
        <v>3.8050000000000002</v>
      </c>
      <c r="U36" s="134">
        <v>3.8050000000000002</v>
      </c>
      <c r="V36" s="134">
        <v>3.8050000000000002</v>
      </c>
      <c r="W36" s="134">
        <v>3.8050000000000002</v>
      </c>
      <c r="X36" s="134">
        <v>3.8050000000000002</v>
      </c>
      <c r="Y36" s="134">
        <v>3.8050000000000002</v>
      </c>
      <c r="Z36" s="134">
        <v>3.8050000000000002</v>
      </c>
      <c r="AA36" s="134">
        <v>3.8050000000000002</v>
      </c>
      <c r="AB36" s="305" t="s">
        <v>1075</v>
      </c>
      <c r="AC36" s="91" t="s">
        <v>1035</v>
      </c>
      <c r="AD36" s="91" t="s">
        <v>1036</v>
      </c>
      <c r="AE36" s="84"/>
      <c r="AF36" s="113"/>
    </row>
    <row r="37" spans="2:32" ht="84.75" customHeight="1" x14ac:dyDescent="0.25">
      <c r="B37" s="307"/>
      <c r="C37" s="308"/>
      <c r="D37" s="325"/>
      <c r="E37" s="325"/>
      <c r="F37" s="113" t="s">
        <v>1079</v>
      </c>
      <c r="G37" s="114" t="s">
        <v>1068</v>
      </c>
      <c r="H37" s="103">
        <v>1</v>
      </c>
      <c r="I37" s="117" t="s">
        <v>331</v>
      </c>
      <c r="J37" s="117" t="s">
        <v>1080</v>
      </c>
      <c r="K37" s="91" t="s">
        <v>40</v>
      </c>
      <c r="L37" s="91" t="s">
        <v>41</v>
      </c>
      <c r="M37" s="118" t="s">
        <v>178</v>
      </c>
      <c r="N37" s="118" t="s">
        <v>43</v>
      </c>
      <c r="O37" s="978">
        <f>AVERAGE(P37:AA37)</f>
        <v>0.92999999999999983</v>
      </c>
      <c r="P37" s="145">
        <v>0.93</v>
      </c>
      <c r="Q37" s="145">
        <v>0.93</v>
      </c>
      <c r="R37" s="145">
        <v>0.93</v>
      </c>
      <c r="S37" s="145">
        <v>0.93</v>
      </c>
      <c r="T37" s="145">
        <v>0.93</v>
      </c>
      <c r="U37" s="145">
        <v>0.93</v>
      </c>
      <c r="V37" s="145">
        <v>0.93</v>
      </c>
      <c r="W37" s="145">
        <v>0.93</v>
      </c>
      <c r="X37" s="145">
        <v>0.93</v>
      </c>
      <c r="Y37" s="145">
        <v>0.93</v>
      </c>
      <c r="Z37" s="145">
        <v>0.93</v>
      </c>
      <c r="AA37" s="145">
        <v>0.93</v>
      </c>
      <c r="AB37" s="305" t="s">
        <v>1075</v>
      </c>
      <c r="AC37" s="91" t="s">
        <v>1035</v>
      </c>
      <c r="AD37" s="91" t="s">
        <v>1036</v>
      </c>
      <c r="AE37" s="84"/>
      <c r="AF37" s="113"/>
    </row>
    <row r="38" spans="2:32" ht="84.75" customHeight="1" x14ac:dyDescent="0.25">
      <c r="B38" s="307"/>
      <c r="C38" s="308"/>
      <c r="D38" s="126" t="s">
        <v>1081</v>
      </c>
      <c r="E38" s="114" t="s">
        <v>1082</v>
      </c>
      <c r="F38" s="113"/>
      <c r="G38" s="126" t="s">
        <v>1083</v>
      </c>
      <c r="H38" s="94">
        <v>1</v>
      </c>
      <c r="I38" s="95" t="s">
        <v>313</v>
      </c>
      <c r="J38" s="117" t="s">
        <v>1084</v>
      </c>
      <c r="K38" s="91" t="s">
        <v>251</v>
      </c>
      <c r="L38" s="91" t="s">
        <v>41</v>
      </c>
      <c r="M38" s="91" t="s">
        <v>42</v>
      </c>
      <c r="N38" s="91" t="s">
        <v>171</v>
      </c>
      <c r="O38" s="977">
        <f t="shared" ref="O38:O47" si="3">SUM(P38:AA38)</f>
        <v>2900</v>
      </c>
      <c r="P38" s="134">
        <v>150</v>
      </c>
      <c r="Q38" s="134">
        <v>150</v>
      </c>
      <c r="R38" s="134">
        <v>150</v>
      </c>
      <c r="S38" s="134">
        <v>200</v>
      </c>
      <c r="T38" s="134">
        <v>250</v>
      </c>
      <c r="U38" s="134">
        <v>250</v>
      </c>
      <c r="V38" s="134">
        <v>250</v>
      </c>
      <c r="W38" s="134">
        <v>300</v>
      </c>
      <c r="X38" s="134">
        <v>300</v>
      </c>
      <c r="Y38" s="134">
        <v>300</v>
      </c>
      <c r="Z38" s="134">
        <v>300</v>
      </c>
      <c r="AA38" s="134">
        <v>300</v>
      </c>
      <c r="AB38" s="305" t="s">
        <v>1085</v>
      </c>
      <c r="AC38" s="91" t="s">
        <v>1035</v>
      </c>
      <c r="AD38" s="91" t="s">
        <v>1036</v>
      </c>
      <c r="AE38" s="84"/>
      <c r="AF38" s="113"/>
    </row>
    <row r="39" spans="2:32" ht="84.75" customHeight="1" x14ac:dyDescent="0.25">
      <c r="B39" s="307"/>
      <c r="C39" s="308"/>
      <c r="D39" s="126" t="s">
        <v>1086</v>
      </c>
      <c r="E39" s="113" t="s">
        <v>1087</v>
      </c>
      <c r="F39" s="113"/>
      <c r="G39" s="126" t="s">
        <v>1088</v>
      </c>
      <c r="H39" s="94">
        <v>2</v>
      </c>
      <c r="I39" s="95" t="s">
        <v>313</v>
      </c>
      <c r="J39" s="117" t="s">
        <v>1089</v>
      </c>
      <c r="K39" s="91" t="s">
        <v>251</v>
      </c>
      <c r="L39" s="91" t="s">
        <v>343</v>
      </c>
      <c r="M39" s="91" t="s">
        <v>42</v>
      </c>
      <c r="N39" s="91" t="s">
        <v>171</v>
      </c>
      <c r="O39" s="977">
        <f t="shared" si="3"/>
        <v>918</v>
      </c>
      <c r="P39" s="134">
        <v>65</v>
      </c>
      <c r="Q39" s="134">
        <v>65</v>
      </c>
      <c r="R39" s="134">
        <v>65</v>
      </c>
      <c r="S39" s="134">
        <v>75</v>
      </c>
      <c r="T39" s="134">
        <v>75</v>
      </c>
      <c r="U39" s="134">
        <v>80</v>
      </c>
      <c r="V39" s="134">
        <v>90</v>
      </c>
      <c r="W39" s="134">
        <v>90</v>
      </c>
      <c r="X39" s="134">
        <v>90</v>
      </c>
      <c r="Y39" s="134">
        <v>75</v>
      </c>
      <c r="Z39" s="134">
        <v>75</v>
      </c>
      <c r="AA39" s="134">
        <v>73</v>
      </c>
      <c r="AB39" s="305" t="s">
        <v>1034</v>
      </c>
      <c r="AC39" s="91" t="s">
        <v>1035</v>
      </c>
      <c r="AD39" s="91" t="s">
        <v>1036</v>
      </c>
      <c r="AE39" s="84"/>
      <c r="AF39" s="113"/>
    </row>
    <row r="40" spans="2:32" ht="84.75" customHeight="1" x14ac:dyDescent="0.25">
      <c r="B40" s="307"/>
      <c r="C40" s="308"/>
      <c r="D40" s="326"/>
      <c r="E40" s="327" t="s">
        <v>1090</v>
      </c>
      <c r="F40" s="113" t="s">
        <v>1091</v>
      </c>
      <c r="G40" s="126" t="s">
        <v>1092</v>
      </c>
      <c r="H40" s="94">
        <v>1</v>
      </c>
      <c r="I40" s="95" t="s">
        <v>398</v>
      </c>
      <c r="J40" s="126" t="s">
        <v>420</v>
      </c>
      <c r="K40" s="91" t="s">
        <v>251</v>
      </c>
      <c r="L40" s="91" t="s">
        <v>41</v>
      </c>
      <c r="M40" s="91" t="s">
        <v>42</v>
      </c>
      <c r="N40" s="91" t="s">
        <v>43</v>
      </c>
      <c r="O40" s="977">
        <f t="shared" si="3"/>
        <v>4</v>
      </c>
      <c r="P40" s="134">
        <v>1</v>
      </c>
      <c r="Q40" s="134"/>
      <c r="R40" s="134"/>
      <c r="S40" s="134">
        <v>1</v>
      </c>
      <c r="T40" s="134"/>
      <c r="U40" s="134"/>
      <c r="V40" s="134">
        <v>1</v>
      </c>
      <c r="W40" s="134"/>
      <c r="X40" s="134"/>
      <c r="Y40" s="134">
        <v>1</v>
      </c>
      <c r="Z40" s="134"/>
      <c r="AA40" s="134"/>
      <c r="AB40" s="317" t="s">
        <v>1093</v>
      </c>
      <c r="AC40" s="91" t="s">
        <v>1094</v>
      </c>
      <c r="AD40" s="91" t="s">
        <v>1095</v>
      </c>
      <c r="AE40" s="84" t="s">
        <v>118</v>
      </c>
      <c r="AF40" s="113"/>
    </row>
    <row r="41" spans="2:32" ht="84.75" customHeight="1" x14ac:dyDescent="0.25">
      <c r="B41" s="307"/>
      <c r="C41" s="308"/>
      <c r="D41" s="309"/>
      <c r="E41" s="113" t="s">
        <v>1096</v>
      </c>
      <c r="F41" s="113"/>
      <c r="G41" s="328" t="s">
        <v>1097</v>
      </c>
      <c r="H41" s="94">
        <v>3</v>
      </c>
      <c r="I41" s="95" t="s">
        <v>259</v>
      </c>
      <c r="J41" s="126" t="s">
        <v>1098</v>
      </c>
      <c r="K41" s="91" t="s">
        <v>251</v>
      </c>
      <c r="L41" s="91" t="s">
        <v>41</v>
      </c>
      <c r="M41" s="91" t="s">
        <v>178</v>
      </c>
      <c r="N41" s="91" t="s">
        <v>43</v>
      </c>
      <c r="O41" s="977">
        <f t="shared" si="3"/>
        <v>240</v>
      </c>
      <c r="P41" s="134">
        <v>20</v>
      </c>
      <c r="Q41" s="134">
        <v>20</v>
      </c>
      <c r="R41" s="134">
        <v>20</v>
      </c>
      <c r="S41" s="134">
        <v>20</v>
      </c>
      <c r="T41" s="134">
        <v>20</v>
      </c>
      <c r="U41" s="134">
        <v>20</v>
      </c>
      <c r="V41" s="134">
        <v>20</v>
      </c>
      <c r="W41" s="134">
        <v>20</v>
      </c>
      <c r="X41" s="134">
        <v>20</v>
      </c>
      <c r="Y41" s="134">
        <v>20</v>
      </c>
      <c r="Z41" s="134">
        <v>20</v>
      </c>
      <c r="AA41" s="134">
        <v>20</v>
      </c>
      <c r="AB41" s="317" t="s">
        <v>1099</v>
      </c>
      <c r="AC41" s="91" t="s">
        <v>1094</v>
      </c>
      <c r="AD41" s="91" t="s">
        <v>1095</v>
      </c>
      <c r="AE41" s="84" t="s">
        <v>118</v>
      </c>
      <c r="AF41" s="113"/>
    </row>
    <row r="42" spans="2:32" ht="84.75" customHeight="1" x14ac:dyDescent="0.25">
      <c r="B42" s="307"/>
      <c r="C42" s="308"/>
      <c r="D42" s="309" t="s">
        <v>1100</v>
      </c>
      <c r="E42" s="158" t="s">
        <v>1101</v>
      </c>
      <c r="F42" s="329" t="s">
        <v>1102</v>
      </c>
      <c r="G42" s="126" t="s">
        <v>1103</v>
      </c>
      <c r="H42" s="314">
        <v>1</v>
      </c>
      <c r="I42" s="95" t="s">
        <v>92</v>
      </c>
      <c r="J42" s="126" t="s">
        <v>1104</v>
      </c>
      <c r="K42" s="91" t="s">
        <v>251</v>
      </c>
      <c r="L42" s="91" t="s">
        <v>41</v>
      </c>
      <c r="M42" s="91" t="s">
        <v>42</v>
      </c>
      <c r="N42" s="91" t="s">
        <v>43</v>
      </c>
      <c r="O42" s="977">
        <f t="shared" si="3"/>
        <v>81</v>
      </c>
      <c r="P42" s="131">
        <v>3</v>
      </c>
      <c r="Q42" s="131">
        <v>8</v>
      </c>
      <c r="R42" s="131">
        <v>7</v>
      </c>
      <c r="S42" s="131">
        <v>8</v>
      </c>
      <c r="T42" s="131">
        <v>7</v>
      </c>
      <c r="U42" s="131">
        <v>8</v>
      </c>
      <c r="V42" s="131">
        <v>7</v>
      </c>
      <c r="W42" s="131">
        <v>7</v>
      </c>
      <c r="X42" s="131">
        <v>6</v>
      </c>
      <c r="Y42" s="131">
        <v>6</v>
      </c>
      <c r="Z42" s="131">
        <v>8</v>
      </c>
      <c r="AA42" s="131">
        <v>6</v>
      </c>
      <c r="AB42" s="317" t="s">
        <v>1105</v>
      </c>
      <c r="AC42" s="94" t="s">
        <v>1106</v>
      </c>
      <c r="AD42" s="94" t="s">
        <v>1107</v>
      </c>
      <c r="AE42" s="84"/>
      <c r="AF42" s="113"/>
    </row>
    <row r="43" spans="2:32" ht="84.75" customHeight="1" x14ac:dyDescent="0.25">
      <c r="B43" s="307"/>
      <c r="C43" s="308"/>
      <c r="D43" s="309" t="s">
        <v>1100</v>
      </c>
      <c r="E43" s="158" t="s">
        <v>1108</v>
      </c>
      <c r="F43" s="329" t="s">
        <v>1109</v>
      </c>
      <c r="G43" s="126" t="s">
        <v>1110</v>
      </c>
      <c r="H43" s="314">
        <v>1</v>
      </c>
      <c r="I43" s="95" t="s">
        <v>92</v>
      </c>
      <c r="J43" s="126" t="s">
        <v>1111</v>
      </c>
      <c r="K43" s="91" t="s">
        <v>251</v>
      </c>
      <c r="L43" s="91" t="s">
        <v>41</v>
      </c>
      <c r="M43" s="91" t="s">
        <v>42</v>
      </c>
      <c r="N43" s="91" t="s">
        <v>171</v>
      </c>
      <c r="O43" s="977">
        <f t="shared" si="3"/>
        <v>22</v>
      </c>
      <c r="P43" s="131">
        <v>1</v>
      </c>
      <c r="Q43" s="131">
        <v>2</v>
      </c>
      <c r="R43" s="131">
        <v>2</v>
      </c>
      <c r="S43" s="131">
        <v>2</v>
      </c>
      <c r="T43" s="131">
        <v>2</v>
      </c>
      <c r="U43" s="131">
        <v>2</v>
      </c>
      <c r="V43" s="131">
        <v>2</v>
      </c>
      <c r="W43" s="131">
        <v>2</v>
      </c>
      <c r="X43" s="131">
        <v>2</v>
      </c>
      <c r="Y43" s="131">
        <v>2</v>
      </c>
      <c r="Z43" s="131">
        <v>2</v>
      </c>
      <c r="AA43" s="131">
        <v>1</v>
      </c>
      <c r="AB43" s="317" t="s">
        <v>1105</v>
      </c>
      <c r="AC43" s="94" t="s">
        <v>1106</v>
      </c>
      <c r="AD43" s="94" t="s">
        <v>1107</v>
      </c>
      <c r="AE43" s="84" t="s">
        <v>101</v>
      </c>
      <c r="AF43" s="113"/>
    </row>
    <row r="44" spans="2:32" ht="84.75" customHeight="1" x14ac:dyDescent="0.25">
      <c r="B44" s="307"/>
      <c r="C44" s="308"/>
      <c r="D44" s="309" t="s">
        <v>1100</v>
      </c>
      <c r="E44" s="158" t="s">
        <v>1112</v>
      </c>
      <c r="F44" s="329" t="s">
        <v>1113</v>
      </c>
      <c r="G44" s="126" t="s">
        <v>1114</v>
      </c>
      <c r="H44" s="314">
        <v>1</v>
      </c>
      <c r="I44" s="95" t="s">
        <v>92</v>
      </c>
      <c r="J44" s="126" t="s">
        <v>1115</v>
      </c>
      <c r="K44" s="91" t="s">
        <v>251</v>
      </c>
      <c r="L44" s="91" t="s">
        <v>41</v>
      </c>
      <c r="M44" s="91" t="s">
        <v>42</v>
      </c>
      <c r="N44" s="91" t="s">
        <v>43</v>
      </c>
      <c r="O44" s="977">
        <f t="shared" si="3"/>
        <v>66</v>
      </c>
      <c r="P44" s="131">
        <v>3</v>
      </c>
      <c r="Q44" s="131">
        <v>5</v>
      </c>
      <c r="R44" s="131">
        <v>6</v>
      </c>
      <c r="S44" s="131">
        <v>6</v>
      </c>
      <c r="T44" s="131">
        <v>6</v>
      </c>
      <c r="U44" s="131">
        <v>6</v>
      </c>
      <c r="V44" s="131">
        <v>6</v>
      </c>
      <c r="W44" s="131">
        <v>6</v>
      </c>
      <c r="X44" s="131">
        <v>6</v>
      </c>
      <c r="Y44" s="131">
        <v>6</v>
      </c>
      <c r="Z44" s="131">
        <v>6</v>
      </c>
      <c r="AA44" s="131">
        <v>4</v>
      </c>
      <c r="AB44" s="317" t="s">
        <v>1105</v>
      </c>
      <c r="AC44" s="94" t="s">
        <v>1106</v>
      </c>
      <c r="AD44" s="94" t="s">
        <v>1107</v>
      </c>
      <c r="AE44" s="84"/>
      <c r="AF44" s="113"/>
    </row>
    <row r="45" spans="2:32" ht="84.75" customHeight="1" x14ac:dyDescent="0.25">
      <c r="B45" s="307"/>
      <c r="C45" s="308"/>
      <c r="D45" s="309" t="s">
        <v>1100</v>
      </c>
      <c r="E45" s="158" t="s">
        <v>1116</v>
      </c>
      <c r="F45" s="329" t="s">
        <v>1117</v>
      </c>
      <c r="G45" s="126" t="s">
        <v>1118</v>
      </c>
      <c r="H45" s="314">
        <v>1</v>
      </c>
      <c r="I45" s="95" t="s">
        <v>92</v>
      </c>
      <c r="J45" s="126" t="s">
        <v>1104</v>
      </c>
      <c r="K45" s="91" t="s">
        <v>251</v>
      </c>
      <c r="L45" s="91" t="s">
        <v>41</v>
      </c>
      <c r="M45" s="91" t="s">
        <v>42</v>
      </c>
      <c r="N45" s="91" t="s">
        <v>43</v>
      </c>
      <c r="O45" s="977">
        <f t="shared" si="3"/>
        <v>81</v>
      </c>
      <c r="P45" s="131">
        <v>3</v>
      </c>
      <c r="Q45" s="131">
        <v>8</v>
      </c>
      <c r="R45" s="131">
        <v>7</v>
      </c>
      <c r="S45" s="131">
        <v>8</v>
      </c>
      <c r="T45" s="131">
        <v>7</v>
      </c>
      <c r="U45" s="131">
        <v>8</v>
      </c>
      <c r="V45" s="131">
        <v>7</v>
      </c>
      <c r="W45" s="131">
        <v>7</v>
      </c>
      <c r="X45" s="131">
        <v>6</v>
      </c>
      <c r="Y45" s="131">
        <v>6</v>
      </c>
      <c r="Z45" s="131">
        <v>8</v>
      </c>
      <c r="AA45" s="131">
        <v>6</v>
      </c>
      <c r="AB45" s="317" t="s">
        <v>1105</v>
      </c>
      <c r="AC45" s="94" t="s">
        <v>1106</v>
      </c>
      <c r="AD45" s="94" t="s">
        <v>1107</v>
      </c>
      <c r="AE45" s="84"/>
      <c r="AF45" s="113"/>
    </row>
    <row r="46" spans="2:32" ht="84.75" customHeight="1" x14ac:dyDescent="0.25">
      <c r="B46" s="307"/>
      <c r="C46" s="308"/>
      <c r="D46" s="309" t="s">
        <v>1100</v>
      </c>
      <c r="E46" s="158" t="s">
        <v>1119</v>
      </c>
      <c r="F46" s="329" t="s">
        <v>1120</v>
      </c>
      <c r="G46" s="126" t="s">
        <v>1121</v>
      </c>
      <c r="H46" s="314">
        <v>1</v>
      </c>
      <c r="I46" s="95" t="s">
        <v>92</v>
      </c>
      <c r="J46" s="126" t="s">
        <v>1122</v>
      </c>
      <c r="K46" s="91" t="s">
        <v>251</v>
      </c>
      <c r="L46" s="91" t="s">
        <v>41</v>
      </c>
      <c r="M46" s="91" t="s">
        <v>42</v>
      </c>
      <c r="N46" s="91" t="s">
        <v>171</v>
      </c>
      <c r="O46" s="977">
        <f t="shared" si="3"/>
        <v>10</v>
      </c>
      <c r="P46" s="131"/>
      <c r="Q46" s="131">
        <v>1</v>
      </c>
      <c r="R46" s="131">
        <v>1</v>
      </c>
      <c r="S46" s="131">
        <v>2</v>
      </c>
      <c r="T46" s="131">
        <v>2</v>
      </c>
      <c r="U46" s="131">
        <v>2</v>
      </c>
      <c r="V46" s="131">
        <v>2</v>
      </c>
      <c r="W46" s="131"/>
      <c r="X46" s="131"/>
      <c r="Y46" s="131"/>
      <c r="Z46" s="131"/>
      <c r="AA46" s="131"/>
      <c r="AB46" s="317" t="s">
        <v>1105</v>
      </c>
      <c r="AC46" s="94" t="s">
        <v>1106</v>
      </c>
      <c r="AD46" s="94" t="s">
        <v>1107</v>
      </c>
      <c r="AE46" s="84" t="s">
        <v>101</v>
      </c>
      <c r="AF46" s="113"/>
    </row>
    <row r="47" spans="2:32" ht="84.75" customHeight="1" x14ac:dyDescent="0.25">
      <c r="B47" s="307"/>
      <c r="C47" s="308"/>
      <c r="D47" s="309" t="s">
        <v>1100</v>
      </c>
      <c r="E47" s="158" t="s">
        <v>1123</v>
      </c>
      <c r="F47" s="329" t="s">
        <v>1124</v>
      </c>
      <c r="G47" s="126" t="s">
        <v>1125</v>
      </c>
      <c r="H47" s="314">
        <v>1</v>
      </c>
      <c r="I47" s="95" t="s">
        <v>92</v>
      </c>
      <c r="J47" s="126" t="s">
        <v>1122</v>
      </c>
      <c r="K47" s="91" t="s">
        <v>251</v>
      </c>
      <c r="L47" s="91" t="s">
        <v>41</v>
      </c>
      <c r="M47" s="91" t="s">
        <v>42</v>
      </c>
      <c r="N47" s="91" t="s">
        <v>171</v>
      </c>
      <c r="O47" s="977">
        <f t="shared" si="3"/>
        <v>7</v>
      </c>
      <c r="P47" s="131"/>
      <c r="Q47" s="131">
        <v>1</v>
      </c>
      <c r="R47" s="131"/>
      <c r="S47" s="131"/>
      <c r="T47" s="131">
        <v>1</v>
      </c>
      <c r="U47" s="131"/>
      <c r="V47" s="131"/>
      <c r="W47" s="131">
        <v>1</v>
      </c>
      <c r="X47" s="131">
        <v>1</v>
      </c>
      <c r="Y47" s="131">
        <v>1</v>
      </c>
      <c r="Z47" s="131">
        <v>1</v>
      </c>
      <c r="AA47" s="131">
        <v>1</v>
      </c>
      <c r="AB47" s="317" t="s">
        <v>1105</v>
      </c>
      <c r="AC47" s="94" t="s">
        <v>1106</v>
      </c>
      <c r="AD47" s="94" t="s">
        <v>1107</v>
      </c>
      <c r="AE47" s="84" t="s">
        <v>101</v>
      </c>
      <c r="AF47" s="113"/>
    </row>
    <row r="48" spans="2:32" ht="84.75" customHeight="1" x14ac:dyDescent="0.25">
      <c r="B48" s="307"/>
      <c r="C48" s="311"/>
      <c r="D48" s="126" t="s">
        <v>1126</v>
      </c>
      <c r="E48" s="113" t="s">
        <v>1127</v>
      </c>
      <c r="F48" s="113" t="s">
        <v>1128</v>
      </c>
      <c r="G48" s="113" t="s">
        <v>1128</v>
      </c>
      <c r="H48" s="91">
        <v>1</v>
      </c>
      <c r="I48" s="264" t="s">
        <v>92</v>
      </c>
      <c r="J48" s="272" t="s">
        <v>39</v>
      </c>
      <c r="K48" s="91" t="s">
        <v>40</v>
      </c>
      <c r="L48" s="272" t="s">
        <v>41</v>
      </c>
      <c r="M48" s="272" t="s">
        <v>42</v>
      </c>
      <c r="N48" s="91" t="s">
        <v>171</v>
      </c>
      <c r="O48" s="978">
        <f t="shared" ref="O48" si="4">+SUM(P48:AA48)</f>
        <v>0.30000000000000004</v>
      </c>
      <c r="P48" s="330"/>
      <c r="Q48" s="330"/>
      <c r="R48" s="330"/>
      <c r="S48" s="330"/>
      <c r="T48" s="330"/>
      <c r="U48" s="330"/>
      <c r="V48" s="330"/>
      <c r="W48" s="330"/>
      <c r="X48" s="330"/>
      <c r="Y48" s="331">
        <v>0.1</v>
      </c>
      <c r="Z48" s="331">
        <v>0.1</v>
      </c>
      <c r="AA48" s="331">
        <v>0.1</v>
      </c>
      <c r="AB48" s="332" t="s">
        <v>1105</v>
      </c>
      <c r="AC48" s="274" t="s">
        <v>1106</v>
      </c>
      <c r="AD48" s="265" t="s">
        <v>1107</v>
      </c>
      <c r="AE48" s="84" t="s">
        <v>101</v>
      </c>
      <c r="AF48" s="272"/>
    </row>
    <row r="49" spans="2:32" ht="114" customHeight="1" x14ac:dyDescent="0.25">
      <c r="B49" s="333"/>
      <c r="C49" s="313" t="s">
        <v>440</v>
      </c>
      <c r="D49" s="126"/>
      <c r="E49" s="113" t="s">
        <v>1129</v>
      </c>
      <c r="F49" s="113"/>
      <c r="G49" s="95" t="s">
        <v>1130</v>
      </c>
      <c r="H49" s="94">
        <v>1</v>
      </c>
      <c r="I49" s="95" t="s">
        <v>92</v>
      </c>
      <c r="J49" s="126" t="s">
        <v>1040</v>
      </c>
      <c r="K49" s="91" t="s">
        <v>461</v>
      </c>
      <c r="L49" s="91" t="s">
        <v>343</v>
      </c>
      <c r="M49" s="91" t="s">
        <v>178</v>
      </c>
      <c r="N49" s="91" t="s">
        <v>43</v>
      </c>
      <c r="O49" s="977">
        <f>AVERAGE(P49:AA49)</f>
        <v>10</v>
      </c>
      <c r="P49" s="134">
        <v>10</v>
      </c>
      <c r="Q49" s="134">
        <v>10</v>
      </c>
      <c r="R49" s="134">
        <v>10</v>
      </c>
      <c r="S49" s="134">
        <v>10</v>
      </c>
      <c r="T49" s="134">
        <v>10</v>
      </c>
      <c r="U49" s="134">
        <v>10</v>
      </c>
      <c r="V49" s="134">
        <v>10</v>
      </c>
      <c r="W49" s="134">
        <v>10</v>
      </c>
      <c r="X49" s="134">
        <v>10</v>
      </c>
      <c r="Y49" s="134">
        <v>10</v>
      </c>
      <c r="Z49" s="134">
        <v>10</v>
      </c>
      <c r="AA49" s="134">
        <v>10</v>
      </c>
      <c r="AB49" s="317" t="s">
        <v>1131</v>
      </c>
      <c r="AC49" s="94" t="s">
        <v>1042</v>
      </c>
      <c r="AD49" s="94" t="s">
        <v>1043</v>
      </c>
      <c r="AE49" s="84"/>
      <c r="AF49" s="113"/>
    </row>
    <row r="50" spans="2:32" ht="84.75" customHeight="1" x14ac:dyDescent="0.25">
      <c r="B50" s="322" t="s">
        <v>87</v>
      </c>
      <c r="C50" s="313" t="s">
        <v>114</v>
      </c>
      <c r="D50" s="126"/>
      <c r="E50" s="113" t="s">
        <v>1132</v>
      </c>
      <c r="F50" s="113" t="s">
        <v>1133</v>
      </c>
      <c r="G50" s="126" t="s">
        <v>1134</v>
      </c>
      <c r="H50" s="103">
        <v>1</v>
      </c>
      <c r="I50" s="105" t="s">
        <v>331</v>
      </c>
      <c r="J50" s="126" t="s">
        <v>1135</v>
      </c>
      <c r="K50" s="91" t="s">
        <v>916</v>
      </c>
      <c r="L50" s="91" t="s">
        <v>343</v>
      </c>
      <c r="M50" s="118" t="s">
        <v>42</v>
      </c>
      <c r="N50" s="91" t="s">
        <v>43</v>
      </c>
      <c r="O50" s="977">
        <f>AVERAGE(P50:AA50)</f>
        <v>5</v>
      </c>
      <c r="P50" s="134">
        <v>5</v>
      </c>
      <c r="Q50" s="134">
        <v>5</v>
      </c>
      <c r="R50" s="134">
        <v>5</v>
      </c>
      <c r="S50" s="134">
        <v>5</v>
      </c>
      <c r="T50" s="134">
        <v>5</v>
      </c>
      <c r="U50" s="134">
        <v>5</v>
      </c>
      <c r="V50" s="134">
        <v>5</v>
      </c>
      <c r="W50" s="134">
        <v>5</v>
      </c>
      <c r="X50" s="134">
        <v>5</v>
      </c>
      <c r="Y50" s="134">
        <v>5</v>
      </c>
      <c r="Z50" s="134">
        <v>5</v>
      </c>
      <c r="AA50" s="134">
        <v>5</v>
      </c>
      <c r="AB50" s="317" t="s">
        <v>1136</v>
      </c>
      <c r="AC50" s="91" t="s">
        <v>1137</v>
      </c>
      <c r="AD50" s="91" t="s">
        <v>1138</v>
      </c>
      <c r="AE50" s="84"/>
      <c r="AF50" s="113"/>
    </row>
    <row r="51" spans="2:32" ht="84.75" customHeight="1" x14ac:dyDescent="0.25">
      <c r="B51" s="308"/>
      <c r="C51" s="322" t="s">
        <v>129</v>
      </c>
      <c r="D51" s="126"/>
      <c r="E51" s="316" t="s">
        <v>1139</v>
      </c>
      <c r="F51" s="113"/>
      <c r="G51" s="126" t="s">
        <v>1140</v>
      </c>
      <c r="H51" s="94">
        <v>3</v>
      </c>
      <c r="I51" s="95"/>
      <c r="J51" s="126" t="s">
        <v>1049</v>
      </c>
      <c r="K51" s="91" t="s">
        <v>251</v>
      </c>
      <c r="L51" s="91" t="s">
        <v>41</v>
      </c>
      <c r="M51" s="91" t="s">
        <v>178</v>
      </c>
      <c r="N51" s="91" t="s">
        <v>43</v>
      </c>
      <c r="O51" s="977">
        <f>SUM(P51:AA51)</f>
        <v>2</v>
      </c>
      <c r="P51" s="134"/>
      <c r="Q51" s="134"/>
      <c r="R51" s="134"/>
      <c r="S51" s="134"/>
      <c r="T51" s="134"/>
      <c r="U51" s="134">
        <v>1</v>
      </c>
      <c r="V51" s="134"/>
      <c r="W51" s="134"/>
      <c r="X51" s="134"/>
      <c r="Y51" s="134"/>
      <c r="Z51" s="134"/>
      <c r="AA51" s="134">
        <v>1</v>
      </c>
      <c r="AB51" s="317" t="s">
        <v>1050</v>
      </c>
      <c r="AC51" s="94" t="s">
        <v>1042</v>
      </c>
      <c r="AD51" s="94" t="s">
        <v>1043</v>
      </c>
      <c r="AE51" s="84"/>
      <c r="AF51" s="113"/>
    </row>
    <row r="52" spans="2:32" ht="84.75" customHeight="1" x14ac:dyDescent="0.25">
      <c r="B52" s="308"/>
      <c r="C52" s="308"/>
      <c r="D52" s="309" t="s">
        <v>1141</v>
      </c>
      <c r="E52" s="158" t="s">
        <v>1141</v>
      </c>
      <c r="F52" s="113" t="s">
        <v>1142</v>
      </c>
      <c r="G52" s="126" t="s">
        <v>1143</v>
      </c>
      <c r="H52" s="94">
        <v>3</v>
      </c>
      <c r="I52" s="95"/>
      <c r="J52" s="126" t="s">
        <v>1144</v>
      </c>
      <c r="K52" s="91" t="s">
        <v>1001</v>
      </c>
      <c r="L52" s="91" t="s">
        <v>41</v>
      </c>
      <c r="M52" s="91" t="s">
        <v>42</v>
      </c>
      <c r="N52" s="91" t="s">
        <v>171</v>
      </c>
      <c r="O52" s="977">
        <f>SUM(P52:AA52)</f>
        <v>4905</v>
      </c>
      <c r="P52" s="134"/>
      <c r="Q52" s="134"/>
      <c r="R52" s="134"/>
      <c r="S52" s="134">
        <v>545</v>
      </c>
      <c r="T52" s="134">
        <v>545</v>
      </c>
      <c r="U52" s="134">
        <v>545</v>
      </c>
      <c r="V52" s="134">
        <v>545</v>
      </c>
      <c r="W52" s="134">
        <v>545</v>
      </c>
      <c r="X52" s="134">
        <v>545</v>
      </c>
      <c r="Y52" s="134">
        <v>545</v>
      </c>
      <c r="Z52" s="134">
        <v>545</v>
      </c>
      <c r="AA52" s="134">
        <v>545</v>
      </c>
      <c r="AB52" s="317" t="s">
        <v>1050</v>
      </c>
      <c r="AC52" s="94" t="s">
        <v>1042</v>
      </c>
      <c r="AD52" s="94" t="s">
        <v>1145</v>
      </c>
      <c r="AE52" s="84"/>
      <c r="AF52" s="113"/>
    </row>
    <row r="53" spans="2:32" ht="84.75" customHeight="1" x14ac:dyDescent="0.25">
      <c r="B53" s="308"/>
      <c r="C53" s="308"/>
      <c r="D53" s="95"/>
      <c r="E53" s="84"/>
      <c r="F53" s="113" t="s">
        <v>1146</v>
      </c>
      <c r="G53" s="126" t="s">
        <v>1147</v>
      </c>
      <c r="H53" s="94">
        <v>3</v>
      </c>
      <c r="I53" s="95"/>
      <c r="J53" s="126" t="s">
        <v>1144</v>
      </c>
      <c r="K53" s="91" t="s">
        <v>1001</v>
      </c>
      <c r="L53" s="91" t="s">
        <v>41</v>
      </c>
      <c r="M53" s="91" t="s">
        <v>42</v>
      </c>
      <c r="N53" s="91" t="s">
        <v>171</v>
      </c>
      <c r="O53" s="977">
        <f>SUM(P53:AA53)</f>
        <v>4360</v>
      </c>
      <c r="P53" s="134"/>
      <c r="Q53" s="134"/>
      <c r="R53" s="134"/>
      <c r="S53" s="134"/>
      <c r="T53" s="134">
        <v>545</v>
      </c>
      <c r="U53" s="134">
        <v>545</v>
      </c>
      <c r="V53" s="134">
        <v>545</v>
      </c>
      <c r="W53" s="134">
        <v>545</v>
      </c>
      <c r="X53" s="134">
        <v>545</v>
      </c>
      <c r="Y53" s="134">
        <v>545</v>
      </c>
      <c r="Z53" s="134">
        <v>545</v>
      </c>
      <c r="AA53" s="134">
        <v>545</v>
      </c>
      <c r="AB53" s="317" t="s">
        <v>1050</v>
      </c>
      <c r="AC53" s="94" t="s">
        <v>1042</v>
      </c>
      <c r="AD53" s="94" t="s">
        <v>1145</v>
      </c>
      <c r="AE53" s="84"/>
      <c r="AF53" s="113"/>
    </row>
    <row r="54" spans="2:32" ht="84.75" customHeight="1" x14ac:dyDescent="0.25">
      <c r="B54" s="308"/>
      <c r="C54" s="308"/>
      <c r="D54" s="126"/>
      <c r="E54" s="113" t="s">
        <v>1148</v>
      </c>
      <c r="F54" s="113"/>
      <c r="G54" s="126" t="s">
        <v>1149</v>
      </c>
      <c r="H54" s="94">
        <v>1</v>
      </c>
      <c r="I54" s="95"/>
      <c r="J54" s="126" t="s">
        <v>1040</v>
      </c>
      <c r="K54" s="91" t="s">
        <v>461</v>
      </c>
      <c r="L54" s="91" t="s">
        <v>343</v>
      </c>
      <c r="M54" s="118" t="s">
        <v>178</v>
      </c>
      <c r="N54" s="91" t="s">
        <v>43</v>
      </c>
      <c r="O54" s="977">
        <f t="shared" ref="O54:O57" si="5">AVERAGE(P54:AA54)</f>
        <v>3.5</v>
      </c>
      <c r="P54" s="148">
        <v>3.5</v>
      </c>
      <c r="Q54" s="148">
        <v>3.5</v>
      </c>
      <c r="R54" s="148">
        <v>3.5</v>
      </c>
      <c r="S54" s="148">
        <v>3.5</v>
      </c>
      <c r="T54" s="148">
        <v>3.5</v>
      </c>
      <c r="U54" s="148">
        <v>3.5</v>
      </c>
      <c r="V54" s="148">
        <v>3.5</v>
      </c>
      <c r="W54" s="148">
        <v>3.5</v>
      </c>
      <c r="X54" s="148">
        <v>3.5</v>
      </c>
      <c r="Y54" s="148">
        <v>3.5</v>
      </c>
      <c r="Z54" s="148">
        <v>3.5</v>
      </c>
      <c r="AA54" s="148">
        <v>3.5</v>
      </c>
      <c r="AB54" s="317" t="s">
        <v>1041</v>
      </c>
      <c r="AC54" s="94" t="s">
        <v>1042</v>
      </c>
      <c r="AD54" s="94" t="s">
        <v>1145</v>
      </c>
      <c r="AE54" s="84"/>
      <c r="AF54" s="113"/>
    </row>
    <row r="55" spans="2:32" ht="84.75" customHeight="1" x14ac:dyDescent="0.25">
      <c r="B55" s="308"/>
      <c r="C55" s="308"/>
      <c r="D55" s="126"/>
      <c r="E55" s="113" t="s">
        <v>1150</v>
      </c>
      <c r="F55" s="113" t="s">
        <v>1151</v>
      </c>
      <c r="G55" s="126" t="s">
        <v>1152</v>
      </c>
      <c r="H55" s="94">
        <v>1</v>
      </c>
      <c r="I55" s="95"/>
      <c r="J55" s="126" t="s">
        <v>1040</v>
      </c>
      <c r="K55" s="91" t="s">
        <v>461</v>
      </c>
      <c r="L55" s="91" t="s">
        <v>343</v>
      </c>
      <c r="M55" s="118" t="s">
        <v>178</v>
      </c>
      <c r="N55" s="91" t="s">
        <v>43</v>
      </c>
      <c r="O55" s="977">
        <f t="shared" si="5"/>
        <v>3.5</v>
      </c>
      <c r="P55" s="148">
        <v>3.5</v>
      </c>
      <c r="Q55" s="148">
        <v>3.5</v>
      </c>
      <c r="R55" s="148">
        <v>3.5</v>
      </c>
      <c r="S55" s="148">
        <v>3.5</v>
      </c>
      <c r="T55" s="148">
        <v>3.5</v>
      </c>
      <c r="U55" s="148">
        <v>3.5</v>
      </c>
      <c r="V55" s="148">
        <v>3.5</v>
      </c>
      <c r="W55" s="148">
        <v>3.5</v>
      </c>
      <c r="X55" s="148">
        <v>3.5</v>
      </c>
      <c r="Y55" s="148">
        <v>3.5</v>
      </c>
      <c r="Z55" s="148">
        <v>3.5</v>
      </c>
      <c r="AA55" s="148">
        <v>3.5</v>
      </c>
      <c r="AB55" s="317" t="s">
        <v>1055</v>
      </c>
      <c r="AC55" s="94" t="s">
        <v>1042</v>
      </c>
      <c r="AD55" s="94" t="s">
        <v>1145</v>
      </c>
      <c r="AE55" s="84"/>
      <c r="AF55" s="113"/>
    </row>
    <row r="56" spans="2:32" ht="84.75" customHeight="1" x14ac:dyDescent="0.25">
      <c r="B56" s="308"/>
      <c r="C56" s="308"/>
      <c r="D56" s="126"/>
      <c r="E56" s="113" t="s">
        <v>1150</v>
      </c>
      <c r="F56" s="113" t="s">
        <v>1153</v>
      </c>
      <c r="G56" s="126" t="s">
        <v>1154</v>
      </c>
      <c r="H56" s="94">
        <v>1</v>
      </c>
      <c r="I56" s="95"/>
      <c r="J56" s="126" t="s">
        <v>1040</v>
      </c>
      <c r="K56" s="91" t="s">
        <v>461</v>
      </c>
      <c r="L56" s="91" t="s">
        <v>343</v>
      </c>
      <c r="M56" s="118" t="s">
        <v>178</v>
      </c>
      <c r="N56" s="91" t="s">
        <v>43</v>
      </c>
      <c r="O56" s="977">
        <f t="shared" si="5"/>
        <v>2.8000000000000003</v>
      </c>
      <c r="P56" s="148">
        <v>2.8</v>
      </c>
      <c r="Q56" s="148">
        <v>2.8</v>
      </c>
      <c r="R56" s="148">
        <v>2.8</v>
      </c>
      <c r="S56" s="148">
        <v>2.8</v>
      </c>
      <c r="T56" s="148">
        <v>2.8</v>
      </c>
      <c r="U56" s="148">
        <v>2.8</v>
      </c>
      <c r="V56" s="148">
        <v>2.8</v>
      </c>
      <c r="W56" s="148">
        <v>2.8</v>
      </c>
      <c r="X56" s="148">
        <v>2.8</v>
      </c>
      <c r="Y56" s="148">
        <v>2.8</v>
      </c>
      <c r="Z56" s="148">
        <v>2.8</v>
      </c>
      <c r="AA56" s="148">
        <v>2.8</v>
      </c>
      <c r="AB56" s="317" t="s">
        <v>1055</v>
      </c>
      <c r="AC56" s="94" t="s">
        <v>1042</v>
      </c>
      <c r="AD56" s="94" t="s">
        <v>1145</v>
      </c>
      <c r="AE56" s="84"/>
      <c r="AF56" s="113"/>
    </row>
    <row r="57" spans="2:32" ht="84.75" customHeight="1" x14ac:dyDescent="0.25">
      <c r="B57" s="308"/>
      <c r="C57" s="308"/>
      <c r="D57" s="126"/>
      <c r="E57" s="113" t="s">
        <v>1150</v>
      </c>
      <c r="F57" s="113" t="s">
        <v>1155</v>
      </c>
      <c r="G57" s="126" t="s">
        <v>1156</v>
      </c>
      <c r="H57" s="94">
        <v>1</v>
      </c>
      <c r="I57" s="95"/>
      <c r="J57" s="126" t="s">
        <v>1040</v>
      </c>
      <c r="K57" s="91" t="s">
        <v>461</v>
      </c>
      <c r="L57" s="91" t="s">
        <v>343</v>
      </c>
      <c r="M57" s="118" t="s">
        <v>178</v>
      </c>
      <c r="N57" s="91" t="s">
        <v>43</v>
      </c>
      <c r="O57" s="977">
        <f t="shared" si="5"/>
        <v>3.399999999999999</v>
      </c>
      <c r="P57" s="148">
        <v>3.4</v>
      </c>
      <c r="Q57" s="148">
        <v>3.4</v>
      </c>
      <c r="R57" s="148">
        <v>3.4</v>
      </c>
      <c r="S57" s="148">
        <v>3.4</v>
      </c>
      <c r="T57" s="148">
        <v>3.4</v>
      </c>
      <c r="U57" s="148">
        <v>3.4</v>
      </c>
      <c r="V57" s="148">
        <v>3.4</v>
      </c>
      <c r="W57" s="148">
        <v>3.4</v>
      </c>
      <c r="X57" s="148">
        <v>3.4</v>
      </c>
      <c r="Y57" s="148">
        <v>3.4</v>
      </c>
      <c r="Z57" s="148">
        <v>3.4</v>
      </c>
      <c r="AA57" s="148">
        <v>3.4</v>
      </c>
      <c r="AB57" s="317" t="s">
        <v>1055</v>
      </c>
      <c r="AC57" s="94" t="s">
        <v>1042</v>
      </c>
      <c r="AD57" s="94" t="s">
        <v>1145</v>
      </c>
      <c r="AE57" s="84"/>
      <c r="AF57" s="113"/>
    </row>
    <row r="58" spans="2:32" ht="84.75" customHeight="1" x14ac:dyDescent="0.25">
      <c r="B58" s="308"/>
      <c r="C58" s="308"/>
      <c r="D58" s="126"/>
      <c r="E58" s="84" t="s">
        <v>1157</v>
      </c>
      <c r="F58" s="113"/>
      <c r="G58" s="126" t="s">
        <v>1158</v>
      </c>
      <c r="H58" s="94">
        <v>2</v>
      </c>
      <c r="I58" s="95"/>
      <c r="J58" s="126" t="s">
        <v>1144</v>
      </c>
      <c r="K58" s="91" t="s">
        <v>1001</v>
      </c>
      <c r="L58" s="91" t="s">
        <v>41</v>
      </c>
      <c r="M58" s="118" t="s">
        <v>42</v>
      </c>
      <c r="N58" s="91" t="s">
        <v>43</v>
      </c>
      <c r="O58" s="977">
        <f>AVERAGE(P58:AA58)</f>
        <v>45</v>
      </c>
      <c r="P58" s="134">
        <v>45</v>
      </c>
      <c r="Q58" s="134">
        <v>45</v>
      </c>
      <c r="R58" s="134">
        <v>45</v>
      </c>
      <c r="S58" s="134">
        <v>45</v>
      </c>
      <c r="T58" s="134">
        <v>45</v>
      </c>
      <c r="U58" s="134">
        <v>45</v>
      </c>
      <c r="V58" s="134">
        <v>45</v>
      </c>
      <c r="W58" s="134">
        <v>45</v>
      </c>
      <c r="X58" s="134">
        <v>45</v>
      </c>
      <c r="Y58" s="134">
        <v>45</v>
      </c>
      <c r="Z58" s="134">
        <v>45</v>
      </c>
      <c r="AA58" s="134">
        <v>45</v>
      </c>
      <c r="AB58" s="317" t="s">
        <v>1055</v>
      </c>
      <c r="AC58" s="94" t="s">
        <v>1042</v>
      </c>
      <c r="AD58" s="94" t="s">
        <v>1145</v>
      </c>
      <c r="AE58" s="84"/>
      <c r="AF58" s="113"/>
    </row>
    <row r="59" spans="2:32" ht="84.75" customHeight="1" x14ac:dyDescent="0.25">
      <c r="B59" s="308"/>
      <c r="C59" s="308"/>
      <c r="D59" s="126"/>
      <c r="E59" s="84" t="s">
        <v>1159</v>
      </c>
      <c r="F59" s="113"/>
      <c r="G59" s="126" t="s">
        <v>1160</v>
      </c>
      <c r="H59" s="94">
        <v>1</v>
      </c>
      <c r="I59" s="95"/>
      <c r="J59" s="126" t="s">
        <v>1040</v>
      </c>
      <c r="K59" s="91" t="s">
        <v>461</v>
      </c>
      <c r="L59" s="91" t="s">
        <v>343</v>
      </c>
      <c r="M59" s="118" t="s">
        <v>178</v>
      </c>
      <c r="N59" s="91" t="s">
        <v>43</v>
      </c>
      <c r="O59" s="977">
        <f>AVERAGE(P59:AA59)</f>
        <v>2</v>
      </c>
      <c r="P59" s="134">
        <v>2</v>
      </c>
      <c r="Q59" s="134">
        <v>2</v>
      </c>
      <c r="R59" s="134">
        <v>2</v>
      </c>
      <c r="S59" s="134">
        <v>2</v>
      </c>
      <c r="T59" s="134">
        <v>2</v>
      </c>
      <c r="U59" s="134">
        <v>2</v>
      </c>
      <c r="V59" s="134">
        <v>2</v>
      </c>
      <c r="W59" s="134">
        <v>2</v>
      </c>
      <c r="X59" s="134">
        <v>2</v>
      </c>
      <c r="Y59" s="134">
        <v>2</v>
      </c>
      <c r="Z59" s="134">
        <v>2</v>
      </c>
      <c r="AA59" s="134">
        <v>2</v>
      </c>
      <c r="AB59" s="317" t="s">
        <v>1055</v>
      </c>
      <c r="AC59" s="94" t="s">
        <v>1042</v>
      </c>
      <c r="AD59" s="94" t="s">
        <v>1145</v>
      </c>
      <c r="AE59" s="84"/>
      <c r="AF59" s="113"/>
    </row>
    <row r="60" spans="2:32" ht="84.75" customHeight="1" x14ac:dyDescent="0.25">
      <c r="B60" s="308"/>
      <c r="C60" s="311"/>
      <c r="D60" s="126"/>
      <c r="E60" s="113" t="s">
        <v>1161</v>
      </c>
      <c r="F60" s="113" t="s">
        <v>1162</v>
      </c>
      <c r="G60" s="126" t="s">
        <v>1163</v>
      </c>
      <c r="H60" s="103">
        <v>3</v>
      </c>
      <c r="I60" s="105" t="s">
        <v>92</v>
      </c>
      <c r="J60" s="126" t="s">
        <v>1164</v>
      </c>
      <c r="K60" s="91" t="s">
        <v>251</v>
      </c>
      <c r="L60" s="91" t="s">
        <v>343</v>
      </c>
      <c r="M60" s="118" t="s">
        <v>178</v>
      </c>
      <c r="N60" s="91" t="s">
        <v>43</v>
      </c>
      <c r="O60" s="977">
        <f t="shared" ref="O60:O61" si="6">SUM(P60:AA60)</f>
        <v>12</v>
      </c>
      <c r="P60" s="134">
        <v>1</v>
      </c>
      <c r="Q60" s="134">
        <v>1</v>
      </c>
      <c r="R60" s="134">
        <v>1</v>
      </c>
      <c r="S60" s="134">
        <v>1</v>
      </c>
      <c r="T60" s="134">
        <v>1</v>
      </c>
      <c r="U60" s="134">
        <v>1</v>
      </c>
      <c r="V60" s="134">
        <v>1</v>
      </c>
      <c r="W60" s="134">
        <v>1</v>
      </c>
      <c r="X60" s="134">
        <v>1</v>
      </c>
      <c r="Y60" s="134">
        <v>1</v>
      </c>
      <c r="Z60" s="134">
        <v>1</v>
      </c>
      <c r="AA60" s="134">
        <v>1</v>
      </c>
      <c r="AB60" s="317" t="s">
        <v>1165</v>
      </c>
      <c r="AC60" s="94" t="s">
        <v>1137</v>
      </c>
      <c r="AD60" s="94" t="s">
        <v>1138</v>
      </c>
      <c r="AE60" s="84"/>
      <c r="AF60" s="113"/>
    </row>
    <row r="61" spans="2:32" ht="124.5" customHeight="1" x14ac:dyDescent="0.25">
      <c r="B61" s="308"/>
      <c r="C61" s="313" t="s">
        <v>145</v>
      </c>
      <c r="D61" s="126"/>
      <c r="E61" s="113" t="s">
        <v>1166</v>
      </c>
      <c r="F61" s="113" t="s">
        <v>1167</v>
      </c>
      <c r="G61" s="126" t="s">
        <v>1168</v>
      </c>
      <c r="H61" s="103">
        <v>2</v>
      </c>
      <c r="I61" s="105" t="s">
        <v>92</v>
      </c>
      <c r="J61" s="126" t="s">
        <v>1164</v>
      </c>
      <c r="K61" s="91" t="s">
        <v>251</v>
      </c>
      <c r="L61" s="91" t="s">
        <v>41</v>
      </c>
      <c r="M61" s="118" t="s">
        <v>178</v>
      </c>
      <c r="N61" s="91" t="s">
        <v>43</v>
      </c>
      <c r="O61" s="977">
        <f t="shared" si="6"/>
        <v>12</v>
      </c>
      <c r="P61" s="134">
        <v>1</v>
      </c>
      <c r="Q61" s="134">
        <v>1</v>
      </c>
      <c r="R61" s="134">
        <v>1</v>
      </c>
      <c r="S61" s="134">
        <v>1</v>
      </c>
      <c r="T61" s="134">
        <v>1</v>
      </c>
      <c r="U61" s="134">
        <v>1</v>
      </c>
      <c r="V61" s="134">
        <v>1</v>
      </c>
      <c r="W61" s="134">
        <v>1</v>
      </c>
      <c r="X61" s="134">
        <v>1</v>
      </c>
      <c r="Y61" s="134">
        <v>1</v>
      </c>
      <c r="Z61" s="134">
        <v>1</v>
      </c>
      <c r="AA61" s="134">
        <v>1</v>
      </c>
      <c r="AB61" s="317" t="s">
        <v>1169</v>
      </c>
      <c r="AC61" s="91" t="s">
        <v>1137</v>
      </c>
      <c r="AD61" s="91" t="s">
        <v>1138</v>
      </c>
      <c r="AE61" s="84"/>
      <c r="AF61" s="113"/>
    </row>
    <row r="62" spans="2:32" ht="84.75" customHeight="1" x14ac:dyDescent="0.25">
      <c r="B62" s="308"/>
      <c r="C62" s="322" t="s">
        <v>585</v>
      </c>
      <c r="D62" s="126"/>
      <c r="E62" s="114" t="s">
        <v>1170</v>
      </c>
      <c r="F62" s="113"/>
      <c r="G62" s="126" t="s">
        <v>1171</v>
      </c>
      <c r="H62" s="103">
        <v>1</v>
      </c>
      <c r="I62" s="105" t="s">
        <v>567</v>
      </c>
      <c r="J62" s="126" t="s">
        <v>1172</v>
      </c>
      <c r="K62" s="91" t="s">
        <v>1173</v>
      </c>
      <c r="L62" s="91" t="s">
        <v>343</v>
      </c>
      <c r="M62" s="118" t="s">
        <v>42</v>
      </c>
      <c r="N62" s="91" t="s">
        <v>43</v>
      </c>
      <c r="O62" s="977">
        <f>AVERAGE(P62:AA62)</f>
        <v>369.58</v>
      </c>
      <c r="P62" s="134">
        <v>336.35</v>
      </c>
      <c r="Q62" s="134">
        <v>302.05</v>
      </c>
      <c r="R62" s="134">
        <v>356.34</v>
      </c>
      <c r="S62" s="134">
        <v>360.82</v>
      </c>
      <c r="T62" s="134">
        <v>376.25</v>
      </c>
      <c r="U62" s="134">
        <v>385.07</v>
      </c>
      <c r="V62" s="134">
        <v>408.14</v>
      </c>
      <c r="W62" s="134">
        <v>408.58</v>
      </c>
      <c r="X62" s="134">
        <v>386.1</v>
      </c>
      <c r="Y62" s="134">
        <v>381.76</v>
      </c>
      <c r="Z62" s="134">
        <v>365.44</v>
      </c>
      <c r="AA62" s="134">
        <v>368.06</v>
      </c>
      <c r="AB62" s="317" t="s">
        <v>1174</v>
      </c>
      <c r="AC62" s="91" t="s">
        <v>1137</v>
      </c>
      <c r="AD62" s="91" t="s">
        <v>1138</v>
      </c>
      <c r="AE62" s="84"/>
      <c r="AF62" s="113"/>
    </row>
    <row r="63" spans="2:32" ht="84.75" customHeight="1" x14ac:dyDescent="0.25">
      <c r="B63" s="311"/>
      <c r="C63" s="311"/>
      <c r="D63" s="126"/>
      <c r="E63" s="113" t="s">
        <v>1175</v>
      </c>
      <c r="F63" s="113"/>
      <c r="G63" s="126" t="s">
        <v>1176</v>
      </c>
      <c r="H63" s="94">
        <v>1</v>
      </c>
      <c r="I63" s="95"/>
      <c r="J63" s="126" t="s">
        <v>1040</v>
      </c>
      <c r="K63" s="91" t="s">
        <v>461</v>
      </c>
      <c r="L63" s="91" t="s">
        <v>343</v>
      </c>
      <c r="M63" s="91" t="s">
        <v>42</v>
      </c>
      <c r="N63" s="91" t="s">
        <v>43</v>
      </c>
      <c r="O63" s="977">
        <f>AVERAGE(P63:AA63)</f>
        <v>2</v>
      </c>
      <c r="P63" s="134">
        <v>2</v>
      </c>
      <c r="Q63" s="134">
        <v>2</v>
      </c>
      <c r="R63" s="134">
        <v>2</v>
      </c>
      <c r="S63" s="134">
        <v>2</v>
      </c>
      <c r="T63" s="134">
        <v>2</v>
      </c>
      <c r="U63" s="134">
        <v>2</v>
      </c>
      <c r="V63" s="134">
        <v>2</v>
      </c>
      <c r="W63" s="134">
        <v>2</v>
      </c>
      <c r="X63" s="134">
        <v>2</v>
      </c>
      <c r="Y63" s="134">
        <v>2</v>
      </c>
      <c r="Z63" s="134">
        <v>2</v>
      </c>
      <c r="AA63" s="134">
        <v>2</v>
      </c>
      <c r="AB63" s="317" t="s">
        <v>1055</v>
      </c>
      <c r="AC63" s="118" t="s">
        <v>1042</v>
      </c>
      <c r="AD63" s="94" t="s">
        <v>1177</v>
      </c>
      <c r="AE63" s="84"/>
      <c r="AF63" s="113"/>
    </row>
    <row r="64" spans="2:32" s="337" customFormat="1" ht="84.75" customHeight="1" x14ac:dyDescent="0.25">
      <c r="B64" s="322" t="s">
        <v>227</v>
      </c>
      <c r="C64" s="334" t="s">
        <v>234</v>
      </c>
      <c r="D64" s="117"/>
      <c r="E64" s="100" t="s">
        <v>707</v>
      </c>
      <c r="F64" s="100"/>
      <c r="G64" s="114" t="s">
        <v>708</v>
      </c>
      <c r="H64" s="102">
        <v>2</v>
      </c>
      <c r="I64" s="100" t="s">
        <v>92</v>
      </c>
      <c r="J64" s="114" t="s">
        <v>709</v>
      </c>
      <c r="K64" s="116" t="s">
        <v>40</v>
      </c>
      <c r="L64" s="116" t="s">
        <v>41</v>
      </c>
      <c r="M64" s="116" t="s">
        <v>42</v>
      </c>
      <c r="N64" s="116" t="s">
        <v>43</v>
      </c>
      <c r="O64" s="978">
        <f t="shared" ref="O64:O65" si="7">+SUM(P64:AA64)</f>
        <v>1</v>
      </c>
      <c r="P64" s="335"/>
      <c r="Q64" s="335"/>
      <c r="R64" s="335"/>
      <c r="S64" s="335"/>
      <c r="T64" s="335"/>
      <c r="U64" s="335"/>
      <c r="V64" s="335"/>
      <c r="W64" s="335"/>
      <c r="X64" s="335"/>
      <c r="Y64" s="121">
        <v>0.75</v>
      </c>
      <c r="Z64" s="121">
        <v>0.25</v>
      </c>
      <c r="AA64" s="335"/>
      <c r="AB64" s="336" t="s">
        <v>710</v>
      </c>
      <c r="AC64" s="118" t="s">
        <v>1035</v>
      </c>
      <c r="AD64" s="103" t="s">
        <v>1036</v>
      </c>
      <c r="AE64" s="100" t="s">
        <v>101</v>
      </c>
      <c r="AF64" s="114"/>
    </row>
    <row r="65" spans="2:32" s="337" customFormat="1" ht="84.75" customHeight="1" x14ac:dyDescent="0.25">
      <c r="B65" s="308"/>
      <c r="C65" s="338"/>
      <c r="D65" s="117"/>
      <c r="E65" s="100" t="s">
        <v>707</v>
      </c>
      <c r="F65" s="100"/>
      <c r="G65" s="114" t="s">
        <v>708</v>
      </c>
      <c r="H65" s="102">
        <v>2</v>
      </c>
      <c r="I65" s="100" t="s">
        <v>92</v>
      </c>
      <c r="J65" s="114" t="s">
        <v>709</v>
      </c>
      <c r="K65" s="116" t="s">
        <v>40</v>
      </c>
      <c r="L65" s="116" t="s">
        <v>41</v>
      </c>
      <c r="M65" s="116" t="s">
        <v>42</v>
      </c>
      <c r="N65" s="116" t="s">
        <v>43</v>
      </c>
      <c r="O65" s="978">
        <f t="shared" si="7"/>
        <v>1</v>
      </c>
      <c r="P65" s="335"/>
      <c r="Q65" s="335"/>
      <c r="R65" s="335"/>
      <c r="S65" s="335"/>
      <c r="T65" s="335"/>
      <c r="U65" s="335"/>
      <c r="V65" s="335"/>
      <c r="W65" s="335"/>
      <c r="X65" s="335"/>
      <c r="Y65" s="121">
        <v>0.75</v>
      </c>
      <c r="Z65" s="121">
        <v>0.25</v>
      </c>
      <c r="AA65" s="335"/>
      <c r="AB65" s="336" t="s">
        <v>710</v>
      </c>
      <c r="AC65" s="103" t="s">
        <v>1106</v>
      </c>
      <c r="AD65" s="103" t="s">
        <v>1107</v>
      </c>
      <c r="AE65" s="100" t="s">
        <v>101</v>
      </c>
      <c r="AF65" s="114"/>
    </row>
    <row r="66" spans="2:32" ht="84.75" customHeight="1" x14ac:dyDescent="0.25">
      <c r="B66" s="308"/>
      <c r="C66" s="322" t="s">
        <v>735</v>
      </c>
      <c r="D66" s="126"/>
      <c r="E66" s="113" t="s">
        <v>1178</v>
      </c>
      <c r="F66" s="114"/>
      <c r="G66" s="126" t="s">
        <v>1179</v>
      </c>
      <c r="H66" s="94">
        <v>1</v>
      </c>
      <c r="I66" s="95" t="s">
        <v>398</v>
      </c>
      <c r="J66" s="126" t="s">
        <v>1180</v>
      </c>
      <c r="K66" s="91" t="s">
        <v>461</v>
      </c>
      <c r="L66" s="91" t="s">
        <v>343</v>
      </c>
      <c r="M66" s="91" t="s">
        <v>178</v>
      </c>
      <c r="N66" s="91" t="s">
        <v>43</v>
      </c>
      <c r="O66" s="977">
        <f t="shared" ref="O66:O69" si="8">AVERAGE(P66:AA66)</f>
        <v>4.5</v>
      </c>
      <c r="P66" s="134">
        <v>4.5</v>
      </c>
      <c r="Q66" s="134">
        <v>4.5</v>
      </c>
      <c r="R66" s="134">
        <v>4.5</v>
      </c>
      <c r="S66" s="134">
        <v>4.5</v>
      </c>
      <c r="T66" s="134">
        <v>4.5</v>
      </c>
      <c r="U66" s="134">
        <v>4.5</v>
      </c>
      <c r="V66" s="134">
        <v>4.5</v>
      </c>
      <c r="W66" s="134">
        <v>4.5</v>
      </c>
      <c r="X66" s="134">
        <v>4.5</v>
      </c>
      <c r="Y66" s="134">
        <v>4.5</v>
      </c>
      <c r="Z66" s="134">
        <v>4.5</v>
      </c>
      <c r="AA66" s="134">
        <v>4.5</v>
      </c>
      <c r="AB66" s="317" t="s">
        <v>1041</v>
      </c>
      <c r="AC66" s="91" t="s">
        <v>1094</v>
      </c>
      <c r="AD66" s="91" t="s">
        <v>1095</v>
      </c>
      <c r="AE66" s="84"/>
      <c r="AF66" s="113"/>
    </row>
    <row r="67" spans="2:32" ht="84.75" customHeight="1" x14ac:dyDescent="0.25">
      <c r="B67" s="308"/>
      <c r="C67" s="308"/>
      <c r="D67" s="126"/>
      <c r="E67" s="114" t="s">
        <v>1181</v>
      </c>
      <c r="F67" s="114"/>
      <c r="G67" s="126" t="s">
        <v>1182</v>
      </c>
      <c r="H67" s="94">
        <v>3</v>
      </c>
      <c r="I67" s="95" t="s">
        <v>259</v>
      </c>
      <c r="J67" s="126" t="s">
        <v>1183</v>
      </c>
      <c r="K67" s="91" t="s">
        <v>461</v>
      </c>
      <c r="L67" s="91" t="s">
        <v>343</v>
      </c>
      <c r="M67" s="91" t="s">
        <v>178</v>
      </c>
      <c r="N67" s="91" t="s">
        <v>43</v>
      </c>
      <c r="O67" s="977">
        <f t="shared" si="8"/>
        <v>19</v>
      </c>
      <c r="P67" s="134">
        <v>19</v>
      </c>
      <c r="Q67" s="134">
        <v>19</v>
      </c>
      <c r="R67" s="134">
        <v>19</v>
      </c>
      <c r="S67" s="134">
        <v>19</v>
      </c>
      <c r="T67" s="134">
        <v>19</v>
      </c>
      <c r="U67" s="134">
        <v>19</v>
      </c>
      <c r="V67" s="134">
        <v>19</v>
      </c>
      <c r="W67" s="134">
        <v>19</v>
      </c>
      <c r="X67" s="134">
        <v>19</v>
      </c>
      <c r="Y67" s="134">
        <v>19</v>
      </c>
      <c r="Z67" s="134">
        <v>19</v>
      </c>
      <c r="AA67" s="134">
        <v>19</v>
      </c>
      <c r="AB67" s="317" t="s">
        <v>1041</v>
      </c>
      <c r="AC67" s="91" t="s">
        <v>1094</v>
      </c>
      <c r="AD67" s="91" t="s">
        <v>1095</v>
      </c>
      <c r="AE67" s="84"/>
      <c r="AF67" s="113"/>
    </row>
    <row r="68" spans="2:32" ht="84.75" customHeight="1" x14ac:dyDescent="0.25">
      <c r="B68" s="308"/>
      <c r="C68" s="308"/>
      <c r="D68" s="126"/>
      <c r="E68" s="113" t="s">
        <v>1184</v>
      </c>
      <c r="F68" s="113"/>
      <c r="G68" s="126" t="s">
        <v>1185</v>
      </c>
      <c r="H68" s="94">
        <v>1</v>
      </c>
      <c r="I68" s="95" t="s">
        <v>259</v>
      </c>
      <c r="J68" s="126" t="s">
        <v>1186</v>
      </c>
      <c r="K68" s="91" t="s">
        <v>461</v>
      </c>
      <c r="L68" s="91" t="s">
        <v>343</v>
      </c>
      <c r="M68" s="91" t="s">
        <v>178</v>
      </c>
      <c r="N68" s="91" t="s">
        <v>43</v>
      </c>
      <c r="O68" s="977">
        <f t="shared" si="8"/>
        <v>3</v>
      </c>
      <c r="P68" s="131">
        <v>3</v>
      </c>
      <c r="Q68" s="134">
        <v>3</v>
      </c>
      <c r="R68" s="134">
        <v>3</v>
      </c>
      <c r="S68" s="134">
        <v>3</v>
      </c>
      <c r="T68" s="134">
        <v>3</v>
      </c>
      <c r="U68" s="134">
        <v>3</v>
      </c>
      <c r="V68" s="134">
        <v>3</v>
      </c>
      <c r="W68" s="134">
        <v>3</v>
      </c>
      <c r="X68" s="134">
        <v>3</v>
      </c>
      <c r="Y68" s="134">
        <v>3</v>
      </c>
      <c r="Z68" s="134">
        <v>3</v>
      </c>
      <c r="AA68" s="134">
        <v>3</v>
      </c>
      <c r="AB68" s="317" t="s">
        <v>1041</v>
      </c>
      <c r="AC68" s="91" t="s">
        <v>1094</v>
      </c>
      <c r="AD68" s="91" t="s">
        <v>1095</v>
      </c>
      <c r="AE68" s="84" t="s">
        <v>483</v>
      </c>
      <c r="AF68" s="113"/>
    </row>
    <row r="69" spans="2:32" ht="84.75" customHeight="1" x14ac:dyDescent="0.25">
      <c r="B69" s="308"/>
      <c r="C69" s="308"/>
      <c r="D69" s="126"/>
      <c r="E69" s="113" t="s">
        <v>1184</v>
      </c>
      <c r="F69" s="113"/>
      <c r="G69" s="126" t="s">
        <v>1187</v>
      </c>
      <c r="H69" s="94">
        <v>3</v>
      </c>
      <c r="I69" s="95" t="s">
        <v>259</v>
      </c>
      <c r="J69" s="126" t="s">
        <v>1186</v>
      </c>
      <c r="K69" s="91" t="s">
        <v>461</v>
      </c>
      <c r="L69" s="91" t="s">
        <v>343</v>
      </c>
      <c r="M69" s="91" t="s">
        <v>178</v>
      </c>
      <c r="N69" s="91" t="s">
        <v>43</v>
      </c>
      <c r="O69" s="977">
        <f t="shared" si="8"/>
        <v>4</v>
      </c>
      <c r="P69" s="134">
        <v>4</v>
      </c>
      <c r="Q69" s="134">
        <v>4</v>
      </c>
      <c r="R69" s="134">
        <v>4</v>
      </c>
      <c r="S69" s="134">
        <v>4</v>
      </c>
      <c r="T69" s="134">
        <v>4</v>
      </c>
      <c r="U69" s="134">
        <v>4</v>
      </c>
      <c r="V69" s="134">
        <v>4</v>
      </c>
      <c r="W69" s="134">
        <v>4</v>
      </c>
      <c r="X69" s="134">
        <v>4</v>
      </c>
      <c r="Y69" s="134">
        <v>4</v>
      </c>
      <c r="Z69" s="134">
        <v>4</v>
      </c>
      <c r="AA69" s="134">
        <v>4</v>
      </c>
      <c r="AB69" s="317" t="s">
        <v>1041</v>
      </c>
      <c r="AC69" s="91" t="s">
        <v>1094</v>
      </c>
      <c r="AD69" s="91" t="s">
        <v>1095</v>
      </c>
      <c r="AE69" s="84" t="s">
        <v>483</v>
      </c>
      <c r="AF69" s="113"/>
    </row>
    <row r="70" spans="2:32" ht="84.75" customHeight="1" x14ac:dyDescent="0.25">
      <c r="B70" s="311"/>
      <c r="C70" s="311"/>
      <c r="D70" s="126"/>
      <c r="E70" s="113" t="s">
        <v>1188</v>
      </c>
      <c r="F70" s="113" t="s">
        <v>1189</v>
      </c>
      <c r="G70" s="126" t="s">
        <v>1190</v>
      </c>
      <c r="H70" s="94">
        <v>1</v>
      </c>
      <c r="I70" s="95" t="s">
        <v>313</v>
      </c>
      <c r="J70" s="126" t="s">
        <v>1191</v>
      </c>
      <c r="K70" s="91" t="s">
        <v>327</v>
      </c>
      <c r="L70" s="91" t="s">
        <v>41</v>
      </c>
      <c r="M70" s="91" t="s">
        <v>178</v>
      </c>
      <c r="N70" s="91" t="s">
        <v>43</v>
      </c>
      <c r="O70" s="977">
        <f>SUM(P70:AA70)</f>
        <v>18.36</v>
      </c>
      <c r="P70" s="134">
        <v>1.53</v>
      </c>
      <c r="Q70" s="134">
        <v>1.53</v>
      </c>
      <c r="R70" s="134">
        <v>1.53</v>
      </c>
      <c r="S70" s="134">
        <v>1.53</v>
      </c>
      <c r="T70" s="134">
        <v>1.53</v>
      </c>
      <c r="U70" s="134">
        <v>1.53</v>
      </c>
      <c r="V70" s="134">
        <v>1.53</v>
      </c>
      <c r="W70" s="134">
        <v>1.53</v>
      </c>
      <c r="X70" s="134">
        <v>1.53</v>
      </c>
      <c r="Y70" s="134">
        <v>1.53</v>
      </c>
      <c r="Z70" s="134">
        <v>1.53</v>
      </c>
      <c r="AA70" s="134">
        <v>1.53</v>
      </c>
      <c r="AB70" s="317" t="s">
        <v>1041</v>
      </c>
      <c r="AC70" s="91" t="s">
        <v>1094</v>
      </c>
      <c r="AD70" s="91" t="s">
        <v>1095</v>
      </c>
      <c r="AE70" s="84"/>
      <c r="AF70" s="113"/>
    </row>
    <row r="71" spans="2:32" x14ac:dyDescent="0.25">
      <c r="AE71" s="256"/>
    </row>
    <row r="72" spans="2:32" x14ac:dyDescent="0.25">
      <c r="AE72" s="256"/>
    </row>
    <row r="73" spans="2:32" x14ac:dyDescent="0.25">
      <c r="AE73" s="256"/>
    </row>
    <row r="74" spans="2:32" x14ac:dyDescent="0.25">
      <c r="AE74" s="256"/>
    </row>
    <row r="75" spans="2:32" x14ac:dyDescent="0.25">
      <c r="AE75" s="256"/>
    </row>
  </sheetData>
  <sheetProtection formatColumns="0" autoFilter="0"/>
  <mergeCells count="33">
    <mergeCell ref="B50:B63"/>
    <mergeCell ref="C51:C60"/>
    <mergeCell ref="C62:C63"/>
    <mergeCell ref="B64:B70"/>
    <mergeCell ref="C64:C65"/>
    <mergeCell ref="C66:C70"/>
    <mergeCell ref="B7:B49"/>
    <mergeCell ref="C7:C26"/>
    <mergeCell ref="C31:C32"/>
    <mergeCell ref="C33:C48"/>
    <mergeCell ref="D35:D37"/>
    <mergeCell ref="E35:E37"/>
    <mergeCell ref="AB5:AB6"/>
    <mergeCell ref="AC5:AC6"/>
    <mergeCell ref="AD5:AD6"/>
    <mergeCell ref="AE5:AE6"/>
    <mergeCell ref="AF5:AF6"/>
    <mergeCell ref="M5:M6"/>
    <mergeCell ref="N5:N6"/>
    <mergeCell ref="O5:O6"/>
    <mergeCell ref="P5:AA5"/>
    <mergeCell ref="G5:G6"/>
    <mergeCell ref="H5:H6"/>
    <mergeCell ref="I5:I6"/>
    <mergeCell ref="J5:J6"/>
    <mergeCell ref="K5:K6"/>
    <mergeCell ref="L5:L6"/>
    <mergeCell ref="C2:F2"/>
    <mergeCell ref="C3:F3"/>
    <mergeCell ref="B5:C5"/>
    <mergeCell ref="D5:D6"/>
    <mergeCell ref="E5:E6"/>
    <mergeCell ref="F5:F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69"/>
  <sheetViews>
    <sheetView showGridLines="0" topLeftCell="K1" zoomScale="55" zoomScaleNormal="55" zoomScaleSheetLayoutView="50" workbookViewId="0">
      <selection activeCell="P6" sqref="P6:AA66"/>
    </sheetView>
  </sheetViews>
  <sheetFormatPr baseColWidth="10" defaultColWidth="11.42578125" defaultRowHeight="18" x14ac:dyDescent="0.25"/>
  <cols>
    <col min="1" max="1" width="0.5703125" style="135" customWidth="1"/>
    <col min="2" max="2" width="27.140625" style="135" customWidth="1"/>
    <col min="3" max="3" width="24.140625" style="135" customWidth="1"/>
    <col min="4" max="4" width="35.5703125" style="135" customWidth="1"/>
    <col min="5" max="5" width="43.140625" style="135" customWidth="1"/>
    <col min="6" max="6" width="53.5703125" style="135" customWidth="1"/>
    <col min="7" max="7" width="57.28515625" style="135" customWidth="1"/>
    <col min="8" max="8" width="17.42578125" style="135" customWidth="1"/>
    <col min="9" max="9" width="33.85546875" style="292" customWidth="1"/>
    <col min="10" max="10" width="22" style="292" customWidth="1"/>
    <col min="11" max="11" width="17.28515625" style="292" customWidth="1"/>
    <col min="12" max="12" width="18.5703125" style="292" customWidth="1"/>
    <col min="13" max="13" width="18.28515625" style="292" customWidth="1"/>
    <col min="14" max="14" width="19" style="292" customWidth="1"/>
    <col min="15" max="15" width="17.42578125" style="292" customWidth="1"/>
    <col min="16" max="27" width="12.42578125" style="292" customWidth="1"/>
    <col min="28" max="28" width="28.140625" style="292" customWidth="1"/>
    <col min="29" max="29" width="25.85546875" style="292" customWidth="1"/>
    <col min="30" max="30" width="31.140625" style="292" customWidth="1"/>
    <col min="31" max="31" width="33" style="292" customWidth="1"/>
    <col min="32" max="32" width="22.7109375" style="339" customWidth="1"/>
    <col min="33" max="38" width="11.42578125" style="173"/>
    <col min="39" max="39" width="5" style="135" customWidth="1"/>
    <col min="40" max="16384" width="11.42578125" style="135"/>
  </cols>
  <sheetData>
    <row r="1" spans="1:38" ht="26.25" customHeight="1" x14ac:dyDescent="0.25"/>
    <row r="2" spans="1:38" ht="30" x14ac:dyDescent="0.25">
      <c r="C2" s="340" t="s">
        <v>0</v>
      </c>
      <c r="D2" s="341"/>
      <c r="E2" s="341"/>
      <c r="F2" s="341"/>
      <c r="G2" s="341"/>
      <c r="H2" s="341"/>
      <c r="I2" s="342"/>
      <c r="J2" s="342"/>
      <c r="K2" s="342"/>
      <c r="L2" s="342"/>
      <c r="M2" s="342"/>
      <c r="N2" s="342"/>
      <c r="O2" s="342"/>
      <c r="P2" s="342"/>
      <c r="Q2" s="342"/>
      <c r="R2" s="342"/>
      <c r="S2" s="342"/>
      <c r="T2" s="342"/>
      <c r="U2" s="342"/>
      <c r="V2" s="342"/>
      <c r="W2" s="342"/>
      <c r="X2" s="342"/>
      <c r="Y2" s="342"/>
      <c r="Z2" s="342"/>
      <c r="AA2" s="342"/>
      <c r="AB2" s="342"/>
      <c r="AC2" s="342"/>
    </row>
    <row r="3" spans="1:38" ht="24" customHeight="1" x14ac:dyDescent="0.25">
      <c r="C3" s="343" t="s">
        <v>1192</v>
      </c>
      <c r="D3" s="344"/>
    </row>
    <row r="6" spans="1:38" ht="37.5" customHeight="1" x14ac:dyDescent="0.25">
      <c r="B6" s="345" t="s">
        <v>2</v>
      </c>
      <c r="C6" s="345"/>
      <c r="D6" s="345" t="s">
        <v>3</v>
      </c>
      <c r="E6" s="345" t="s">
        <v>4</v>
      </c>
      <c r="F6" s="345" t="s">
        <v>5</v>
      </c>
      <c r="G6" s="345" t="s">
        <v>6</v>
      </c>
      <c r="H6" s="345" t="s">
        <v>7</v>
      </c>
      <c r="I6" s="345" t="s">
        <v>8</v>
      </c>
      <c r="J6" s="345" t="s">
        <v>9</v>
      </c>
      <c r="K6" s="345" t="s">
        <v>10</v>
      </c>
      <c r="L6" s="345" t="s">
        <v>11</v>
      </c>
      <c r="M6" s="345" t="s">
        <v>12</v>
      </c>
      <c r="N6" s="345" t="s">
        <v>13</v>
      </c>
      <c r="O6" s="346" t="s">
        <v>14</v>
      </c>
      <c r="P6" s="345" t="s">
        <v>15</v>
      </c>
      <c r="Q6" s="345"/>
      <c r="R6" s="345"/>
      <c r="S6" s="345"/>
      <c r="T6" s="345"/>
      <c r="U6" s="345"/>
      <c r="V6" s="345"/>
      <c r="W6" s="345"/>
      <c r="X6" s="345"/>
      <c r="Y6" s="345"/>
      <c r="Z6" s="345"/>
      <c r="AA6" s="345"/>
      <c r="AB6" s="350" t="s">
        <v>16</v>
      </c>
      <c r="AC6" s="345" t="s">
        <v>17</v>
      </c>
      <c r="AD6" s="345" t="s">
        <v>18</v>
      </c>
      <c r="AE6" s="345" t="s">
        <v>19</v>
      </c>
      <c r="AF6" s="345" t="s">
        <v>20</v>
      </c>
    </row>
    <row r="7" spans="1:38" ht="47.25" customHeight="1" x14ac:dyDescent="0.25">
      <c r="A7" s="351"/>
      <c r="B7" s="352" t="s">
        <v>21</v>
      </c>
      <c r="C7" s="352" t="s">
        <v>22</v>
      </c>
      <c r="D7" s="345"/>
      <c r="E7" s="345"/>
      <c r="F7" s="345"/>
      <c r="G7" s="345"/>
      <c r="H7" s="345"/>
      <c r="I7" s="345"/>
      <c r="J7" s="345"/>
      <c r="K7" s="345"/>
      <c r="L7" s="345"/>
      <c r="M7" s="345"/>
      <c r="N7" s="345"/>
      <c r="O7" s="346"/>
      <c r="P7" s="352" t="s">
        <v>23</v>
      </c>
      <c r="Q7" s="352" t="s">
        <v>24</v>
      </c>
      <c r="R7" s="352" t="s">
        <v>25</v>
      </c>
      <c r="S7" s="352" t="s">
        <v>26</v>
      </c>
      <c r="T7" s="352" t="s">
        <v>27</v>
      </c>
      <c r="U7" s="352" t="s">
        <v>28</v>
      </c>
      <c r="V7" s="352" t="s">
        <v>29</v>
      </c>
      <c r="W7" s="352" t="s">
        <v>30</v>
      </c>
      <c r="X7" s="352" t="s">
        <v>31</v>
      </c>
      <c r="Y7" s="352" t="s">
        <v>32</v>
      </c>
      <c r="Z7" s="352" t="s">
        <v>33</v>
      </c>
      <c r="AA7" s="352" t="s">
        <v>34</v>
      </c>
      <c r="AB7" s="350"/>
      <c r="AC7" s="345"/>
      <c r="AD7" s="345"/>
      <c r="AE7" s="345"/>
      <c r="AF7" s="345"/>
    </row>
    <row r="8" spans="1:38" ht="99.75" customHeight="1" x14ac:dyDescent="0.25">
      <c r="B8" s="355" t="s">
        <v>87</v>
      </c>
      <c r="C8" s="356" t="s">
        <v>129</v>
      </c>
      <c r="D8" s="97" t="s">
        <v>1193</v>
      </c>
      <c r="E8" s="108" t="s">
        <v>1194</v>
      </c>
      <c r="F8" s="108" t="s">
        <v>1195</v>
      </c>
      <c r="G8" s="97" t="s">
        <v>1196</v>
      </c>
      <c r="H8" s="357">
        <v>3</v>
      </c>
      <c r="I8" s="358" t="s">
        <v>92</v>
      </c>
      <c r="J8" s="358" t="s">
        <v>996</v>
      </c>
      <c r="K8" s="358" t="s">
        <v>40</v>
      </c>
      <c r="L8" s="358" t="s">
        <v>41</v>
      </c>
      <c r="M8" s="358" t="s">
        <v>42</v>
      </c>
      <c r="N8" s="358" t="s">
        <v>43</v>
      </c>
      <c r="O8" s="359">
        <f>SUM(P8:AA8)</f>
        <v>1</v>
      </c>
      <c r="P8" s="360"/>
      <c r="Q8" s="360"/>
      <c r="R8" s="360">
        <v>0.25</v>
      </c>
      <c r="S8" s="360"/>
      <c r="T8" s="360"/>
      <c r="U8" s="360">
        <v>0.25</v>
      </c>
      <c r="V8" s="360"/>
      <c r="W8" s="360">
        <v>0.25</v>
      </c>
      <c r="X8" s="360"/>
      <c r="Y8" s="360"/>
      <c r="Z8" s="360">
        <v>0.25</v>
      </c>
      <c r="AA8" s="360"/>
      <c r="AB8" s="361" t="s">
        <v>1197</v>
      </c>
      <c r="AC8" s="362" t="s">
        <v>1198</v>
      </c>
      <c r="AD8" s="358" t="s">
        <v>1199</v>
      </c>
      <c r="AE8" s="358"/>
      <c r="AF8" s="363"/>
      <c r="AG8" s="135"/>
      <c r="AH8" s="135"/>
      <c r="AI8" s="135"/>
      <c r="AJ8" s="135"/>
      <c r="AK8" s="135"/>
      <c r="AL8" s="135"/>
    </row>
    <row r="9" spans="1:38" ht="72" customHeight="1" x14ac:dyDescent="0.25">
      <c r="B9" s="355"/>
      <c r="C9" s="356"/>
      <c r="D9" s="97"/>
      <c r="E9" s="364" t="s">
        <v>1200</v>
      </c>
      <c r="F9" s="108" t="s">
        <v>1201</v>
      </c>
      <c r="G9" s="365" t="s">
        <v>1202</v>
      </c>
      <c r="H9" s="357">
        <v>3</v>
      </c>
      <c r="I9" s="358" t="s">
        <v>92</v>
      </c>
      <c r="J9" s="358" t="s">
        <v>1203</v>
      </c>
      <c r="K9" s="358" t="s">
        <v>251</v>
      </c>
      <c r="L9" s="358" t="s">
        <v>41</v>
      </c>
      <c r="M9" s="358" t="s">
        <v>42</v>
      </c>
      <c r="N9" s="358" t="s">
        <v>43</v>
      </c>
      <c r="O9" s="366">
        <f>SUM(P9:AA9)</f>
        <v>4</v>
      </c>
      <c r="P9" s="367"/>
      <c r="Q9" s="367"/>
      <c r="R9" s="367">
        <v>1</v>
      </c>
      <c r="S9" s="367"/>
      <c r="T9" s="367"/>
      <c r="U9" s="367">
        <v>1</v>
      </c>
      <c r="V9" s="367"/>
      <c r="W9" s="367">
        <v>1</v>
      </c>
      <c r="X9" s="367"/>
      <c r="Y9" s="367">
        <v>1</v>
      </c>
      <c r="Z9" s="367"/>
      <c r="AA9" s="367"/>
      <c r="AB9" s="361" t="s">
        <v>1204</v>
      </c>
      <c r="AC9" s="362" t="s">
        <v>1198</v>
      </c>
      <c r="AD9" s="358" t="s">
        <v>1199</v>
      </c>
      <c r="AE9" s="358"/>
      <c r="AF9" s="363"/>
      <c r="AG9" s="135"/>
      <c r="AH9" s="135"/>
      <c r="AI9" s="135"/>
      <c r="AJ9" s="135"/>
      <c r="AK9" s="135"/>
      <c r="AL9" s="135"/>
    </row>
    <row r="10" spans="1:38" ht="112.5" customHeight="1" x14ac:dyDescent="0.25">
      <c r="B10" s="355"/>
      <c r="C10" s="356"/>
      <c r="D10" s="97"/>
      <c r="E10" s="364"/>
      <c r="F10" s="108" t="s">
        <v>1205</v>
      </c>
      <c r="G10" s="365"/>
      <c r="H10" s="357">
        <v>2</v>
      </c>
      <c r="I10" s="358" t="s">
        <v>92</v>
      </c>
      <c r="J10" s="358" t="s">
        <v>996</v>
      </c>
      <c r="K10" s="358" t="s">
        <v>40</v>
      </c>
      <c r="L10" s="358" t="s">
        <v>41</v>
      </c>
      <c r="M10" s="358" t="s">
        <v>42</v>
      </c>
      <c r="N10" s="358" t="s">
        <v>43</v>
      </c>
      <c r="O10" s="359">
        <f>SUM(P10:AA10)</f>
        <v>0.5</v>
      </c>
      <c r="P10" s="360"/>
      <c r="Q10" s="360"/>
      <c r="R10" s="360"/>
      <c r="S10" s="360">
        <v>0.25</v>
      </c>
      <c r="T10" s="360"/>
      <c r="U10" s="360"/>
      <c r="V10" s="360"/>
      <c r="W10" s="360"/>
      <c r="X10" s="360">
        <v>0.25</v>
      </c>
      <c r="Y10" s="360"/>
      <c r="Z10" s="360"/>
      <c r="AA10" s="360"/>
      <c r="AB10" s="361" t="s">
        <v>1204</v>
      </c>
      <c r="AC10" s="362" t="s">
        <v>1198</v>
      </c>
      <c r="AD10" s="358" t="s">
        <v>1199</v>
      </c>
      <c r="AE10" s="358"/>
      <c r="AF10" s="363"/>
      <c r="AG10" s="135"/>
      <c r="AH10" s="135"/>
      <c r="AI10" s="135"/>
      <c r="AJ10" s="135"/>
      <c r="AK10" s="135"/>
      <c r="AL10" s="135"/>
    </row>
    <row r="11" spans="1:38" ht="104.25" customHeight="1" x14ac:dyDescent="0.25">
      <c r="B11" s="355"/>
      <c r="C11" s="356"/>
      <c r="D11" s="97"/>
      <c r="E11" s="364" t="s">
        <v>1206</v>
      </c>
      <c r="F11" s="108" t="s">
        <v>1207</v>
      </c>
      <c r="G11" s="97" t="s">
        <v>1208</v>
      </c>
      <c r="H11" s="357">
        <v>3</v>
      </c>
      <c r="I11" s="358" t="s">
        <v>92</v>
      </c>
      <c r="J11" s="358" t="s">
        <v>1209</v>
      </c>
      <c r="K11" s="358" t="s">
        <v>251</v>
      </c>
      <c r="L11" s="358" t="s">
        <v>41</v>
      </c>
      <c r="M11" s="358" t="s">
        <v>42</v>
      </c>
      <c r="N11" s="358" t="s">
        <v>43</v>
      </c>
      <c r="O11" s="366">
        <f>SUM(P11:AA11)</f>
        <v>10</v>
      </c>
      <c r="P11" s="367"/>
      <c r="Q11" s="367"/>
      <c r="R11" s="367">
        <v>1</v>
      </c>
      <c r="S11" s="367">
        <v>1</v>
      </c>
      <c r="T11" s="367">
        <v>1</v>
      </c>
      <c r="U11" s="367">
        <v>1</v>
      </c>
      <c r="V11" s="367">
        <v>1</v>
      </c>
      <c r="W11" s="367">
        <v>1</v>
      </c>
      <c r="X11" s="367">
        <v>1</v>
      </c>
      <c r="Y11" s="367">
        <v>1</v>
      </c>
      <c r="Z11" s="367">
        <v>1</v>
      </c>
      <c r="AA11" s="367">
        <v>1</v>
      </c>
      <c r="AB11" s="361" t="s">
        <v>1210</v>
      </c>
      <c r="AC11" s="362" t="s">
        <v>1198</v>
      </c>
      <c r="AD11" s="358" t="s">
        <v>1211</v>
      </c>
      <c r="AE11" s="358"/>
      <c r="AF11" s="363"/>
      <c r="AG11" s="135"/>
      <c r="AH11" s="135"/>
      <c r="AI11" s="135"/>
      <c r="AJ11" s="135"/>
      <c r="AK11" s="135"/>
      <c r="AL11" s="135"/>
    </row>
    <row r="12" spans="1:38" ht="114.75" customHeight="1" x14ac:dyDescent="0.25">
      <c r="B12" s="355"/>
      <c r="C12" s="356"/>
      <c r="D12" s="97"/>
      <c r="E12" s="364"/>
      <c r="F12" s="108" t="s">
        <v>1212</v>
      </c>
      <c r="G12" s="97" t="s">
        <v>1213</v>
      </c>
      <c r="H12" s="357">
        <v>2</v>
      </c>
      <c r="I12" s="358" t="s">
        <v>92</v>
      </c>
      <c r="J12" s="358" t="s">
        <v>996</v>
      </c>
      <c r="K12" s="358" t="s">
        <v>40</v>
      </c>
      <c r="L12" s="358" t="s">
        <v>41</v>
      </c>
      <c r="M12" s="358" t="s">
        <v>42</v>
      </c>
      <c r="N12" s="358" t="s">
        <v>43</v>
      </c>
      <c r="O12" s="359">
        <f>SUM(P12:AA12)</f>
        <v>1</v>
      </c>
      <c r="P12" s="360"/>
      <c r="Q12" s="360"/>
      <c r="R12" s="360">
        <v>0.25</v>
      </c>
      <c r="S12" s="360"/>
      <c r="T12" s="360"/>
      <c r="U12" s="360">
        <v>0.25</v>
      </c>
      <c r="V12" s="360"/>
      <c r="W12" s="360">
        <v>0.25</v>
      </c>
      <c r="X12" s="360"/>
      <c r="Y12" s="360"/>
      <c r="Z12" s="360">
        <v>0.25</v>
      </c>
      <c r="AA12" s="360"/>
      <c r="AB12" s="361" t="s">
        <v>1214</v>
      </c>
      <c r="AC12" s="362" t="s">
        <v>1198</v>
      </c>
      <c r="AD12" s="358" t="s">
        <v>1215</v>
      </c>
      <c r="AE12" s="358"/>
      <c r="AF12" s="363"/>
      <c r="AG12" s="135"/>
      <c r="AH12" s="135"/>
      <c r="AI12" s="135"/>
      <c r="AJ12" s="135"/>
      <c r="AK12" s="135"/>
      <c r="AL12" s="135"/>
    </row>
    <row r="13" spans="1:38" ht="111" customHeight="1" x14ac:dyDescent="0.25">
      <c r="B13" s="355"/>
      <c r="C13" s="356"/>
      <c r="D13" s="97"/>
      <c r="E13" s="364"/>
      <c r="F13" s="108" t="s">
        <v>1216</v>
      </c>
      <c r="G13" s="97" t="s">
        <v>1217</v>
      </c>
      <c r="H13" s="357">
        <v>3</v>
      </c>
      <c r="I13" s="358" t="s">
        <v>92</v>
      </c>
      <c r="J13" s="358" t="s">
        <v>1209</v>
      </c>
      <c r="K13" s="358" t="s">
        <v>251</v>
      </c>
      <c r="L13" s="358" t="s">
        <v>41</v>
      </c>
      <c r="M13" s="358" t="s">
        <v>42</v>
      </c>
      <c r="N13" s="358" t="s">
        <v>43</v>
      </c>
      <c r="O13" s="366">
        <f t="shared" ref="O13:O15" si="0">SUM(P13:AA13)</f>
        <v>130</v>
      </c>
      <c r="P13" s="367"/>
      <c r="Q13" s="367"/>
      <c r="R13" s="367">
        <v>13</v>
      </c>
      <c r="S13" s="367">
        <v>13</v>
      </c>
      <c r="T13" s="367">
        <v>13</v>
      </c>
      <c r="U13" s="367">
        <v>13</v>
      </c>
      <c r="V13" s="367">
        <v>13</v>
      </c>
      <c r="W13" s="367">
        <v>13</v>
      </c>
      <c r="X13" s="367">
        <v>13</v>
      </c>
      <c r="Y13" s="367">
        <v>13</v>
      </c>
      <c r="Z13" s="367">
        <v>13</v>
      </c>
      <c r="AA13" s="367">
        <v>13</v>
      </c>
      <c r="AB13" s="361" t="s">
        <v>1218</v>
      </c>
      <c r="AC13" s="362" t="s">
        <v>1198</v>
      </c>
      <c r="AD13" s="358" t="s">
        <v>1215</v>
      </c>
      <c r="AE13" s="358"/>
      <c r="AF13" s="363"/>
      <c r="AG13" s="135"/>
      <c r="AH13" s="135"/>
      <c r="AI13" s="135"/>
      <c r="AJ13" s="135"/>
      <c r="AK13" s="135"/>
      <c r="AL13" s="135"/>
    </row>
    <row r="14" spans="1:38" ht="157.5" customHeight="1" x14ac:dyDescent="0.25">
      <c r="B14" s="355"/>
      <c r="C14" s="356"/>
      <c r="D14" s="97"/>
      <c r="E14" s="364"/>
      <c r="F14" s="108" t="s">
        <v>1219</v>
      </c>
      <c r="G14" s="97" t="s">
        <v>1220</v>
      </c>
      <c r="H14" s="357">
        <v>2</v>
      </c>
      <c r="I14" s="358" t="s">
        <v>92</v>
      </c>
      <c r="J14" s="358" t="s">
        <v>1221</v>
      </c>
      <c r="K14" s="358" t="s">
        <v>251</v>
      </c>
      <c r="L14" s="358" t="s">
        <v>41</v>
      </c>
      <c r="M14" s="358" t="s">
        <v>42</v>
      </c>
      <c r="N14" s="358" t="s">
        <v>43</v>
      </c>
      <c r="O14" s="366">
        <f t="shared" si="0"/>
        <v>4</v>
      </c>
      <c r="P14" s="367"/>
      <c r="Q14" s="367"/>
      <c r="R14" s="367">
        <v>1</v>
      </c>
      <c r="S14" s="367"/>
      <c r="T14" s="367"/>
      <c r="U14" s="367">
        <v>1</v>
      </c>
      <c r="V14" s="367"/>
      <c r="W14" s="367">
        <v>1</v>
      </c>
      <c r="X14" s="367"/>
      <c r="Y14" s="367">
        <v>1</v>
      </c>
      <c r="Z14" s="367"/>
      <c r="AA14" s="367"/>
      <c r="AB14" s="361" t="s">
        <v>1222</v>
      </c>
      <c r="AC14" s="362" t="s">
        <v>1198</v>
      </c>
      <c r="AD14" s="358" t="s">
        <v>1223</v>
      </c>
      <c r="AE14" s="358" t="s">
        <v>1224</v>
      </c>
      <c r="AF14" s="363"/>
      <c r="AG14" s="135"/>
      <c r="AH14" s="135"/>
      <c r="AI14" s="135"/>
      <c r="AJ14" s="135"/>
      <c r="AK14" s="135"/>
      <c r="AL14" s="135"/>
    </row>
    <row r="15" spans="1:38" ht="74.25" customHeight="1" x14ac:dyDescent="0.25">
      <c r="B15" s="355"/>
      <c r="C15" s="356"/>
      <c r="D15" s="97"/>
      <c r="E15" s="364"/>
      <c r="F15" s="108" t="s">
        <v>1225</v>
      </c>
      <c r="G15" s="97" t="s">
        <v>1226</v>
      </c>
      <c r="H15" s="357">
        <v>2</v>
      </c>
      <c r="I15" s="358" t="s">
        <v>92</v>
      </c>
      <c r="J15" s="358" t="s">
        <v>1227</v>
      </c>
      <c r="K15" s="358" t="s">
        <v>251</v>
      </c>
      <c r="L15" s="358" t="s">
        <v>41</v>
      </c>
      <c r="M15" s="358" t="s">
        <v>42</v>
      </c>
      <c r="N15" s="358" t="s">
        <v>43</v>
      </c>
      <c r="O15" s="366">
        <f t="shared" si="0"/>
        <v>11</v>
      </c>
      <c r="P15" s="367"/>
      <c r="Q15" s="367">
        <v>1</v>
      </c>
      <c r="R15" s="367">
        <v>1</v>
      </c>
      <c r="S15" s="367">
        <v>1</v>
      </c>
      <c r="T15" s="367">
        <v>1</v>
      </c>
      <c r="U15" s="367">
        <v>1</v>
      </c>
      <c r="V15" s="367">
        <v>1</v>
      </c>
      <c r="W15" s="367">
        <v>1</v>
      </c>
      <c r="X15" s="367">
        <v>1</v>
      </c>
      <c r="Y15" s="367">
        <v>1</v>
      </c>
      <c r="Z15" s="367">
        <v>1</v>
      </c>
      <c r="AA15" s="367">
        <v>1</v>
      </c>
      <c r="AB15" s="361" t="s">
        <v>1228</v>
      </c>
      <c r="AC15" s="362" t="s">
        <v>1198</v>
      </c>
      <c r="AD15" s="358" t="s">
        <v>1229</v>
      </c>
      <c r="AE15" s="358" t="s">
        <v>1230</v>
      </c>
      <c r="AF15" s="363"/>
      <c r="AG15" s="135"/>
      <c r="AH15" s="135"/>
      <c r="AI15" s="135"/>
      <c r="AJ15" s="135"/>
      <c r="AK15" s="135"/>
      <c r="AL15" s="135"/>
    </row>
    <row r="16" spans="1:38" ht="72" x14ac:dyDescent="0.25">
      <c r="B16" s="355"/>
      <c r="C16" s="356"/>
      <c r="D16" s="97"/>
      <c r="E16" s="364"/>
      <c r="F16" s="108" t="s">
        <v>1231</v>
      </c>
      <c r="G16" s="97" t="s">
        <v>1232</v>
      </c>
      <c r="H16" s="357">
        <v>3</v>
      </c>
      <c r="I16" s="358" t="s">
        <v>92</v>
      </c>
      <c r="J16" s="358" t="s">
        <v>996</v>
      </c>
      <c r="K16" s="358" t="s">
        <v>40</v>
      </c>
      <c r="L16" s="358" t="s">
        <v>41</v>
      </c>
      <c r="M16" s="358" t="s">
        <v>42</v>
      </c>
      <c r="N16" s="358" t="s">
        <v>43</v>
      </c>
      <c r="O16" s="359">
        <f>SUM(P16:AA16)</f>
        <v>2</v>
      </c>
      <c r="P16" s="360"/>
      <c r="Q16" s="360"/>
      <c r="R16" s="360"/>
      <c r="S16" s="360"/>
      <c r="T16" s="360"/>
      <c r="U16" s="360">
        <v>1</v>
      </c>
      <c r="V16" s="360"/>
      <c r="W16" s="360"/>
      <c r="X16" s="360">
        <v>1</v>
      </c>
      <c r="Y16" s="360"/>
      <c r="Z16" s="360"/>
      <c r="AA16" s="360"/>
      <c r="AB16" s="361" t="s">
        <v>1233</v>
      </c>
      <c r="AC16" s="362" t="s">
        <v>1198</v>
      </c>
      <c r="AD16" s="358" t="s">
        <v>1234</v>
      </c>
      <c r="AE16" s="358"/>
      <c r="AF16" s="363"/>
      <c r="AG16" s="135"/>
      <c r="AH16" s="135"/>
      <c r="AI16" s="135"/>
      <c r="AJ16" s="135"/>
      <c r="AK16" s="135"/>
      <c r="AL16" s="135"/>
    </row>
    <row r="17" spans="2:38" ht="90" x14ac:dyDescent="0.25">
      <c r="B17" s="355"/>
      <c r="C17" s="356"/>
      <c r="D17" s="97"/>
      <c r="E17" s="364"/>
      <c r="F17" s="108" t="s">
        <v>1235</v>
      </c>
      <c r="G17" s="97" t="s">
        <v>1236</v>
      </c>
      <c r="H17" s="357">
        <v>2</v>
      </c>
      <c r="I17" s="358" t="s">
        <v>92</v>
      </c>
      <c r="J17" s="358" t="s">
        <v>1209</v>
      </c>
      <c r="K17" s="358" t="s">
        <v>251</v>
      </c>
      <c r="L17" s="358" t="s">
        <v>41</v>
      </c>
      <c r="M17" s="358" t="s">
        <v>42</v>
      </c>
      <c r="N17" s="358" t="s">
        <v>43</v>
      </c>
      <c r="O17" s="366">
        <f t="shared" ref="O17:O18" si="1">SUM(P17:AA17)</f>
        <v>11</v>
      </c>
      <c r="P17" s="367"/>
      <c r="Q17" s="367">
        <v>1</v>
      </c>
      <c r="R17" s="367">
        <v>1</v>
      </c>
      <c r="S17" s="367">
        <v>1</v>
      </c>
      <c r="T17" s="367">
        <v>1</v>
      </c>
      <c r="U17" s="367">
        <v>1</v>
      </c>
      <c r="V17" s="367">
        <v>1</v>
      </c>
      <c r="W17" s="367">
        <v>1</v>
      </c>
      <c r="X17" s="367">
        <v>1</v>
      </c>
      <c r="Y17" s="367">
        <v>1</v>
      </c>
      <c r="Z17" s="367">
        <v>1</v>
      </c>
      <c r="AA17" s="367">
        <v>1</v>
      </c>
      <c r="AB17" s="361" t="s">
        <v>1237</v>
      </c>
      <c r="AC17" s="362" t="s">
        <v>1198</v>
      </c>
      <c r="AD17" s="358" t="s">
        <v>1238</v>
      </c>
      <c r="AE17" s="358"/>
      <c r="AF17" s="363"/>
      <c r="AG17" s="135"/>
      <c r="AH17" s="135"/>
      <c r="AI17" s="135"/>
      <c r="AJ17" s="135"/>
      <c r="AK17" s="135"/>
      <c r="AL17" s="135"/>
    </row>
    <row r="18" spans="2:38" ht="111" customHeight="1" x14ac:dyDescent="0.25">
      <c r="B18" s="355"/>
      <c r="C18" s="356"/>
      <c r="D18" s="97"/>
      <c r="E18" s="364"/>
      <c r="F18" s="108" t="s">
        <v>1239</v>
      </c>
      <c r="G18" s="97" t="s">
        <v>1240</v>
      </c>
      <c r="H18" s="357">
        <v>3</v>
      </c>
      <c r="I18" s="358" t="s">
        <v>92</v>
      </c>
      <c r="J18" s="358" t="s">
        <v>1209</v>
      </c>
      <c r="K18" s="358" t="s">
        <v>251</v>
      </c>
      <c r="L18" s="358" t="s">
        <v>41</v>
      </c>
      <c r="M18" s="358" t="s">
        <v>42</v>
      </c>
      <c r="N18" s="358" t="s">
        <v>43</v>
      </c>
      <c r="O18" s="366">
        <f t="shared" si="1"/>
        <v>4</v>
      </c>
      <c r="P18" s="367"/>
      <c r="Q18" s="367"/>
      <c r="R18" s="367">
        <v>1</v>
      </c>
      <c r="S18" s="367"/>
      <c r="T18" s="367"/>
      <c r="U18" s="367">
        <v>1</v>
      </c>
      <c r="V18" s="367"/>
      <c r="W18" s="367">
        <v>1</v>
      </c>
      <c r="X18" s="367"/>
      <c r="Y18" s="367">
        <v>1</v>
      </c>
      <c r="Z18" s="367"/>
      <c r="AA18" s="367"/>
      <c r="AB18" s="361" t="s">
        <v>1222</v>
      </c>
      <c r="AC18" s="362" t="s">
        <v>1198</v>
      </c>
      <c r="AD18" s="358" t="s">
        <v>1241</v>
      </c>
      <c r="AE18" s="358" t="s">
        <v>1242</v>
      </c>
      <c r="AF18" s="363"/>
      <c r="AG18" s="135"/>
      <c r="AH18" s="135"/>
      <c r="AI18" s="135"/>
      <c r="AJ18" s="135"/>
      <c r="AK18" s="135"/>
      <c r="AL18" s="135"/>
    </row>
    <row r="19" spans="2:38" ht="104.25" customHeight="1" x14ac:dyDescent="0.25">
      <c r="B19" s="355"/>
      <c r="C19" s="356"/>
      <c r="D19" s="97"/>
      <c r="E19" s="108" t="s">
        <v>1243</v>
      </c>
      <c r="F19" s="108" t="s">
        <v>1244</v>
      </c>
      <c r="G19" s="97" t="s">
        <v>1245</v>
      </c>
      <c r="H19" s="357">
        <v>2</v>
      </c>
      <c r="I19" s="358" t="s">
        <v>92</v>
      </c>
      <c r="J19" s="358" t="s">
        <v>1246</v>
      </c>
      <c r="K19" s="358" t="s">
        <v>40</v>
      </c>
      <c r="L19" s="358" t="s">
        <v>41</v>
      </c>
      <c r="M19" s="358" t="s">
        <v>42</v>
      </c>
      <c r="N19" s="358" t="s">
        <v>43</v>
      </c>
      <c r="O19" s="359">
        <f>SUM(P19:AA19)</f>
        <v>4</v>
      </c>
      <c r="P19" s="360"/>
      <c r="Q19" s="360"/>
      <c r="R19" s="360">
        <v>1</v>
      </c>
      <c r="S19" s="360"/>
      <c r="T19" s="360"/>
      <c r="U19" s="360">
        <v>1</v>
      </c>
      <c r="V19" s="360"/>
      <c r="W19" s="360"/>
      <c r="X19" s="360">
        <v>1</v>
      </c>
      <c r="Y19" s="360"/>
      <c r="Z19" s="360"/>
      <c r="AA19" s="360">
        <v>1</v>
      </c>
      <c r="AB19" s="361" t="s">
        <v>1247</v>
      </c>
      <c r="AC19" s="362" t="s">
        <v>1198</v>
      </c>
      <c r="AD19" s="358" t="s">
        <v>1248</v>
      </c>
      <c r="AE19" s="358"/>
      <c r="AF19" s="363"/>
      <c r="AG19" s="135"/>
      <c r="AH19" s="135"/>
      <c r="AI19" s="135"/>
      <c r="AJ19" s="135"/>
      <c r="AK19" s="135"/>
      <c r="AL19" s="135"/>
    </row>
    <row r="20" spans="2:38" s="376" customFormat="1" ht="104.25" customHeight="1" x14ac:dyDescent="0.25">
      <c r="B20" s="355"/>
      <c r="C20" s="356"/>
      <c r="D20" s="368"/>
      <c r="E20" s="364" t="s">
        <v>1249</v>
      </c>
      <c r="F20" s="369" t="s">
        <v>1250</v>
      </c>
      <c r="G20" s="370" t="s">
        <v>1251</v>
      </c>
      <c r="H20" s="371">
        <v>3</v>
      </c>
      <c r="I20" s="371" t="s">
        <v>92</v>
      </c>
      <c r="J20" s="371" t="s">
        <v>1252</v>
      </c>
      <c r="K20" s="358" t="s">
        <v>251</v>
      </c>
      <c r="L20" s="371" t="s">
        <v>41</v>
      </c>
      <c r="M20" s="371" t="s">
        <v>178</v>
      </c>
      <c r="N20" s="371" t="s">
        <v>43</v>
      </c>
      <c r="O20" s="366">
        <f t="shared" ref="O20:O22" si="2">SUM(P20:AA20)</f>
        <v>12</v>
      </c>
      <c r="P20" s="372">
        <v>1</v>
      </c>
      <c r="Q20" s="372">
        <v>1</v>
      </c>
      <c r="R20" s="372">
        <v>1</v>
      </c>
      <c r="S20" s="372">
        <v>1</v>
      </c>
      <c r="T20" s="372">
        <v>1</v>
      </c>
      <c r="U20" s="372">
        <v>1</v>
      </c>
      <c r="V20" s="372">
        <v>1</v>
      </c>
      <c r="W20" s="372">
        <v>1</v>
      </c>
      <c r="X20" s="372">
        <v>1</v>
      </c>
      <c r="Y20" s="372">
        <v>1</v>
      </c>
      <c r="Z20" s="372">
        <v>1</v>
      </c>
      <c r="AA20" s="372">
        <v>1</v>
      </c>
      <c r="AB20" s="373" t="s">
        <v>283</v>
      </c>
      <c r="AC20" s="374" t="s">
        <v>1253</v>
      </c>
      <c r="AD20" s="371" t="s">
        <v>1254</v>
      </c>
      <c r="AE20" s="375"/>
      <c r="AF20" s="371" t="s">
        <v>1255</v>
      </c>
    </row>
    <row r="21" spans="2:38" s="376" customFormat="1" ht="104.25" customHeight="1" x14ac:dyDescent="0.25">
      <c r="B21" s="355"/>
      <c r="C21" s="356"/>
      <c r="D21" s="368"/>
      <c r="E21" s="364"/>
      <c r="F21" s="369" t="s">
        <v>1256</v>
      </c>
      <c r="G21" s="370" t="s">
        <v>1257</v>
      </c>
      <c r="H21" s="371">
        <v>3</v>
      </c>
      <c r="I21" s="371" t="s">
        <v>92</v>
      </c>
      <c r="J21" s="371" t="s">
        <v>1252</v>
      </c>
      <c r="K21" s="358" t="s">
        <v>251</v>
      </c>
      <c r="L21" s="371" t="s">
        <v>41</v>
      </c>
      <c r="M21" s="371" t="s">
        <v>178</v>
      </c>
      <c r="N21" s="371" t="s">
        <v>43</v>
      </c>
      <c r="O21" s="366">
        <f t="shared" si="2"/>
        <v>12</v>
      </c>
      <c r="P21" s="372">
        <v>1</v>
      </c>
      <c r="Q21" s="372">
        <v>1</v>
      </c>
      <c r="R21" s="372">
        <v>1</v>
      </c>
      <c r="S21" s="372">
        <v>1</v>
      </c>
      <c r="T21" s="372">
        <v>1</v>
      </c>
      <c r="U21" s="372">
        <v>1</v>
      </c>
      <c r="V21" s="372">
        <v>1</v>
      </c>
      <c r="W21" s="372">
        <v>1</v>
      </c>
      <c r="X21" s="372">
        <v>1</v>
      </c>
      <c r="Y21" s="372">
        <v>1</v>
      </c>
      <c r="Z21" s="372">
        <v>1</v>
      </c>
      <c r="AA21" s="372">
        <v>1</v>
      </c>
      <c r="AB21" s="373" t="s">
        <v>283</v>
      </c>
      <c r="AC21" s="374" t="s">
        <v>1253</v>
      </c>
      <c r="AD21" s="371" t="s">
        <v>1258</v>
      </c>
      <c r="AE21" s="179"/>
      <c r="AF21" s="371" t="s">
        <v>1255</v>
      </c>
    </row>
    <row r="22" spans="2:38" s="376" customFormat="1" ht="104.25" customHeight="1" x14ac:dyDescent="0.25">
      <c r="B22" s="355"/>
      <c r="C22" s="356"/>
      <c r="D22" s="368"/>
      <c r="E22" s="364"/>
      <c r="F22" s="369" t="s">
        <v>1259</v>
      </c>
      <c r="G22" s="370" t="s">
        <v>1260</v>
      </c>
      <c r="H22" s="371">
        <v>3</v>
      </c>
      <c r="I22" s="371" t="s">
        <v>92</v>
      </c>
      <c r="J22" s="371" t="s">
        <v>1261</v>
      </c>
      <c r="K22" s="358" t="s">
        <v>251</v>
      </c>
      <c r="L22" s="371" t="s">
        <v>41</v>
      </c>
      <c r="M22" s="371" t="s">
        <v>178</v>
      </c>
      <c r="N22" s="371" t="s">
        <v>43</v>
      </c>
      <c r="O22" s="366">
        <f t="shared" si="2"/>
        <v>24</v>
      </c>
      <c r="P22" s="372">
        <v>2</v>
      </c>
      <c r="Q22" s="372">
        <v>2</v>
      </c>
      <c r="R22" s="372">
        <v>2</v>
      </c>
      <c r="S22" s="372">
        <v>2</v>
      </c>
      <c r="T22" s="372">
        <v>2</v>
      </c>
      <c r="U22" s="372">
        <v>2</v>
      </c>
      <c r="V22" s="372">
        <v>2</v>
      </c>
      <c r="W22" s="372">
        <v>2</v>
      </c>
      <c r="X22" s="372">
        <v>2</v>
      </c>
      <c r="Y22" s="372">
        <v>2</v>
      </c>
      <c r="Z22" s="372">
        <v>2</v>
      </c>
      <c r="AA22" s="372">
        <v>2</v>
      </c>
      <c r="AB22" s="373" t="s">
        <v>283</v>
      </c>
      <c r="AC22" s="374" t="s">
        <v>1253</v>
      </c>
      <c r="AD22" s="371" t="s">
        <v>1254</v>
      </c>
      <c r="AE22" s="118"/>
      <c r="AF22" s="377" t="s">
        <v>1255</v>
      </c>
    </row>
    <row r="23" spans="2:38" ht="145.5" customHeight="1" x14ac:dyDescent="0.25">
      <c r="B23" s="355"/>
      <c r="C23" s="356" t="s">
        <v>145</v>
      </c>
      <c r="D23" s="97"/>
      <c r="E23" s="108" t="s">
        <v>1262</v>
      </c>
      <c r="F23" s="108" t="s">
        <v>1263</v>
      </c>
      <c r="G23" s="97" t="s">
        <v>1264</v>
      </c>
      <c r="H23" s="378">
        <v>2</v>
      </c>
      <c r="I23" s="379" t="s">
        <v>92</v>
      </c>
      <c r="J23" s="379" t="s">
        <v>996</v>
      </c>
      <c r="K23" s="358" t="s">
        <v>40</v>
      </c>
      <c r="L23" s="380" t="s">
        <v>41</v>
      </c>
      <c r="M23" s="380" t="s">
        <v>42</v>
      </c>
      <c r="N23" s="378" t="s">
        <v>43</v>
      </c>
      <c r="O23" s="359">
        <f>SUM(P23:AA23)</f>
        <v>1</v>
      </c>
      <c r="P23" s="360"/>
      <c r="Q23" s="360"/>
      <c r="R23" s="360">
        <v>0.25</v>
      </c>
      <c r="S23" s="360"/>
      <c r="T23" s="360"/>
      <c r="U23" s="360">
        <v>0.25</v>
      </c>
      <c r="V23" s="360"/>
      <c r="W23" s="360">
        <v>0.25</v>
      </c>
      <c r="X23" s="360"/>
      <c r="Y23" s="360"/>
      <c r="Z23" s="360">
        <v>0.25</v>
      </c>
      <c r="AA23" s="360"/>
      <c r="AB23" s="381" t="s">
        <v>1265</v>
      </c>
      <c r="AC23" s="362" t="s">
        <v>1198</v>
      </c>
      <c r="AD23" s="380" t="s">
        <v>1211</v>
      </c>
      <c r="AE23" s="379" t="s">
        <v>1266</v>
      </c>
      <c r="AF23" s="380"/>
      <c r="AG23" s="135"/>
      <c r="AH23" s="135"/>
      <c r="AI23" s="135"/>
      <c r="AJ23" s="135"/>
      <c r="AK23" s="135"/>
      <c r="AL23" s="135"/>
    </row>
    <row r="24" spans="2:38" ht="94.5" customHeight="1" x14ac:dyDescent="0.25">
      <c r="B24" s="355"/>
      <c r="C24" s="356"/>
      <c r="D24" s="97"/>
      <c r="E24" s="364" t="s">
        <v>1267</v>
      </c>
      <c r="F24" s="108" t="s">
        <v>1268</v>
      </c>
      <c r="G24" s="97" t="s">
        <v>1269</v>
      </c>
      <c r="H24" s="382">
        <v>3</v>
      </c>
      <c r="I24" s="383" t="s">
        <v>92</v>
      </c>
      <c r="J24" s="384" t="s">
        <v>1270</v>
      </c>
      <c r="K24" s="358" t="s">
        <v>251</v>
      </c>
      <c r="L24" s="385" t="s">
        <v>41</v>
      </c>
      <c r="M24" s="385" t="s">
        <v>42</v>
      </c>
      <c r="N24" s="382" t="s">
        <v>43</v>
      </c>
      <c r="O24" s="366">
        <f t="shared" ref="O24:O34" si="3">SUM(P24:AA24)</f>
        <v>10</v>
      </c>
      <c r="P24" s="386"/>
      <c r="Q24" s="386"/>
      <c r="R24" s="386">
        <v>1</v>
      </c>
      <c r="S24" s="386">
        <v>1</v>
      </c>
      <c r="T24" s="386">
        <v>1</v>
      </c>
      <c r="U24" s="386">
        <v>1</v>
      </c>
      <c r="V24" s="386">
        <v>1</v>
      </c>
      <c r="W24" s="386">
        <v>1</v>
      </c>
      <c r="X24" s="386">
        <v>1</v>
      </c>
      <c r="Y24" s="386">
        <v>1</v>
      </c>
      <c r="Z24" s="386">
        <v>1</v>
      </c>
      <c r="AA24" s="386">
        <v>1</v>
      </c>
      <c r="AB24" s="387" t="s">
        <v>1271</v>
      </c>
      <c r="AC24" s="362" t="s">
        <v>1198</v>
      </c>
      <c r="AD24" s="383" t="s">
        <v>1234</v>
      </c>
      <c r="AE24" s="385"/>
      <c r="AF24" s="385"/>
      <c r="AG24" s="135"/>
      <c r="AH24" s="135"/>
      <c r="AI24" s="135"/>
      <c r="AJ24" s="135"/>
      <c r="AK24" s="135"/>
      <c r="AL24" s="135"/>
    </row>
    <row r="25" spans="2:38" ht="109.5" customHeight="1" x14ac:dyDescent="0.25">
      <c r="B25" s="355"/>
      <c r="C25" s="356"/>
      <c r="D25" s="97"/>
      <c r="E25" s="364"/>
      <c r="F25" s="108" t="s">
        <v>1272</v>
      </c>
      <c r="G25" s="97" t="s">
        <v>1269</v>
      </c>
      <c r="H25" s="378">
        <v>2</v>
      </c>
      <c r="I25" s="383" t="s">
        <v>92</v>
      </c>
      <c r="J25" s="384" t="s">
        <v>1273</v>
      </c>
      <c r="K25" s="358" t="s">
        <v>251</v>
      </c>
      <c r="L25" s="380" t="s">
        <v>343</v>
      </c>
      <c r="M25" s="388" t="s">
        <v>178</v>
      </c>
      <c r="N25" s="382" t="s">
        <v>43</v>
      </c>
      <c r="O25" s="366">
        <f t="shared" si="3"/>
        <v>10</v>
      </c>
      <c r="P25" s="386"/>
      <c r="Q25" s="386"/>
      <c r="R25" s="386">
        <v>1</v>
      </c>
      <c r="S25" s="386">
        <v>1</v>
      </c>
      <c r="T25" s="386">
        <v>1</v>
      </c>
      <c r="U25" s="386">
        <v>1</v>
      </c>
      <c r="V25" s="386">
        <v>1</v>
      </c>
      <c r="W25" s="386">
        <v>1</v>
      </c>
      <c r="X25" s="386">
        <v>1</v>
      </c>
      <c r="Y25" s="386">
        <v>1</v>
      </c>
      <c r="Z25" s="386">
        <v>1</v>
      </c>
      <c r="AA25" s="386">
        <v>1</v>
      </c>
      <c r="AB25" s="387" t="s">
        <v>1271</v>
      </c>
      <c r="AC25" s="362" t="s">
        <v>1198</v>
      </c>
      <c r="AD25" s="383" t="s">
        <v>1234</v>
      </c>
      <c r="AE25" s="385"/>
      <c r="AF25" s="385"/>
      <c r="AG25" s="135"/>
      <c r="AH25" s="135"/>
      <c r="AI25" s="135"/>
      <c r="AJ25" s="135"/>
      <c r="AK25" s="135"/>
      <c r="AL25" s="135"/>
    </row>
    <row r="26" spans="2:38" ht="115.5" customHeight="1" x14ac:dyDescent="0.25">
      <c r="B26" s="355"/>
      <c r="C26" s="356"/>
      <c r="D26" s="97"/>
      <c r="E26" s="364"/>
      <c r="F26" s="108" t="s">
        <v>1274</v>
      </c>
      <c r="G26" s="97" t="s">
        <v>1275</v>
      </c>
      <c r="H26" s="382">
        <v>3</v>
      </c>
      <c r="I26" s="383" t="s">
        <v>92</v>
      </c>
      <c r="J26" s="384" t="s">
        <v>1276</v>
      </c>
      <c r="K26" s="358" t="s">
        <v>251</v>
      </c>
      <c r="L26" s="385" t="s">
        <v>41</v>
      </c>
      <c r="M26" s="385" t="s">
        <v>42</v>
      </c>
      <c r="N26" s="382" t="s">
        <v>43</v>
      </c>
      <c r="O26" s="366">
        <f t="shared" si="3"/>
        <v>2</v>
      </c>
      <c r="P26" s="386"/>
      <c r="Q26" s="386"/>
      <c r="R26" s="386"/>
      <c r="S26" s="386"/>
      <c r="T26" s="386"/>
      <c r="U26" s="386"/>
      <c r="V26" s="386">
        <v>1</v>
      </c>
      <c r="W26" s="386"/>
      <c r="X26" s="386"/>
      <c r="Y26" s="386"/>
      <c r="Z26" s="386"/>
      <c r="AA26" s="386">
        <v>1</v>
      </c>
      <c r="AB26" s="387" t="s">
        <v>1277</v>
      </c>
      <c r="AC26" s="362" t="s">
        <v>1198</v>
      </c>
      <c r="AD26" s="383" t="s">
        <v>1278</v>
      </c>
      <c r="AE26" s="385"/>
      <c r="AF26" s="385"/>
      <c r="AG26" s="135"/>
      <c r="AH26" s="135"/>
      <c r="AI26" s="135"/>
      <c r="AJ26" s="135"/>
      <c r="AK26" s="135"/>
      <c r="AL26" s="135"/>
    </row>
    <row r="27" spans="2:38" ht="115.5" customHeight="1" x14ac:dyDescent="0.25">
      <c r="B27" s="355"/>
      <c r="C27" s="356"/>
      <c r="D27" s="389"/>
      <c r="E27" s="390" t="s">
        <v>1279</v>
      </c>
      <c r="F27" s="390" t="s">
        <v>1280</v>
      </c>
      <c r="G27" s="389" t="s">
        <v>1281</v>
      </c>
      <c r="H27" s="382">
        <v>3</v>
      </c>
      <c r="I27" s="371" t="s">
        <v>92</v>
      </c>
      <c r="J27" s="382" t="s">
        <v>1252</v>
      </c>
      <c r="K27" s="358" t="s">
        <v>251</v>
      </c>
      <c r="L27" s="385" t="s">
        <v>41</v>
      </c>
      <c r="M27" s="385" t="s">
        <v>178</v>
      </c>
      <c r="N27" s="382" t="s">
        <v>43</v>
      </c>
      <c r="O27" s="366">
        <f t="shared" si="3"/>
        <v>12</v>
      </c>
      <c r="P27" s="391">
        <v>1</v>
      </c>
      <c r="Q27" s="391">
        <v>1</v>
      </c>
      <c r="R27" s="391">
        <v>1</v>
      </c>
      <c r="S27" s="391">
        <v>1</v>
      </c>
      <c r="T27" s="391">
        <v>1</v>
      </c>
      <c r="U27" s="391">
        <v>1</v>
      </c>
      <c r="V27" s="391">
        <v>1</v>
      </c>
      <c r="W27" s="391">
        <v>1</v>
      </c>
      <c r="X27" s="391">
        <v>1</v>
      </c>
      <c r="Y27" s="391">
        <v>1</v>
      </c>
      <c r="Z27" s="391">
        <v>1</v>
      </c>
      <c r="AA27" s="391">
        <v>1</v>
      </c>
      <c r="AB27" s="373" t="s">
        <v>283</v>
      </c>
      <c r="AC27" s="374" t="s">
        <v>1253</v>
      </c>
      <c r="AD27" s="371" t="s">
        <v>1282</v>
      </c>
      <c r="AE27" s="179"/>
      <c r="AF27" s="371"/>
      <c r="AG27" s="135"/>
      <c r="AH27" s="135"/>
      <c r="AI27" s="135"/>
      <c r="AJ27" s="135"/>
      <c r="AK27" s="135"/>
      <c r="AL27" s="135"/>
    </row>
    <row r="28" spans="2:38" ht="115.5" customHeight="1" x14ac:dyDescent="0.25">
      <c r="B28" s="355"/>
      <c r="C28" s="356"/>
      <c r="D28" s="389"/>
      <c r="E28" s="392" t="s">
        <v>1283</v>
      </c>
      <c r="F28" s="392" t="s">
        <v>1284</v>
      </c>
      <c r="G28" s="358" t="s">
        <v>1285</v>
      </c>
      <c r="H28" s="357">
        <v>3</v>
      </c>
      <c r="I28" s="393" t="s">
        <v>259</v>
      </c>
      <c r="J28" s="180" t="s">
        <v>1286</v>
      </c>
      <c r="K28" s="358" t="s">
        <v>251</v>
      </c>
      <c r="L28" s="363" t="s">
        <v>41</v>
      </c>
      <c r="M28" s="363" t="s">
        <v>42</v>
      </c>
      <c r="N28" s="357" t="s">
        <v>43</v>
      </c>
      <c r="O28" s="366">
        <f t="shared" si="3"/>
        <v>15</v>
      </c>
      <c r="P28" s="391"/>
      <c r="Q28" s="391"/>
      <c r="R28" s="391">
        <v>5</v>
      </c>
      <c r="S28" s="391"/>
      <c r="T28" s="391"/>
      <c r="U28" s="391"/>
      <c r="V28" s="391">
        <v>5</v>
      </c>
      <c r="W28" s="391"/>
      <c r="X28" s="391"/>
      <c r="Y28" s="391"/>
      <c r="Z28" s="391">
        <v>5</v>
      </c>
      <c r="AA28" s="391"/>
      <c r="AB28" s="394" t="s">
        <v>963</v>
      </c>
      <c r="AC28" s="362" t="s">
        <v>1287</v>
      </c>
      <c r="AD28" s="363" t="s">
        <v>1288</v>
      </c>
      <c r="AE28" s="392" t="s">
        <v>152</v>
      </c>
      <c r="AF28" s="363"/>
      <c r="AG28" s="135"/>
      <c r="AH28" s="135"/>
      <c r="AI28" s="135"/>
      <c r="AJ28" s="135"/>
      <c r="AK28" s="135"/>
      <c r="AL28" s="135"/>
    </row>
    <row r="29" spans="2:38" ht="115.5" customHeight="1" x14ac:dyDescent="0.25">
      <c r="B29" s="355"/>
      <c r="C29" s="356"/>
      <c r="D29" s="389"/>
      <c r="E29" s="392" t="s">
        <v>1289</v>
      </c>
      <c r="F29" s="392" t="s">
        <v>1290</v>
      </c>
      <c r="G29" s="358" t="s">
        <v>1291</v>
      </c>
      <c r="H29" s="357">
        <v>1</v>
      </c>
      <c r="I29" s="388" t="s">
        <v>92</v>
      </c>
      <c r="J29" s="180" t="s">
        <v>282</v>
      </c>
      <c r="K29" s="358" t="s">
        <v>251</v>
      </c>
      <c r="L29" s="363" t="s">
        <v>41</v>
      </c>
      <c r="M29" s="363" t="s">
        <v>178</v>
      </c>
      <c r="N29" s="357" t="s">
        <v>43</v>
      </c>
      <c r="O29" s="366">
        <f t="shared" si="3"/>
        <v>24</v>
      </c>
      <c r="P29" s="391">
        <v>2</v>
      </c>
      <c r="Q29" s="391">
        <v>2</v>
      </c>
      <c r="R29" s="391">
        <v>2</v>
      </c>
      <c r="S29" s="391">
        <v>2</v>
      </c>
      <c r="T29" s="391">
        <v>2</v>
      </c>
      <c r="U29" s="391">
        <v>2</v>
      </c>
      <c r="V29" s="391">
        <v>2</v>
      </c>
      <c r="W29" s="391">
        <v>2</v>
      </c>
      <c r="X29" s="391">
        <v>2</v>
      </c>
      <c r="Y29" s="391">
        <v>2</v>
      </c>
      <c r="Z29" s="391">
        <v>2</v>
      </c>
      <c r="AA29" s="391">
        <v>2</v>
      </c>
      <c r="AB29" s="394" t="s">
        <v>963</v>
      </c>
      <c r="AC29" s="362" t="s">
        <v>1287</v>
      </c>
      <c r="AD29" s="363" t="s">
        <v>1288</v>
      </c>
      <c r="AE29" s="358"/>
      <c r="AF29" s="363"/>
      <c r="AG29" s="135"/>
      <c r="AH29" s="135"/>
      <c r="AI29" s="135"/>
      <c r="AJ29" s="135"/>
      <c r="AK29" s="135"/>
      <c r="AL29" s="135"/>
    </row>
    <row r="30" spans="2:38" ht="115.5" customHeight="1" x14ac:dyDescent="0.25">
      <c r="B30" s="355"/>
      <c r="C30" s="356"/>
      <c r="D30" s="389"/>
      <c r="E30" s="392" t="s">
        <v>1292</v>
      </c>
      <c r="F30" s="392" t="s">
        <v>1293</v>
      </c>
      <c r="G30" s="393" t="s">
        <v>1294</v>
      </c>
      <c r="H30" s="357">
        <v>1</v>
      </c>
      <c r="I30" s="358" t="s">
        <v>92</v>
      </c>
      <c r="J30" s="180" t="s">
        <v>282</v>
      </c>
      <c r="K30" s="358" t="s">
        <v>251</v>
      </c>
      <c r="L30" s="363" t="s">
        <v>41</v>
      </c>
      <c r="M30" s="363" t="s">
        <v>178</v>
      </c>
      <c r="N30" s="357" t="s">
        <v>43</v>
      </c>
      <c r="O30" s="366">
        <f t="shared" si="3"/>
        <v>12</v>
      </c>
      <c r="P30" s="391">
        <v>1</v>
      </c>
      <c r="Q30" s="391">
        <v>1</v>
      </c>
      <c r="R30" s="391">
        <v>1</v>
      </c>
      <c r="S30" s="391">
        <v>1</v>
      </c>
      <c r="T30" s="391">
        <v>1</v>
      </c>
      <c r="U30" s="391">
        <v>1</v>
      </c>
      <c r="V30" s="391">
        <v>1</v>
      </c>
      <c r="W30" s="391">
        <v>1</v>
      </c>
      <c r="X30" s="391">
        <v>1</v>
      </c>
      <c r="Y30" s="391">
        <v>1</v>
      </c>
      <c r="Z30" s="391">
        <v>1</v>
      </c>
      <c r="AA30" s="391">
        <v>1</v>
      </c>
      <c r="AB30" s="394" t="s">
        <v>963</v>
      </c>
      <c r="AC30" s="362" t="s">
        <v>1287</v>
      </c>
      <c r="AD30" s="363" t="s">
        <v>1288</v>
      </c>
      <c r="AE30" s="358"/>
      <c r="AF30" s="363"/>
      <c r="AG30" s="135"/>
      <c r="AH30" s="135"/>
      <c r="AI30" s="135"/>
      <c r="AJ30" s="135"/>
      <c r="AK30" s="135"/>
      <c r="AL30" s="135"/>
    </row>
    <row r="31" spans="2:38" ht="115.5" customHeight="1" x14ac:dyDescent="0.25">
      <c r="B31" s="355"/>
      <c r="C31" s="356"/>
      <c r="D31" s="389"/>
      <c r="E31" s="392" t="s">
        <v>1295</v>
      </c>
      <c r="F31" s="392" t="s">
        <v>1296</v>
      </c>
      <c r="G31" s="393" t="s">
        <v>1297</v>
      </c>
      <c r="H31" s="357">
        <v>2</v>
      </c>
      <c r="I31" s="358" t="s">
        <v>259</v>
      </c>
      <c r="J31" s="180" t="s">
        <v>282</v>
      </c>
      <c r="K31" s="358" t="s">
        <v>251</v>
      </c>
      <c r="L31" s="363" t="s">
        <v>41</v>
      </c>
      <c r="M31" s="363" t="s">
        <v>178</v>
      </c>
      <c r="N31" s="357" t="s">
        <v>43</v>
      </c>
      <c r="O31" s="366">
        <f t="shared" si="3"/>
        <v>12</v>
      </c>
      <c r="P31" s="391">
        <v>1</v>
      </c>
      <c r="Q31" s="391">
        <v>1</v>
      </c>
      <c r="R31" s="391">
        <v>1</v>
      </c>
      <c r="S31" s="391">
        <v>1</v>
      </c>
      <c r="T31" s="391">
        <v>1</v>
      </c>
      <c r="U31" s="391">
        <v>1</v>
      </c>
      <c r="V31" s="391">
        <v>1</v>
      </c>
      <c r="W31" s="391">
        <v>1</v>
      </c>
      <c r="X31" s="391">
        <v>1</v>
      </c>
      <c r="Y31" s="391">
        <v>1</v>
      </c>
      <c r="Z31" s="391">
        <v>1</v>
      </c>
      <c r="AA31" s="391">
        <v>1</v>
      </c>
      <c r="AB31" s="394" t="s">
        <v>963</v>
      </c>
      <c r="AC31" s="362" t="s">
        <v>1287</v>
      </c>
      <c r="AD31" s="363" t="s">
        <v>1288</v>
      </c>
      <c r="AE31" s="392" t="s">
        <v>61</v>
      </c>
      <c r="AF31" s="363"/>
      <c r="AG31" s="135"/>
      <c r="AH31" s="135"/>
      <c r="AI31" s="135"/>
      <c r="AJ31" s="135"/>
      <c r="AK31" s="135"/>
      <c r="AL31" s="135"/>
    </row>
    <row r="32" spans="2:38" ht="115.5" customHeight="1" x14ac:dyDescent="0.25">
      <c r="B32" s="355"/>
      <c r="C32" s="356"/>
      <c r="D32" s="389"/>
      <c r="E32" s="392" t="s">
        <v>1298</v>
      </c>
      <c r="F32" s="392" t="s">
        <v>1299</v>
      </c>
      <c r="G32" s="392" t="s">
        <v>1300</v>
      </c>
      <c r="H32" s="378">
        <v>2</v>
      </c>
      <c r="I32" s="392" t="s">
        <v>92</v>
      </c>
      <c r="J32" s="180" t="s">
        <v>282</v>
      </c>
      <c r="K32" s="358" t="s">
        <v>251</v>
      </c>
      <c r="L32" s="180" t="s">
        <v>41</v>
      </c>
      <c r="M32" s="180" t="s">
        <v>178</v>
      </c>
      <c r="N32" s="378" t="s">
        <v>43</v>
      </c>
      <c r="O32" s="366">
        <f t="shared" si="3"/>
        <v>24</v>
      </c>
      <c r="P32" s="391">
        <v>2</v>
      </c>
      <c r="Q32" s="391">
        <v>2</v>
      </c>
      <c r="R32" s="391">
        <v>2</v>
      </c>
      <c r="S32" s="391">
        <v>2</v>
      </c>
      <c r="T32" s="391">
        <v>2</v>
      </c>
      <c r="U32" s="391">
        <v>2</v>
      </c>
      <c r="V32" s="391">
        <v>2</v>
      </c>
      <c r="W32" s="391">
        <v>2</v>
      </c>
      <c r="X32" s="391">
        <v>2</v>
      </c>
      <c r="Y32" s="391">
        <v>2</v>
      </c>
      <c r="Z32" s="391">
        <v>2</v>
      </c>
      <c r="AA32" s="391">
        <v>2</v>
      </c>
      <c r="AB32" s="395" t="s">
        <v>963</v>
      </c>
      <c r="AC32" s="362" t="s">
        <v>1287</v>
      </c>
      <c r="AD32" s="180" t="s">
        <v>1288</v>
      </c>
      <c r="AE32" s="392"/>
      <c r="AF32" s="180"/>
      <c r="AG32" s="135"/>
      <c r="AH32" s="135"/>
      <c r="AI32" s="135"/>
      <c r="AJ32" s="135"/>
      <c r="AK32" s="135"/>
      <c r="AL32" s="135"/>
    </row>
    <row r="33" spans="2:38" ht="70.5" customHeight="1" x14ac:dyDescent="0.25">
      <c r="B33" s="355"/>
      <c r="C33" s="356" t="s">
        <v>180</v>
      </c>
      <c r="D33" s="97"/>
      <c r="E33" s="364" t="s">
        <v>1301</v>
      </c>
      <c r="F33" s="108" t="s">
        <v>1302</v>
      </c>
      <c r="G33" s="97" t="s">
        <v>1303</v>
      </c>
      <c r="H33" s="357">
        <v>1</v>
      </c>
      <c r="I33" s="97" t="s">
        <v>511</v>
      </c>
      <c r="J33" s="97" t="s">
        <v>1304</v>
      </c>
      <c r="K33" s="358" t="s">
        <v>251</v>
      </c>
      <c r="L33" s="180" t="s">
        <v>41</v>
      </c>
      <c r="M33" s="180" t="s">
        <v>42</v>
      </c>
      <c r="N33" s="396" t="s">
        <v>43</v>
      </c>
      <c r="O33" s="366">
        <f t="shared" si="3"/>
        <v>1</v>
      </c>
      <c r="P33" s="367">
        <v>1</v>
      </c>
      <c r="Q33" s="367"/>
      <c r="R33" s="367"/>
      <c r="S33" s="367"/>
      <c r="T33" s="367"/>
      <c r="U33" s="367"/>
      <c r="V33" s="367"/>
      <c r="W33" s="367"/>
      <c r="X33" s="367"/>
      <c r="Y33" s="367"/>
      <c r="Z33" s="367"/>
      <c r="AA33" s="367"/>
      <c r="AB33" s="397" t="s">
        <v>1305</v>
      </c>
      <c r="AC33" s="368" t="s">
        <v>1306</v>
      </c>
      <c r="AD33" s="368" t="s">
        <v>1307</v>
      </c>
      <c r="AE33" s="396"/>
      <c r="AF33" s="363"/>
      <c r="AG33" s="135"/>
      <c r="AH33" s="135"/>
      <c r="AI33" s="135"/>
      <c r="AJ33" s="135"/>
      <c r="AK33" s="135"/>
      <c r="AL33" s="135"/>
    </row>
    <row r="34" spans="2:38" ht="82.5" customHeight="1" x14ac:dyDescent="0.25">
      <c r="B34" s="355"/>
      <c r="C34" s="356"/>
      <c r="D34" s="97"/>
      <c r="E34" s="364"/>
      <c r="F34" s="108" t="s">
        <v>1308</v>
      </c>
      <c r="G34" s="97" t="s">
        <v>1309</v>
      </c>
      <c r="H34" s="357">
        <v>1</v>
      </c>
      <c r="I34" s="97" t="s">
        <v>176</v>
      </c>
      <c r="J34" s="97" t="s">
        <v>1304</v>
      </c>
      <c r="K34" s="358" t="s">
        <v>251</v>
      </c>
      <c r="L34" s="180" t="s">
        <v>41</v>
      </c>
      <c r="M34" s="180" t="s">
        <v>42</v>
      </c>
      <c r="N34" s="396" t="s">
        <v>43</v>
      </c>
      <c r="O34" s="366">
        <f t="shared" si="3"/>
        <v>1</v>
      </c>
      <c r="P34" s="367"/>
      <c r="Q34" s="367"/>
      <c r="R34" s="367"/>
      <c r="S34" s="367"/>
      <c r="T34" s="367"/>
      <c r="U34" s="367"/>
      <c r="V34" s="367"/>
      <c r="W34" s="367"/>
      <c r="X34" s="367"/>
      <c r="Y34" s="367"/>
      <c r="Z34" s="367">
        <v>1</v>
      </c>
      <c r="AA34" s="367"/>
      <c r="AB34" s="397" t="s">
        <v>1305</v>
      </c>
      <c r="AC34" s="368" t="s">
        <v>1306</v>
      </c>
      <c r="AD34" s="368" t="s">
        <v>1307</v>
      </c>
      <c r="AE34" s="396"/>
      <c r="AF34" s="363"/>
      <c r="AG34" s="135"/>
      <c r="AH34" s="135"/>
      <c r="AI34" s="135"/>
      <c r="AJ34" s="135"/>
      <c r="AK34" s="135"/>
      <c r="AL34" s="135"/>
    </row>
    <row r="35" spans="2:38" ht="173.25" customHeight="1" x14ac:dyDescent="0.25">
      <c r="B35" s="355"/>
      <c r="C35" s="356"/>
      <c r="D35" s="97"/>
      <c r="E35" s="108" t="s">
        <v>1310</v>
      </c>
      <c r="F35" s="108" t="s">
        <v>1311</v>
      </c>
      <c r="G35" s="97" t="s">
        <v>1312</v>
      </c>
      <c r="H35" s="357">
        <v>2</v>
      </c>
      <c r="I35" s="97" t="s">
        <v>511</v>
      </c>
      <c r="J35" s="97" t="s">
        <v>1313</v>
      </c>
      <c r="K35" s="358" t="s">
        <v>40</v>
      </c>
      <c r="L35" s="180" t="s">
        <v>41</v>
      </c>
      <c r="M35" s="180" t="s">
        <v>42</v>
      </c>
      <c r="N35" s="396" t="s">
        <v>43</v>
      </c>
      <c r="O35" s="359">
        <f>SUM(P35:AA35)</f>
        <v>1</v>
      </c>
      <c r="P35" s="360"/>
      <c r="Q35" s="360"/>
      <c r="R35" s="360"/>
      <c r="S35" s="360">
        <v>0.2</v>
      </c>
      <c r="T35" s="360"/>
      <c r="U35" s="360"/>
      <c r="V35" s="360">
        <v>0.6</v>
      </c>
      <c r="W35" s="360"/>
      <c r="X35" s="360"/>
      <c r="Y35" s="360">
        <v>0.2</v>
      </c>
      <c r="Z35" s="360"/>
      <c r="AA35" s="360"/>
      <c r="AB35" s="397" t="s">
        <v>1314</v>
      </c>
      <c r="AC35" s="368" t="s">
        <v>1306</v>
      </c>
      <c r="AD35" s="368" t="s">
        <v>1307</v>
      </c>
      <c r="AE35" s="396"/>
      <c r="AF35" s="363"/>
      <c r="AG35" s="135"/>
      <c r="AH35" s="135"/>
      <c r="AI35" s="135"/>
      <c r="AJ35" s="135"/>
      <c r="AK35" s="135"/>
      <c r="AL35" s="135"/>
    </row>
    <row r="36" spans="2:38" ht="96" customHeight="1" x14ac:dyDescent="0.25">
      <c r="B36" s="355"/>
      <c r="C36" s="356"/>
      <c r="D36" s="398"/>
      <c r="E36" s="108" t="s">
        <v>1315</v>
      </c>
      <c r="F36" s="390" t="s">
        <v>1316</v>
      </c>
      <c r="G36" s="389" t="s">
        <v>1317</v>
      </c>
      <c r="H36" s="382">
        <v>2</v>
      </c>
      <c r="I36" s="371" t="s">
        <v>92</v>
      </c>
      <c r="J36" s="382" t="s">
        <v>1252</v>
      </c>
      <c r="K36" s="358" t="s">
        <v>251</v>
      </c>
      <c r="L36" s="180" t="s">
        <v>41</v>
      </c>
      <c r="M36" s="180" t="s">
        <v>178</v>
      </c>
      <c r="N36" s="382" t="s">
        <v>43</v>
      </c>
      <c r="O36" s="366">
        <f t="shared" ref="O36:O39" si="4">SUM(P36:AA36)</f>
        <v>12</v>
      </c>
      <c r="P36" s="391">
        <v>1</v>
      </c>
      <c r="Q36" s="391">
        <v>1</v>
      </c>
      <c r="R36" s="391">
        <v>1</v>
      </c>
      <c r="S36" s="391">
        <v>1</v>
      </c>
      <c r="T36" s="391">
        <v>1</v>
      </c>
      <c r="U36" s="391">
        <v>1</v>
      </c>
      <c r="V36" s="391">
        <v>1</v>
      </c>
      <c r="W36" s="391">
        <v>1</v>
      </c>
      <c r="X36" s="391">
        <v>1</v>
      </c>
      <c r="Y36" s="391">
        <v>1</v>
      </c>
      <c r="Z36" s="391">
        <v>1</v>
      </c>
      <c r="AA36" s="391">
        <v>1</v>
      </c>
      <c r="AB36" s="373" t="s">
        <v>283</v>
      </c>
      <c r="AC36" s="374" t="s">
        <v>1253</v>
      </c>
      <c r="AD36" s="371" t="s">
        <v>1258</v>
      </c>
      <c r="AE36" s="371"/>
      <c r="AF36" s="371"/>
      <c r="AG36" s="135"/>
      <c r="AH36" s="135"/>
      <c r="AI36" s="135"/>
      <c r="AJ36" s="135"/>
      <c r="AK36" s="135"/>
      <c r="AL36" s="135"/>
    </row>
    <row r="37" spans="2:38" ht="54" x14ac:dyDescent="0.25">
      <c r="B37" s="355"/>
      <c r="C37" s="356"/>
      <c r="D37" s="398"/>
      <c r="E37" s="108" t="s">
        <v>1318</v>
      </c>
      <c r="F37" s="390" t="s">
        <v>1319</v>
      </c>
      <c r="G37" s="389" t="s">
        <v>1320</v>
      </c>
      <c r="H37" s="382">
        <v>3</v>
      </c>
      <c r="I37" s="371" t="s">
        <v>92</v>
      </c>
      <c r="J37" s="382" t="s">
        <v>1252</v>
      </c>
      <c r="K37" s="358" t="s">
        <v>251</v>
      </c>
      <c r="L37" s="180" t="s">
        <v>41</v>
      </c>
      <c r="M37" s="180" t="s">
        <v>178</v>
      </c>
      <c r="N37" s="382" t="s">
        <v>43</v>
      </c>
      <c r="O37" s="366">
        <f t="shared" si="4"/>
        <v>12</v>
      </c>
      <c r="P37" s="391">
        <v>1</v>
      </c>
      <c r="Q37" s="391">
        <v>1</v>
      </c>
      <c r="R37" s="391">
        <v>1</v>
      </c>
      <c r="S37" s="391">
        <v>1</v>
      </c>
      <c r="T37" s="391">
        <v>1</v>
      </c>
      <c r="U37" s="391">
        <v>1</v>
      </c>
      <c r="V37" s="391">
        <v>1</v>
      </c>
      <c r="W37" s="391">
        <v>1</v>
      </c>
      <c r="X37" s="391">
        <v>1</v>
      </c>
      <c r="Y37" s="391">
        <v>1</v>
      </c>
      <c r="Z37" s="391">
        <v>1</v>
      </c>
      <c r="AA37" s="391">
        <v>1</v>
      </c>
      <c r="AB37" s="373" t="s">
        <v>283</v>
      </c>
      <c r="AC37" s="374" t="s">
        <v>1253</v>
      </c>
      <c r="AD37" s="371" t="s">
        <v>1258</v>
      </c>
      <c r="AE37" s="371"/>
      <c r="AF37" s="371"/>
      <c r="AG37" s="135"/>
      <c r="AH37" s="135"/>
      <c r="AI37" s="135"/>
      <c r="AJ37" s="135"/>
      <c r="AK37" s="135"/>
      <c r="AL37" s="135"/>
    </row>
    <row r="38" spans="2:38" ht="54" x14ac:dyDescent="0.25">
      <c r="B38" s="355"/>
      <c r="C38" s="356"/>
      <c r="D38" s="398"/>
      <c r="E38" s="108" t="s">
        <v>1321</v>
      </c>
      <c r="F38" s="390" t="s">
        <v>1322</v>
      </c>
      <c r="G38" s="389" t="s">
        <v>1323</v>
      </c>
      <c r="H38" s="382">
        <v>2</v>
      </c>
      <c r="I38" s="371" t="s">
        <v>92</v>
      </c>
      <c r="J38" s="382" t="s">
        <v>1252</v>
      </c>
      <c r="K38" s="358" t="s">
        <v>251</v>
      </c>
      <c r="L38" s="180" t="s">
        <v>41</v>
      </c>
      <c r="M38" s="180" t="s">
        <v>178</v>
      </c>
      <c r="N38" s="382" t="s">
        <v>43</v>
      </c>
      <c r="O38" s="366">
        <f t="shared" si="4"/>
        <v>12</v>
      </c>
      <c r="P38" s="391">
        <v>1</v>
      </c>
      <c r="Q38" s="391">
        <v>1</v>
      </c>
      <c r="R38" s="391">
        <v>1</v>
      </c>
      <c r="S38" s="391">
        <v>1</v>
      </c>
      <c r="T38" s="391">
        <v>1</v>
      </c>
      <c r="U38" s="391">
        <v>1</v>
      </c>
      <c r="V38" s="391">
        <v>1</v>
      </c>
      <c r="W38" s="391">
        <v>1</v>
      </c>
      <c r="X38" s="391">
        <v>1</v>
      </c>
      <c r="Y38" s="391">
        <v>1</v>
      </c>
      <c r="Z38" s="391">
        <v>1</v>
      </c>
      <c r="AA38" s="391">
        <v>1</v>
      </c>
      <c r="AB38" s="373" t="s">
        <v>283</v>
      </c>
      <c r="AC38" s="374" t="s">
        <v>1253</v>
      </c>
      <c r="AD38" s="371" t="s">
        <v>1258</v>
      </c>
      <c r="AE38" s="371"/>
      <c r="AF38" s="371"/>
      <c r="AG38" s="135"/>
      <c r="AH38" s="135"/>
      <c r="AI38" s="135"/>
      <c r="AJ38" s="135"/>
      <c r="AK38" s="135"/>
      <c r="AL38" s="135"/>
    </row>
    <row r="39" spans="2:38" ht="54" x14ac:dyDescent="0.25">
      <c r="B39" s="355"/>
      <c r="C39" s="356"/>
      <c r="D39" s="398"/>
      <c r="E39" s="108" t="s">
        <v>1324</v>
      </c>
      <c r="F39" s="390" t="s">
        <v>1325</v>
      </c>
      <c r="G39" s="389" t="s">
        <v>1326</v>
      </c>
      <c r="H39" s="382">
        <v>3</v>
      </c>
      <c r="I39" s="371" t="s">
        <v>92</v>
      </c>
      <c r="J39" s="382" t="s">
        <v>1327</v>
      </c>
      <c r="K39" s="358" t="s">
        <v>251</v>
      </c>
      <c r="L39" s="180" t="s">
        <v>41</v>
      </c>
      <c r="M39" s="180" t="s">
        <v>178</v>
      </c>
      <c r="N39" s="382" t="s">
        <v>43</v>
      </c>
      <c r="O39" s="366">
        <f t="shared" si="4"/>
        <v>240</v>
      </c>
      <c r="P39" s="391">
        <v>20</v>
      </c>
      <c r="Q39" s="391">
        <v>20</v>
      </c>
      <c r="R39" s="391">
        <v>20</v>
      </c>
      <c r="S39" s="391">
        <v>20</v>
      </c>
      <c r="T39" s="391">
        <v>20</v>
      </c>
      <c r="U39" s="391">
        <v>20</v>
      </c>
      <c r="V39" s="391">
        <v>20</v>
      </c>
      <c r="W39" s="391">
        <v>20</v>
      </c>
      <c r="X39" s="391">
        <v>20</v>
      </c>
      <c r="Y39" s="391">
        <v>20</v>
      </c>
      <c r="Z39" s="391">
        <v>20</v>
      </c>
      <c r="AA39" s="391">
        <v>20</v>
      </c>
      <c r="AB39" s="373" t="s">
        <v>424</v>
      </c>
      <c r="AC39" s="374" t="s">
        <v>1253</v>
      </c>
      <c r="AD39" s="371" t="s">
        <v>1258</v>
      </c>
      <c r="AE39" s="371"/>
      <c r="AF39" s="371"/>
      <c r="AG39" s="135"/>
      <c r="AH39" s="135"/>
      <c r="AI39" s="135"/>
      <c r="AJ39" s="135"/>
      <c r="AK39" s="135"/>
      <c r="AL39" s="135"/>
    </row>
    <row r="40" spans="2:38" ht="54" x14ac:dyDescent="0.25">
      <c r="B40" s="355"/>
      <c r="C40" s="356"/>
      <c r="D40" s="398"/>
      <c r="E40" s="108" t="s">
        <v>1328</v>
      </c>
      <c r="F40" s="392" t="s">
        <v>1329</v>
      </c>
      <c r="G40" s="389" t="s">
        <v>1330</v>
      </c>
      <c r="H40" s="382">
        <v>3</v>
      </c>
      <c r="I40" s="371" t="s">
        <v>92</v>
      </c>
      <c r="J40" s="382" t="s">
        <v>1331</v>
      </c>
      <c r="K40" s="358" t="s">
        <v>40</v>
      </c>
      <c r="L40" s="180" t="s">
        <v>41</v>
      </c>
      <c r="M40" s="180" t="s">
        <v>178</v>
      </c>
      <c r="N40" s="382" t="s">
        <v>43</v>
      </c>
      <c r="O40" s="359">
        <f>SUM(P40:AA40)</f>
        <v>1</v>
      </c>
      <c r="P40" s="391"/>
      <c r="Q40" s="391"/>
      <c r="R40" s="391"/>
      <c r="S40" s="391"/>
      <c r="T40" s="391"/>
      <c r="U40" s="391"/>
      <c r="V40" s="399">
        <v>0.4</v>
      </c>
      <c r="W40" s="399"/>
      <c r="X40" s="391"/>
      <c r="Y40" s="391"/>
      <c r="Z40" s="391"/>
      <c r="AA40" s="399">
        <v>0.6</v>
      </c>
      <c r="AB40" s="373" t="s">
        <v>283</v>
      </c>
      <c r="AC40" s="374" t="s">
        <v>1253</v>
      </c>
      <c r="AD40" s="371" t="s">
        <v>1332</v>
      </c>
      <c r="AE40" s="371"/>
      <c r="AF40" s="371"/>
      <c r="AG40" s="135"/>
      <c r="AH40" s="135"/>
      <c r="AI40" s="135"/>
      <c r="AJ40" s="135"/>
      <c r="AK40" s="135"/>
      <c r="AL40" s="135"/>
    </row>
    <row r="41" spans="2:38" ht="54" x14ac:dyDescent="0.25">
      <c r="B41" s="355"/>
      <c r="C41" s="356"/>
      <c r="D41" s="398"/>
      <c r="E41" s="364" t="s">
        <v>1333</v>
      </c>
      <c r="F41" s="392" t="s">
        <v>1334</v>
      </c>
      <c r="G41" s="393" t="s">
        <v>1335</v>
      </c>
      <c r="H41" s="382">
        <v>1</v>
      </c>
      <c r="I41" s="371" t="s">
        <v>92</v>
      </c>
      <c r="J41" s="382" t="s">
        <v>1336</v>
      </c>
      <c r="K41" s="358" t="s">
        <v>251</v>
      </c>
      <c r="L41" s="180" t="s">
        <v>41</v>
      </c>
      <c r="M41" s="180" t="s">
        <v>178</v>
      </c>
      <c r="N41" s="382" t="s">
        <v>43</v>
      </c>
      <c r="O41" s="366">
        <f t="shared" ref="O41:O63" si="5">SUM(P41:AA41)</f>
        <v>12</v>
      </c>
      <c r="P41" s="391">
        <v>1</v>
      </c>
      <c r="Q41" s="391">
        <v>1</v>
      </c>
      <c r="R41" s="391">
        <v>1</v>
      </c>
      <c r="S41" s="391">
        <v>1</v>
      </c>
      <c r="T41" s="391">
        <v>1</v>
      </c>
      <c r="U41" s="391">
        <v>1</v>
      </c>
      <c r="V41" s="391">
        <v>1</v>
      </c>
      <c r="W41" s="391">
        <v>1</v>
      </c>
      <c r="X41" s="391">
        <v>1</v>
      </c>
      <c r="Y41" s="391">
        <v>1</v>
      </c>
      <c r="Z41" s="391">
        <v>1</v>
      </c>
      <c r="AA41" s="391">
        <v>1</v>
      </c>
      <c r="AB41" s="373" t="s">
        <v>283</v>
      </c>
      <c r="AC41" s="374" t="s">
        <v>1253</v>
      </c>
      <c r="AD41" s="371" t="s">
        <v>1282</v>
      </c>
      <c r="AE41" s="371"/>
      <c r="AF41" s="371" t="s">
        <v>1337</v>
      </c>
      <c r="AG41" s="135"/>
      <c r="AH41" s="135"/>
      <c r="AI41" s="135"/>
      <c r="AJ41" s="135"/>
      <c r="AK41" s="135"/>
      <c r="AL41" s="135"/>
    </row>
    <row r="42" spans="2:38" ht="90" x14ac:dyDescent="0.25">
      <c r="B42" s="355"/>
      <c r="C42" s="356"/>
      <c r="D42" s="398"/>
      <c r="E42" s="364"/>
      <c r="F42" s="392" t="s">
        <v>1338</v>
      </c>
      <c r="G42" s="393" t="s">
        <v>1339</v>
      </c>
      <c r="H42" s="382">
        <v>2</v>
      </c>
      <c r="I42" s="371" t="s">
        <v>92</v>
      </c>
      <c r="J42" s="382" t="s">
        <v>1336</v>
      </c>
      <c r="K42" s="358" t="s">
        <v>251</v>
      </c>
      <c r="L42" s="180" t="s">
        <v>41</v>
      </c>
      <c r="M42" s="180" t="s">
        <v>178</v>
      </c>
      <c r="N42" s="382" t="s">
        <v>43</v>
      </c>
      <c r="O42" s="366">
        <f t="shared" si="5"/>
        <v>12</v>
      </c>
      <c r="P42" s="391">
        <v>1</v>
      </c>
      <c r="Q42" s="391">
        <v>1</v>
      </c>
      <c r="R42" s="391">
        <v>1</v>
      </c>
      <c r="S42" s="391">
        <v>1</v>
      </c>
      <c r="T42" s="391">
        <v>1</v>
      </c>
      <c r="U42" s="391">
        <v>1</v>
      </c>
      <c r="V42" s="391">
        <v>1</v>
      </c>
      <c r="W42" s="391">
        <v>1</v>
      </c>
      <c r="X42" s="391">
        <v>1</v>
      </c>
      <c r="Y42" s="391">
        <v>1</v>
      </c>
      <c r="Z42" s="391">
        <v>1</v>
      </c>
      <c r="AA42" s="391">
        <v>1</v>
      </c>
      <c r="AB42" s="373" t="s">
        <v>283</v>
      </c>
      <c r="AC42" s="374" t="s">
        <v>1253</v>
      </c>
      <c r="AD42" s="371" t="s">
        <v>1282</v>
      </c>
      <c r="AE42" s="371"/>
      <c r="AF42" s="371" t="s">
        <v>1337</v>
      </c>
      <c r="AG42" s="135"/>
      <c r="AH42" s="135"/>
      <c r="AI42" s="135"/>
      <c r="AJ42" s="135"/>
      <c r="AK42" s="135"/>
      <c r="AL42" s="135"/>
    </row>
    <row r="43" spans="2:38" ht="74.25" customHeight="1" x14ac:dyDescent="0.25">
      <c r="B43" s="355"/>
      <c r="C43" s="356"/>
      <c r="D43" s="398"/>
      <c r="E43" s="364"/>
      <c r="F43" s="392" t="s">
        <v>1340</v>
      </c>
      <c r="G43" s="393" t="s">
        <v>1341</v>
      </c>
      <c r="H43" s="382">
        <v>2</v>
      </c>
      <c r="I43" s="371" t="s">
        <v>92</v>
      </c>
      <c r="J43" s="382" t="s">
        <v>1336</v>
      </c>
      <c r="K43" s="358" t="s">
        <v>251</v>
      </c>
      <c r="L43" s="180" t="s">
        <v>41</v>
      </c>
      <c r="M43" s="180" t="s">
        <v>178</v>
      </c>
      <c r="N43" s="382" t="s">
        <v>43</v>
      </c>
      <c r="O43" s="366">
        <f t="shared" si="5"/>
        <v>12</v>
      </c>
      <c r="P43" s="391">
        <v>1</v>
      </c>
      <c r="Q43" s="391">
        <v>1</v>
      </c>
      <c r="R43" s="391">
        <v>1</v>
      </c>
      <c r="S43" s="391">
        <v>1</v>
      </c>
      <c r="T43" s="391">
        <v>1</v>
      </c>
      <c r="U43" s="391">
        <v>1</v>
      </c>
      <c r="V43" s="391">
        <v>1</v>
      </c>
      <c r="W43" s="391">
        <v>1</v>
      </c>
      <c r="X43" s="391">
        <v>1</v>
      </c>
      <c r="Y43" s="391">
        <v>1</v>
      </c>
      <c r="Z43" s="391">
        <v>1</v>
      </c>
      <c r="AA43" s="391">
        <v>1</v>
      </c>
      <c r="AB43" s="373" t="s">
        <v>283</v>
      </c>
      <c r="AC43" s="374" t="s">
        <v>1253</v>
      </c>
      <c r="AD43" s="371" t="s">
        <v>1282</v>
      </c>
      <c r="AE43" s="371"/>
      <c r="AF43" s="371"/>
      <c r="AG43" s="135"/>
      <c r="AH43" s="135"/>
      <c r="AI43" s="135"/>
      <c r="AJ43" s="135"/>
      <c r="AK43" s="135"/>
      <c r="AL43" s="135"/>
    </row>
    <row r="44" spans="2:38" ht="129" customHeight="1" x14ac:dyDescent="0.25">
      <c r="B44" s="355"/>
      <c r="C44" s="356"/>
      <c r="D44" s="398"/>
      <c r="E44" s="364"/>
      <c r="F44" s="392" t="s">
        <v>1342</v>
      </c>
      <c r="G44" s="393" t="s">
        <v>1343</v>
      </c>
      <c r="H44" s="382">
        <v>2</v>
      </c>
      <c r="I44" s="371" t="s">
        <v>92</v>
      </c>
      <c r="J44" s="382" t="s">
        <v>1344</v>
      </c>
      <c r="K44" s="358" t="s">
        <v>251</v>
      </c>
      <c r="L44" s="180" t="s">
        <v>41</v>
      </c>
      <c r="M44" s="180" t="s">
        <v>42</v>
      </c>
      <c r="N44" s="382" t="s">
        <v>43</v>
      </c>
      <c r="O44" s="366">
        <f t="shared" si="5"/>
        <v>2</v>
      </c>
      <c r="P44" s="391">
        <v>1</v>
      </c>
      <c r="Q44" s="391"/>
      <c r="R44" s="391"/>
      <c r="S44" s="391"/>
      <c r="T44" s="391"/>
      <c r="U44" s="391"/>
      <c r="V44" s="391">
        <v>1</v>
      </c>
      <c r="W44" s="391"/>
      <c r="X44" s="391"/>
      <c r="Y44" s="391"/>
      <c r="Z44" s="391"/>
      <c r="AA44" s="391"/>
      <c r="AB44" s="373" t="s">
        <v>283</v>
      </c>
      <c r="AC44" s="374" t="s">
        <v>1253</v>
      </c>
      <c r="AD44" s="371" t="s">
        <v>1282</v>
      </c>
      <c r="AE44" s="371" t="s">
        <v>1345</v>
      </c>
      <c r="AF44" s="371"/>
      <c r="AG44" s="135"/>
      <c r="AH44" s="135"/>
      <c r="AI44" s="135"/>
      <c r="AJ44" s="135"/>
      <c r="AK44" s="135"/>
      <c r="AL44" s="135"/>
    </row>
    <row r="45" spans="2:38" ht="54" x14ac:dyDescent="0.25">
      <c r="B45" s="355"/>
      <c r="C45" s="356"/>
      <c r="D45" s="398"/>
      <c r="E45" s="364"/>
      <c r="F45" s="392" t="s">
        <v>1346</v>
      </c>
      <c r="G45" s="393" t="s">
        <v>1347</v>
      </c>
      <c r="H45" s="382">
        <v>2</v>
      </c>
      <c r="I45" s="371" t="s">
        <v>92</v>
      </c>
      <c r="J45" s="382" t="s">
        <v>1336</v>
      </c>
      <c r="K45" s="358" t="s">
        <v>251</v>
      </c>
      <c r="L45" s="180" t="s">
        <v>41</v>
      </c>
      <c r="M45" s="180" t="s">
        <v>178</v>
      </c>
      <c r="N45" s="382" t="s">
        <v>43</v>
      </c>
      <c r="O45" s="366">
        <f t="shared" si="5"/>
        <v>12</v>
      </c>
      <c r="P45" s="391">
        <v>1</v>
      </c>
      <c r="Q45" s="391">
        <v>1</v>
      </c>
      <c r="R45" s="391">
        <v>1</v>
      </c>
      <c r="S45" s="391">
        <v>1</v>
      </c>
      <c r="T45" s="391">
        <v>1</v>
      </c>
      <c r="U45" s="391">
        <v>1</v>
      </c>
      <c r="V45" s="391">
        <v>1</v>
      </c>
      <c r="W45" s="391">
        <v>1</v>
      </c>
      <c r="X45" s="391">
        <v>1</v>
      </c>
      <c r="Y45" s="391">
        <v>1</v>
      </c>
      <c r="Z45" s="391">
        <v>1</v>
      </c>
      <c r="AA45" s="391">
        <v>1</v>
      </c>
      <c r="AB45" s="373" t="s">
        <v>424</v>
      </c>
      <c r="AC45" s="374" t="s">
        <v>1253</v>
      </c>
      <c r="AD45" s="371" t="s">
        <v>1282</v>
      </c>
      <c r="AE45" s="371" t="s">
        <v>903</v>
      </c>
      <c r="AF45" s="371"/>
      <c r="AG45" s="135"/>
      <c r="AH45" s="135"/>
      <c r="AI45" s="135"/>
      <c r="AJ45" s="135"/>
      <c r="AK45" s="135"/>
      <c r="AL45" s="135"/>
    </row>
    <row r="46" spans="2:38" ht="63.75" customHeight="1" x14ac:dyDescent="0.25">
      <c r="B46" s="355"/>
      <c r="C46" s="356"/>
      <c r="D46" s="398"/>
      <c r="E46" s="392" t="s">
        <v>1348</v>
      </c>
      <c r="F46" s="392" t="s">
        <v>1349</v>
      </c>
      <c r="G46" s="393" t="s">
        <v>1350</v>
      </c>
      <c r="H46" s="382">
        <v>3</v>
      </c>
      <c r="I46" s="371" t="s">
        <v>92</v>
      </c>
      <c r="J46" s="382" t="s">
        <v>1252</v>
      </c>
      <c r="K46" s="358" t="s">
        <v>251</v>
      </c>
      <c r="L46" s="180" t="s">
        <v>41</v>
      </c>
      <c r="M46" s="180" t="s">
        <v>178</v>
      </c>
      <c r="N46" s="382" t="s">
        <v>43</v>
      </c>
      <c r="O46" s="366">
        <f t="shared" si="5"/>
        <v>12</v>
      </c>
      <c r="P46" s="391">
        <v>1</v>
      </c>
      <c r="Q46" s="391">
        <v>1</v>
      </c>
      <c r="R46" s="391">
        <v>1</v>
      </c>
      <c r="S46" s="391">
        <v>1</v>
      </c>
      <c r="T46" s="391">
        <v>1</v>
      </c>
      <c r="U46" s="391">
        <v>1</v>
      </c>
      <c r="V46" s="391">
        <v>1</v>
      </c>
      <c r="W46" s="391">
        <v>1</v>
      </c>
      <c r="X46" s="391">
        <v>1</v>
      </c>
      <c r="Y46" s="391">
        <v>1</v>
      </c>
      <c r="Z46" s="391">
        <v>1</v>
      </c>
      <c r="AA46" s="391">
        <v>1</v>
      </c>
      <c r="AB46" s="373" t="s">
        <v>283</v>
      </c>
      <c r="AC46" s="374" t="s">
        <v>1253</v>
      </c>
      <c r="AD46" s="371" t="s">
        <v>1282</v>
      </c>
      <c r="AE46" s="371" t="s">
        <v>188</v>
      </c>
      <c r="AF46" s="371"/>
      <c r="AG46" s="135"/>
      <c r="AH46" s="135"/>
      <c r="AI46" s="135"/>
      <c r="AJ46" s="135"/>
      <c r="AK46" s="135"/>
      <c r="AL46" s="135"/>
    </row>
    <row r="47" spans="2:38" ht="90" x14ac:dyDescent="0.25">
      <c r="B47" s="355"/>
      <c r="C47" s="356"/>
      <c r="D47" s="97"/>
      <c r="E47" s="400" t="s">
        <v>1351</v>
      </c>
      <c r="F47" s="392" t="s">
        <v>1352</v>
      </c>
      <c r="G47" s="358" t="s">
        <v>1353</v>
      </c>
      <c r="H47" s="357">
        <v>3</v>
      </c>
      <c r="I47" s="358" t="s">
        <v>259</v>
      </c>
      <c r="J47" s="180" t="s">
        <v>1354</v>
      </c>
      <c r="K47" s="358" t="s">
        <v>251</v>
      </c>
      <c r="L47" s="180" t="s">
        <v>41</v>
      </c>
      <c r="M47" s="180" t="s">
        <v>42</v>
      </c>
      <c r="N47" s="357" t="s">
        <v>43</v>
      </c>
      <c r="O47" s="366">
        <f t="shared" si="5"/>
        <v>95770.8</v>
      </c>
      <c r="P47" s="401">
        <v>7918.2</v>
      </c>
      <c r="Q47" s="401">
        <v>7315.2</v>
      </c>
      <c r="R47" s="401">
        <v>8877.6</v>
      </c>
      <c r="S47" s="401">
        <v>7444.8</v>
      </c>
      <c r="T47" s="401">
        <v>8346.6</v>
      </c>
      <c r="U47" s="401">
        <v>7987.5</v>
      </c>
      <c r="V47" s="401">
        <v>8325.9</v>
      </c>
      <c r="W47" s="401">
        <v>8307</v>
      </c>
      <c r="X47" s="401">
        <v>7657.2</v>
      </c>
      <c r="Y47" s="401">
        <v>7872.3</v>
      </c>
      <c r="Z47" s="401">
        <v>7515</v>
      </c>
      <c r="AA47" s="401">
        <v>8203.5</v>
      </c>
      <c r="AB47" s="394" t="s">
        <v>1355</v>
      </c>
      <c r="AC47" s="362" t="s">
        <v>1287</v>
      </c>
      <c r="AD47" s="363" t="s">
        <v>1288</v>
      </c>
      <c r="AE47" s="392" t="s">
        <v>286</v>
      </c>
      <c r="AF47" s="363"/>
      <c r="AG47" s="135"/>
      <c r="AH47" s="135"/>
      <c r="AI47" s="135"/>
      <c r="AJ47" s="135"/>
      <c r="AK47" s="135"/>
      <c r="AL47" s="135"/>
    </row>
    <row r="48" spans="2:38" ht="90" x14ac:dyDescent="0.25">
      <c r="B48" s="355"/>
      <c r="C48" s="356"/>
      <c r="D48" s="97"/>
      <c r="E48" s="400"/>
      <c r="F48" s="392" t="s">
        <v>1356</v>
      </c>
      <c r="G48" s="358" t="s">
        <v>1357</v>
      </c>
      <c r="H48" s="357">
        <v>3</v>
      </c>
      <c r="I48" s="358" t="s">
        <v>259</v>
      </c>
      <c r="J48" s="180" t="s">
        <v>1354</v>
      </c>
      <c r="K48" s="358" t="s">
        <v>251</v>
      </c>
      <c r="L48" s="180" t="s">
        <v>41</v>
      </c>
      <c r="M48" s="180" t="s">
        <v>42</v>
      </c>
      <c r="N48" s="357" t="s">
        <v>43</v>
      </c>
      <c r="O48" s="366">
        <f t="shared" si="5"/>
        <v>143824.20000000001</v>
      </c>
      <c r="P48" s="401">
        <v>11653.2</v>
      </c>
      <c r="Q48" s="401">
        <v>10726.2</v>
      </c>
      <c r="R48" s="401">
        <v>12505</v>
      </c>
      <c r="S48" s="401">
        <v>11092.5</v>
      </c>
      <c r="T48" s="401">
        <v>12814.2</v>
      </c>
      <c r="U48" s="401">
        <v>12238.2</v>
      </c>
      <c r="V48" s="401">
        <v>12856.5</v>
      </c>
      <c r="W48" s="401">
        <v>12370</v>
      </c>
      <c r="X48" s="401">
        <v>11093.4</v>
      </c>
      <c r="Y48" s="401">
        <v>12150</v>
      </c>
      <c r="Z48" s="401">
        <v>12285</v>
      </c>
      <c r="AA48" s="401">
        <v>12040</v>
      </c>
      <c r="AB48" s="394" t="s">
        <v>1355</v>
      </c>
      <c r="AC48" s="362" t="s">
        <v>1287</v>
      </c>
      <c r="AD48" s="363" t="s">
        <v>1288</v>
      </c>
      <c r="AE48" s="392" t="s">
        <v>286</v>
      </c>
      <c r="AF48" s="363"/>
      <c r="AG48" s="135"/>
      <c r="AH48" s="135"/>
      <c r="AI48" s="135"/>
      <c r="AJ48" s="135"/>
      <c r="AK48" s="135"/>
      <c r="AL48" s="135"/>
    </row>
    <row r="49" spans="2:38" ht="90" x14ac:dyDescent="0.25">
      <c r="B49" s="355"/>
      <c r="C49" s="356"/>
      <c r="D49" s="97"/>
      <c r="E49" s="400"/>
      <c r="F49" s="392" t="s">
        <v>1358</v>
      </c>
      <c r="G49" s="358" t="s">
        <v>1359</v>
      </c>
      <c r="H49" s="357">
        <v>3</v>
      </c>
      <c r="I49" s="358" t="s">
        <v>259</v>
      </c>
      <c r="J49" s="180" t="s">
        <v>1354</v>
      </c>
      <c r="K49" s="358" t="s">
        <v>251</v>
      </c>
      <c r="L49" s="180" t="s">
        <v>41</v>
      </c>
      <c r="M49" s="180" t="s">
        <v>42</v>
      </c>
      <c r="N49" s="357" t="s">
        <v>43</v>
      </c>
      <c r="O49" s="366">
        <f t="shared" si="5"/>
        <v>37596.599999999991</v>
      </c>
      <c r="P49" s="401">
        <v>3217.5</v>
      </c>
      <c r="Q49" s="401">
        <v>3012.3</v>
      </c>
      <c r="R49" s="401">
        <v>3301.2</v>
      </c>
      <c r="S49" s="401">
        <v>2842.2</v>
      </c>
      <c r="T49" s="401">
        <v>3540.6</v>
      </c>
      <c r="U49" s="401">
        <v>2979.9</v>
      </c>
      <c r="V49" s="401">
        <v>3183.3</v>
      </c>
      <c r="W49" s="401">
        <v>3378.6</v>
      </c>
      <c r="X49" s="401">
        <v>3124.8</v>
      </c>
      <c r="Y49" s="401">
        <v>2830.5</v>
      </c>
      <c r="Z49" s="401">
        <v>3010.5</v>
      </c>
      <c r="AA49" s="401">
        <v>3175.2</v>
      </c>
      <c r="AB49" s="394" t="s">
        <v>1355</v>
      </c>
      <c r="AC49" s="362" t="s">
        <v>1287</v>
      </c>
      <c r="AD49" s="363" t="s">
        <v>1288</v>
      </c>
      <c r="AE49" s="392" t="s">
        <v>286</v>
      </c>
      <c r="AF49" s="363"/>
      <c r="AG49" s="135"/>
      <c r="AH49" s="135"/>
      <c r="AI49" s="135"/>
      <c r="AJ49" s="135"/>
      <c r="AK49" s="135"/>
      <c r="AL49" s="135"/>
    </row>
    <row r="50" spans="2:38" ht="90" x14ac:dyDescent="0.25">
      <c r="B50" s="355"/>
      <c r="C50" s="356"/>
      <c r="D50" s="97" t="s">
        <v>1360</v>
      </c>
      <c r="E50" s="392" t="s">
        <v>1361</v>
      </c>
      <c r="F50" s="392" t="s">
        <v>1362</v>
      </c>
      <c r="G50" s="393" t="s">
        <v>1363</v>
      </c>
      <c r="H50" s="357">
        <v>3</v>
      </c>
      <c r="I50" s="363" t="s">
        <v>92</v>
      </c>
      <c r="J50" s="180" t="s">
        <v>1364</v>
      </c>
      <c r="K50" s="358" t="s">
        <v>251</v>
      </c>
      <c r="L50" s="180" t="s">
        <v>41</v>
      </c>
      <c r="M50" s="180" t="s">
        <v>42</v>
      </c>
      <c r="N50" s="357" t="s">
        <v>43</v>
      </c>
      <c r="O50" s="366">
        <f t="shared" si="5"/>
        <v>5</v>
      </c>
      <c r="P50" s="391"/>
      <c r="Q50" s="391">
        <v>1</v>
      </c>
      <c r="R50" s="391">
        <v>2</v>
      </c>
      <c r="S50" s="391">
        <v>2</v>
      </c>
      <c r="T50" s="391"/>
      <c r="U50" s="391"/>
      <c r="V50" s="391"/>
      <c r="W50" s="391"/>
      <c r="X50" s="391"/>
      <c r="Y50" s="391"/>
      <c r="Z50" s="391"/>
      <c r="AA50" s="391"/>
      <c r="AB50" s="394" t="s">
        <v>1365</v>
      </c>
      <c r="AC50" s="362" t="s">
        <v>1287</v>
      </c>
      <c r="AD50" s="363" t="s">
        <v>1288</v>
      </c>
      <c r="AE50" s="392" t="s">
        <v>61</v>
      </c>
      <c r="AF50" s="363"/>
      <c r="AG50" s="135"/>
      <c r="AH50" s="135"/>
      <c r="AI50" s="135"/>
      <c r="AJ50" s="135"/>
      <c r="AK50" s="135"/>
      <c r="AL50" s="135"/>
    </row>
    <row r="51" spans="2:38" ht="36" x14ac:dyDescent="0.25">
      <c r="B51" s="355"/>
      <c r="C51" s="356"/>
      <c r="D51" s="97"/>
      <c r="E51" s="180" t="s">
        <v>532</v>
      </c>
      <c r="F51" s="392" t="s">
        <v>533</v>
      </c>
      <c r="G51" s="363" t="s">
        <v>534</v>
      </c>
      <c r="H51" s="357">
        <v>2</v>
      </c>
      <c r="I51" s="363" t="s">
        <v>92</v>
      </c>
      <c r="J51" s="180" t="s">
        <v>1366</v>
      </c>
      <c r="K51" s="358" t="s">
        <v>251</v>
      </c>
      <c r="L51" s="180" t="s">
        <v>41</v>
      </c>
      <c r="M51" s="180" t="s">
        <v>42</v>
      </c>
      <c r="N51" s="357" t="s">
        <v>43</v>
      </c>
      <c r="O51" s="366">
        <f t="shared" si="5"/>
        <v>2</v>
      </c>
      <c r="P51" s="391"/>
      <c r="Q51" s="391">
        <v>1</v>
      </c>
      <c r="R51" s="391"/>
      <c r="S51" s="391"/>
      <c r="T51" s="391"/>
      <c r="U51" s="391"/>
      <c r="V51" s="391">
        <v>1</v>
      </c>
      <c r="W51" s="391"/>
      <c r="X51" s="391"/>
      <c r="Y51" s="391"/>
      <c r="Z51" s="391"/>
      <c r="AA51" s="391"/>
      <c r="AB51" s="394" t="s">
        <v>963</v>
      </c>
      <c r="AC51" s="362" t="s">
        <v>1287</v>
      </c>
      <c r="AD51" s="363" t="s">
        <v>1288</v>
      </c>
      <c r="AE51" s="392" t="s">
        <v>61</v>
      </c>
      <c r="AF51" s="363"/>
      <c r="AG51" s="135"/>
      <c r="AH51" s="135"/>
      <c r="AI51" s="135"/>
      <c r="AJ51" s="135"/>
      <c r="AK51" s="135"/>
      <c r="AL51" s="135"/>
    </row>
    <row r="52" spans="2:38" s="154" customFormat="1" ht="36" x14ac:dyDescent="0.25">
      <c r="B52" s="402"/>
      <c r="C52" s="356"/>
      <c r="D52" s="403"/>
      <c r="E52" s="400" t="s">
        <v>1367</v>
      </c>
      <c r="F52" s="392" t="s">
        <v>1368</v>
      </c>
      <c r="G52" s="392" t="s">
        <v>1369</v>
      </c>
      <c r="H52" s="378">
        <v>1</v>
      </c>
      <c r="I52" s="180"/>
      <c r="J52" s="180" t="s">
        <v>1370</v>
      </c>
      <c r="K52" s="358" t="s">
        <v>251</v>
      </c>
      <c r="L52" s="180" t="s">
        <v>41</v>
      </c>
      <c r="M52" s="180" t="s">
        <v>178</v>
      </c>
      <c r="N52" s="378" t="s">
        <v>43</v>
      </c>
      <c r="O52" s="366">
        <f t="shared" si="5"/>
        <v>11</v>
      </c>
      <c r="P52" s="391"/>
      <c r="Q52" s="391">
        <v>1</v>
      </c>
      <c r="R52" s="391">
        <v>1</v>
      </c>
      <c r="S52" s="391">
        <v>1</v>
      </c>
      <c r="T52" s="391">
        <v>1</v>
      </c>
      <c r="U52" s="391">
        <v>1</v>
      </c>
      <c r="V52" s="391">
        <v>1</v>
      </c>
      <c r="W52" s="391">
        <v>1</v>
      </c>
      <c r="X52" s="391">
        <v>1</v>
      </c>
      <c r="Y52" s="391">
        <v>1</v>
      </c>
      <c r="Z52" s="391">
        <v>1</v>
      </c>
      <c r="AA52" s="391">
        <v>1</v>
      </c>
      <c r="AB52" s="395" t="s">
        <v>1371</v>
      </c>
      <c r="AC52" s="404" t="s">
        <v>1198</v>
      </c>
      <c r="AD52" s="369" t="s">
        <v>1372</v>
      </c>
      <c r="AE52" s="392"/>
      <c r="AF52" s="180"/>
    </row>
    <row r="53" spans="2:38" s="154" customFormat="1" ht="36" x14ac:dyDescent="0.25">
      <c r="B53" s="402"/>
      <c r="C53" s="356"/>
      <c r="D53" s="403"/>
      <c r="E53" s="400"/>
      <c r="F53" s="392" t="s">
        <v>1373</v>
      </c>
      <c r="G53" s="392" t="s">
        <v>1374</v>
      </c>
      <c r="H53" s="378">
        <v>1</v>
      </c>
      <c r="I53" s="180"/>
      <c r="J53" s="180" t="s">
        <v>1370</v>
      </c>
      <c r="K53" s="358" t="s">
        <v>251</v>
      </c>
      <c r="L53" s="180" t="s">
        <v>41</v>
      </c>
      <c r="M53" s="180" t="s">
        <v>178</v>
      </c>
      <c r="N53" s="378" t="s">
        <v>43</v>
      </c>
      <c r="O53" s="366">
        <f t="shared" si="5"/>
        <v>2</v>
      </c>
      <c r="P53" s="391"/>
      <c r="Q53" s="391"/>
      <c r="R53" s="391"/>
      <c r="S53" s="391"/>
      <c r="T53" s="391"/>
      <c r="U53" s="391">
        <v>1</v>
      </c>
      <c r="V53" s="391"/>
      <c r="W53" s="391"/>
      <c r="X53" s="391"/>
      <c r="Y53" s="391"/>
      <c r="Z53" s="391"/>
      <c r="AA53" s="391">
        <v>1</v>
      </c>
      <c r="AB53" s="395" t="s">
        <v>1371</v>
      </c>
      <c r="AC53" s="404" t="s">
        <v>1198</v>
      </c>
      <c r="AD53" s="180" t="s">
        <v>1199</v>
      </c>
      <c r="AE53" s="392"/>
      <c r="AF53" s="180"/>
    </row>
    <row r="54" spans="2:38" s="154" customFormat="1" ht="36" x14ac:dyDescent="0.25">
      <c r="B54" s="402"/>
      <c r="C54" s="396"/>
      <c r="D54" s="405"/>
      <c r="E54" s="404"/>
      <c r="F54" s="392" t="s">
        <v>1375</v>
      </c>
      <c r="G54" s="392" t="s">
        <v>1376</v>
      </c>
      <c r="H54" s="378">
        <v>1</v>
      </c>
      <c r="I54" s="180"/>
      <c r="J54" s="180" t="s">
        <v>1370</v>
      </c>
      <c r="K54" s="358" t="s">
        <v>251</v>
      </c>
      <c r="L54" s="180" t="s">
        <v>41</v>
      </c>
      <c r="M54" s="180" t="s">
        <v>178</v>
      </c>
      <c r="N54" s="378" t="s">
        <v>43</v>
      </c>
      <c r="O54" s="366">
        <f t="shared" si="5"/>
        <v>12</v>
      </c>
      <c r="P54" s="391">
        <v>1</v>
      </c>
      <c r="Q54" s="391">
        <v>1</v>
      </c>
      <c r="R54" s="391">
        <v>1</v>
      </c>
      <c r="S54" s="391">
        <v>1</v>
      </c>
      <c r="T54" s="391">
        <v>1</v>
      </c>
      <c r="U54" s="391">
        <v>1</v>
      </c>
      <c r="V54" s="391">
        <v>1</v>
      </c>
      <c r="W54" s="391">
        <v>1</v>
      </c>
      <c r="X54" s="391">
        <v>1</v>
      </c>
      <c r="Y54" s="391">
        <v>1</v>
      </c>
      <c r="Z54" s="391">
        <v>1</v>
      </c>
      <c r="AA54" s="391">
        <v>1</v>
      </c>
      <c r="AB54" s="395" t="s">
        <v>1371</v>
      </c>
      <c r="AC54" s="404" t="s">
        <v>1198</v>
      </c>
      <c r="AD54" s="180" t="s">
        <v>1211</v>
      </c>
      <c r="AE54" s="369" t="s">
        <v>1371</v>
      </c>
      <c r="AF54" s="180"/>
    </row>
    <row r="55" spans="2:38" ht="54" x14ac:dyDescent="0.25">
      <c r="B55" s="355" t="s">
        <v>227</v>
      </c>
      <c r="C55" s="356" t="s">
        <v>234</v>
      </c>
      <c r="D55" s="406"/>
      <c r="E55" s="364" t="s">
        <v>1377</v>
      </c>
      <c r="F55" s="108" t="s">
        <v>1378</v>
      </c>
      <c r="G55" s="97" t="s">
        <v>1379</v>
      </c>
      <c r="H55" s="382">
        <v>3</v>
      </c>
      <c r="I55" s="97" t="s">
        <v>92</v>
      </c>
      <c r="J55" s="97" t="s">
        <v>1276</v>
      </c>
      <c r="K55" s="358" t="s">
        <v>251</v>
      </c>
      <c r="L55" s="180" t="s">
        <v>41</v>
      </c>
      <c r="M55" s="180" t="s">
        <v>42</v>
      </c>
      <c r="N55" s="97" t="s">
        <v>43</v>
      </c>
      <c r="O55" s="366">
        <f t="shared" si="5"/>
        <v>33</v>
      </c>
      <c r="P55" s="407"/>
      <c r="Q55" s="407">
        <v>3</v>
      </c>
      <c r="R55" s="407">
        <v>3</v>
      </c>
      <c r="S55" s="407">
        <v>3</v>
      </c>
      <c r="T55" s="407">
        <v>3</v>
      </c>
      <c r="U55" s="407">
        <v>3</v>
      </c>
      <c r="V55" s="407">
        <v>3</v>
      </c>
      <c r="W55" s="407">
        <v>3</v>
      </c>
      <c r="X55" s="407">
        <v>3</v>
      </c>
      <c r="Y55" s="407">
        <v>3</v>
      </c>
      <c r="Z55" s="407">
        <v>3</v>
      </c>
      <c r="AA55" s="407">
        <v>3</v>
      </c>
      <c r="AB55" s="397" t="s">
        <v>1277</v>
      </c>
      <c r="AC55" s="362" t="s">
        <v>1198</v>
      </c>
      <c r="AD55" s="368" t="s">
        <v>1248</v>
      </c>
      <c r="AE55" s="396"/>
      <c r="AF55" s="385"/>
      <c r="AG55" s="135"/>
      <c r="AH55" s="135"/>
      <c r="AI55" s="135"/>
      <c r="AJ55" s="135"/>
      <c r="AK55" s="135"/>
      <c r="AL55" s="135"/>
    </row>
    <row r="56" spans="2:38" ht="36" x14ac:dyDescent="0.25">
      <c r="B56" s="355"/>
      <c r="C56" s="356"/>
      <c r="D56" s="385"/>
      <c r="E56" s="364"/>
      <c r="F56" s="108" t="s">
        <v>1380</v>
      </c>
      <c r="G56" s="97" t="s">
        <v>1381</v>
      </c>
      <c r="H56" s="382">
        <v>2</v>
      </c>
      <c r="I56" s="97" t="s">
        <v>92</v>
      </c>
      <c r="J56" s="97" t="s">
        <v>1382</v>
      </c>
      <c r="K56" s="358" t="s">
        <v>251</v>
      </c>
      <c r="L56" s="180" t="s">
        <v>41</v>
      </c>
      <c r="M56" s="180" t="s">
        <v>42</v>
      </c>
      <c r="N56" s="97" t="s">
        <v>43</v>
      </c>
      <c r="O56" s="366">
        <f t="shared" si="5"/>
        <v>72</v>
      </c>
      <c r="P56" s="407">
        <v>6</v>
      </c>
      <c r="Q56" s="407">
        <v>6</v>
      </c>
      <c r="R56" s="407">
        <v>6</v>
      </c>
      <c r="S56" s="407">
        <v>6</v>
      </c>
      <c r="T56" s="407">
        <v>6</v>
      </c>
      <c r="U56" s="407">
        <v>6</v>
      </c>
      <c r="V56" s="407">
        <v>6</v>
      </c>
      <c r="W56" s="407">
        <v>6</v>
      </c>
      <c r="X56" s="407">
        <v>6</v>
      </c>
      <c r="Y56" s="407">
        <v>6</v>
      </c>
      <c r="Z56" s="407">
        <v>6</v>
      </c>
      <c r="AA56" s="407">
        <v>6</v>
      </c>
      <c r="AB56" s="397" t="s">
        <v>1383</v>
      </c>
      <c r="AC56" s="362" t="s">
        <v>1198</v>
      </c>
      <c r="AD56" s="368" t="s">
        <v>1248</v>
      </c>
      <c r="AE56" s="396"/>
      <c r="AF56" s="385"/>
      <c r="AG56" s="135"/>
      <c r="AH56" s="135"/>
      <c r="AI56" s="135"/>
      <c r="AJ56" s="135"/>
      <c r="AK56" s="135"/>
      <c r="AL56" s="135"/>
    </row>
    <row r="57" spans="2:38" ht="84" customHeight="1" x14ac:dyDescent="0.25">
      <c r="B57" s="355"/>
      <c r="C57" s="356"/>
      <c r="D57" s="97"/>
      <c r="E57" s="364" t="s">
        <v>1384</v>
      </c>
      <c r="F57" s="392" t="s">
        <v>1385</v>
      </c>
      <c r="G57" s="358" t="s">
        <v>1386</v>
      </c>
      <c r="H57" s="357">
        <v>3</v>
      </c>
      <c r="I57" s="375" t="s">
        <v>92</v>
      </c>
      <c r="J57" s="357" t="s">
        <v>1252</v>
      </c>
      <c r="K57" s="358" t="s">
        <v>251</v>
      </c>
      <c r="L57" s="180" t="s">
        <v>41</v>
      </c>
      <c r="M57" s="180" t="s">
        <v>178</v>
      </c>
      <c r="N57" s="357" t="s">
        <v>43</v>
      </c>
      <c r="O57" s="366">
        <f t="shared" si="5"/>
        <v>12</v>
      </c>
      <c r="P57" s="391">
        <v>1</v>
      </c>
      <c r="Q57" s="391">
        <v>1</v>
      </c>
      <c r="R57" s="391">
        <v>1</v>
      </c>
      <c r="S57" s="391">
        <v>1</v>
      </c>
      <c r="T57" s="391">
        <v>1</v>
      </c>
      <c r="U57" s="391">
        <v>1</v>
      </c>
      <c r="V57" s="391">
        <v>1</v>
      </c>
      <c r="W57" s="391">
        <v>1</v>
      </c>
      <c r="X57" s="391">
        <v>1</v>
      </c>
      <c r="Y57" s="391">
        <v>1</v>
      </c>
      <c r="Z57" s="391">
        <v>1</v>
      </c>
      <c r="AA57" s="391">
        <v>1</v>
      </c>
      <c r="AB57" s="408" t="s">
        <v>283</v>
      </c>
      <c r="AC57" s="374" t="s">
        <v>1253</v>
      </c>
      <c r="AD57" s="375" t="s">
        <v>1258</v>
      </c>
      <c r="AE57" s="375"/>
      <c r="AF57" s="375"/>
      <c r="AG57" s="135"/>
      <c r="AH57" s="135"/>
      <c r="AI57" s="135"/>
      <c r="AJ57" s="135"/>
      <c r="AK57" s="135"/>
      <c r="AL57" s="135"/>
    </row>
    <row r="58" spans="2:38" ht="84" customHeight="1" x14ac:dyDescent="0.25">
      <c r="B58" s="355"/>
      <c r="C58" s="356"/>
      <c r="D58" s="97"/>
      <c r="E58" s="364"/>
      <c r="F58" s="392" t="s">
        <v>1387</v>
      </c>
      <c r="G58" s="358" t="s">
        <v>1388</v>
      </c>
      <c r="H58" s="357">
        <v>2</v>
      </c>
      <c r="I58" s="375" t="s">
        <v>92</v>
      </c>
      <c r="J58" s="357" t="s">
        <v>1252</v>
      </c>
      <c r="K58" s="358" t="s">
        <v>251</v>
      </c>
      <c r="L58" s="180" t="s">
        <v>41</v>
      </c>
      <c r="M58" s="180" t="s">
        <v>178</v>
      </c>
      <c r="N58" s="357" t="s">
        <v>43</v>
      </c>
      <c r="O58" s="366">
        <f t="shared" si="5"/>
        <v>12</v>
      </c>
      <c r="P58" s="391">
        <v>1</v>
      </c>
      <c r="Q58" s="391">
        <v>1</v>
      </c>
      <c r="R58" s="391">
        <v>1</v>
      </c>
      <c r="S58" s="391">
        <v>1</v>
      </c>
      <c r="T58" s="391">
        <v>1</v>
      </c>
      <c r="U58" s="391">
        <v>1</v>
      </c>
      <c r="V58" s="391">
        <v>1</v>
      </c>
      <c r="W58" s="391">
        <v>1</v>
      </c>
      <c r="X58" s="391">
        <v>1</v>
      </c>
      <c r="Y58" s="391">
        <v>1</v>
      </c>
      <c r="Z58" s="391">
        <v>1</v>
      </c>
      <c r="AA58" s="391">
        <v>1</v>
      </c>
      <c r="AB58" s="408" t="s">
        <v>283</v>
      </c>
      <c r="AC58" s="374" t="s">
        <v>1253</v>
      </c>
      <c r="AD58" s="375" t="s">
        <v>1258</v>
      </c>
      <c r="AE58" s="375"/>
      <c r="AF58" s="375"/>
      <c r="AG58" s="135"/>
      <c r="AH58" s="135"/>
      <c r="AI58" s="135"/>
      <c r="AJ58" s="135"/>
      <c r="AK58" s="135"/>
      <c r="AL58" s="135"/>
    </row>
    <row r="59" spans="2:38" ht="84" customHeight="1" x14ac:dyDescent="0.25">
      <c r="B59" s="355"/>
      <c r="C59" s="356"/>
      <c r="D59" s="97"/>
      <c r="E59" s="364"/>
      <c r="F59" s="392" t="s">
        <v>1389</v>
      </c>
      <c r="G59" s="358" t="s">
        <v>1390</v>
      </c>
      <c r="H59" s="357">
        <v>3</v>
      </c>
      <c r="I59" s="375" t="s">
        <v>92</v>
      </c>
      <c r="J59" s="357" t="s">
        <v>1252</v>
      </c>
      <c r="K59" s="358" t="s">
        <v>251</v>
      </c>
      <c r="L59" s="180" t="s">
        <v>41</v>
      </c>
      <c r="M59" s="180" t="s">
        <v>178</v>
      </c>
      <c r="N59" s="357" t="s">
        <v>43</v>
      </c>
      <c r="O59" s="366">
        <f t="shared" si="5"/>
        <v>12</v>
      </c>
      <c r="P59" s="391">
        <v>1</v>
      </c>
      <c r="Q59" s="391">
        <v>1</v>
      </c>
      <c r="R59" s="391">
        <v>1</v>
      </c>
      <c r="S59" s="391">
        <v>1</v>
      </c>
      <c r="T59" s="391">
        <v>1</v>
      </c>
      <c r="U59" s="391">
        <v>1</v>
      </c>
      <c r="V59" s="391">
        <v>1</v>
      </c>
      <c r="W59" s="391">
        <v>1</v>
      </c>
      <c r="X59" s="391">
        <v>1</v>
      </c>
      <c r="Y59" s="391">
        <v>1</v>
      </c>
      <c r="Z59" s="391">
        <v>1</v>
      </c>
      <c r="AA59" s="391">
        <v>1</v>
      </c>
      <c r="AB59" s="408" t="s">
        <v>283</v>
      </c>
      <c r="AC59" s="374" t="s">
        <v>1253</v>
      </c>
      <c r="AD59" s="375" t="s">
        <v>1258</v>
      </c>
      <c r="AE59" s="375"/>
      <c r="AF59" s="375"/>
      <c r="AG59" s="135"/>
      <c r="AH59" s="135"/>
      <c r="AI59" s="135"/>
      <c r="AJ59" s="135"/>
      <c r="AK59" s="135"/>
      <c r="AL59" s="135"/>
    </row>
    <row r="60" spans="2:38" ht="84" customHeight="1" x14ac:dyDescent="0.25">
      <c r="B60" s="355"/>
      <c r="C60" s="356"/>
      <c r="D60" s="97"/>
      <c r="E60" s="364"/>
      <c r="F60" s="392" t="s">
        <v>1391</v>
      </c>
      <c r="G60" s="358" t="s">
        <v>1392</v>
      </c>
      <c r="H60" s="357">
        <v>3</v>
      </c>
      <c r="I60" s="375" t="s">
        <v>92</v>
      </c>
      <c r="J60" s="357" t="s">
        <v>1252</v>
      </c>
      <c r="K60" s="358" t="s">
        <v>251</v>
      </c>
      <c r="L60" s="180" t="s">
        <v>41</v>
      </c>
      <c r="M60" s="180" t="s">
        <v>178</v>
      </c>
      <c r="N60" s="357" t="s">
        <v>43</v>
      </c>
      <c r="O60" s="366">
        <f t="shared" si="5"/>
        <v>12</v>
      </c>
      <c r="P60" s="391">
        <v>1</v>
      </c>
      <c r="Q60" s="391">
        <v>1</v>
      </c>
      <c r="R60" s="391">
        <v>1</v>
      </c>
      <c r="S60" s="391">
        <v>1</v>
      </c>
      <c r="T60" s="391">
        <v>1</v>
      </c>
      <c r="U60" s="391">
        <v>1</v>
      </c>
      <c r="V60" s="391">
        <v>1</v>
      </c>
      <c r="W60" s="391">
        <v>1</v>
      </c>
      <c r="X60" s="391">
        <v>1</v>
      </c>
      <c r="Y60" s="391">
        <v>1</v>
      </c>
      <c r="Z60" s="391">
        <v>1</v>
      </c>
      <c r="AA60" s="391">
        <v>1</v>
      </c>
      <c r="AB60" s="408" t="s">
        <v>283</v>
      </c>
      <c r="AC60" s="374" t="s">
        <v>1253</v>
      </c>
      <c r="AD60" s="375" t="s">
        <v>1258</v>
      </c>
      <c r="AE60" s="375"/>
      <c r="AF60" s="375"/>
      <c r="AG60" s="135"/>
      <c r="AH60" s="135"/>
      <c r="AI60" s="135"/>
      <c r="AJ60" s="135"/>
      <c r="AK60" s="135"/>
      <c r="AL60" s="135"/>
    </row>
    <row r="61" spans="2:38" ht="84" customHeight="1" x14ac:dyDescent="0.25">
      <c r="B61" s="355"/>
      <c r="C61" s="356"/>
      <c r="D61" s="97"/>
      <c r="E61" s="364"/>
      <c r="F61" s="392" t="s">
        <v>1393</v>
      </c>
      <c r="G61" s="358" t="s">
        <v>1394</v>
      </c>
      <c r="H61" s="357">
        <v>2</v>
      </c>
      <c r="I61" s="375" t="s">
        <v>92</v>
      </c>
      <c r="J61" s="357" t="s">
        <v>1252</v>
      </c>
      <c r="K61" s="358" t="s">
        <v>251</v>
      </c>
      <c r="L61" s="180" t="s">
        <v>41</v>
      </c>
      <c r="M61" s="180" t="s">
        <v>42</v>
      </c>
      <c r="N61" s="357" t="s">
        <v>43</v>
      </c>
      <c r="O61" s="366">
        <f t="shared" si="5"/>
        <v>3</v>
      </c>
      <c r="P61" s="391"/>
      <c r="Q61" s="391"/>
      <c r="R61" s="391"/>
      <c r="S61" s="391">
        <v>1</v>
      </c>
      <c r="T61" s="391"/>
      <c r="U61" s="391"/>
      <c r="V61" s="391">
        <v>1</v>
      </c>
      <c r="W61" s="391"/>
      <c r="X61" s="391"/>
      <c r="Y61" s="391"/>
      <c r="Z61" s="391">
        <v>1</v>
      </c>
      <c r="AA61" s="391"/>
      <c r="AB61" s="408" t="s">
        <v>283</v>
      </c>
      <c r="AC61" s="374" t="s">
        <v>1253</v>
      </c>
      <c r="AD61" s="375" t="s">
        <v>1258</v>
      </c>
      <c r="AE61" s="375"/>
      <c r="AF61" s="375"/>
      <c r="AG61" s="135"/>
      <c r="AH61" s="135"/>
      <c r="AI61" s="135"/>
      <c r="AJ61" s="135"/>
      <c r="AK61" s="135"/>
      <c r="AL61" s="135"/>
    </row>
    <row r="62" spans="2:38" ht="84" customHeight="1" x14ac:dyDescent="0.25">
      <c r="B62" s="355"/>
      <c r="C62" s="356"/>
      <c r="D62" s="97"/>
      <c r="E62" s="364"/>
      <c r="F62" s="392" t="s">
        <v>1395</v>
      </c>
      <c r="G62" s="358" t="s">
        <v>1396</v>
      </c>
      <c r="H62" s="357">
        <v>3</v>
      </c>
      <c r="I62" s="375" t="s">
        <v>92</v>
      </c>
      <c r="J62" s="357" t="s">
        <v>1252</v>
      </c>
      <c r="K62" s="358" t="s">
        <v>251</v>
      </c>
      <c r="L62" s="180" t="s">
        <v>41</v>
      </c>
      <c r="M62" s="180" t="s">
        <v>178</v>
      </c>
      <c r="N62" s="357" t="s">
        <v>43</v>
      </c>
      <c r="O62" s="366">
        <f t="shared" si="5"/>
        <v>12</v>
      </c>
      <c r="P62" s="391">
        <v>1</v>
      </c>
      <c r="Q62" s="391">
        <v>1</v>
      </c>
      <c r="R62" s="391">
        <v>1</v>
      </c>
      <c r="S62" s="391">
        <v>1</v>
      </c>
      <c r="T62" s="391">
        <v>1</v>
      </c>
      <c r="U62" s="391">
        <v>1</v>
      </c>
      <c r="V62" s="391">
        <v>1</v>
      </c>
      <c r="W62" s="391">
        <v>1</v>
      </c>
      <c r="X62" s="391">
        <v>1</v>
      </c>
      <c r="Y62" s="391">
        <v>1</v>
      </c>
      <c r="Z62" s="391">
        <v>1</v>
      </c>
      <c r="AA62" s="391">
        <v>1</v>
      </c>
      <c r="AB62" s="408" t="s">
        <v>283</v>
      </c>
      <c r="AC62" s="374" t="s">
        <v>1253</v>
      </c>
      <c r="AD62" s="375" t="s">
        <v>1254</v>
      </c>
      <c r="AE62" s="375"/>
      <c r="AF62" s="375"/>
      <c r="AG62" s="135"/>
      <c r="AH62" s="135"/>
      <c r="AI62" s="135"/>
      <c r="AJ62" s="135"/>
      <c r="AK62" s="135"/>
      <c r="AL62" s="135"/>
    </row>
    <row r="63" spans="2:38" ht="84" customHeight="1" x14ac:dyDescent="0.25">
      <c r="B63" s="355"/>
      <c r="C63" s="356"/>
      <c r="D63" s="97"/>
      <c r="E63" s="364"/>
      <c r="F63" s="392" t="s">
        <v>1397</v>
      </c>
      <c r="G63" s="358" t="s">
        <v>1398</v>
      </c>
      <c r="H63" s="357">
        <v>2</v>
      </c>
      <c r="I63" s="375" t="s">
        <v>92</v>
      </c>
      <c r="J63" s="357" t="s">
        <v>1252</v>
      </c>
      <c r="K63" s="358" t="s">
        <v>251</v>
      </c>
      <c r="L63" s="180" t="s">
        <v>41</v>
      </c>
      <c r="M63" s="180" t="s">
        <v>178</v>
      </c>
      <c r="N63" s="357" t="s">
        <v>43</v>
      </c>
      <c r="O63" s="366">
        <f t="shared" si="5"/>
        <v>12</v>
      </c>
      <c r="P63" s="391">
        <v>1</v>
      </c>
      <c r="Q63" s="391">
        <v>1</v>
      </c>
      <c r="R63" s="391">
        <v>1</v>
      </c>
      <c r="S63" s="391">
        <v>1</v>
      </c>
      <c r="T63" s="391">
        <v>1</v>
      </c>
      <c r="U63" s="391">
        <v>1</v>
      </c>
      <c r="V63" s="391">
        <v>1</v>
      </c>
      <c r="W63" s="391">
        <v>1</v>
      </c>
      <c r="X63" s="391">
        <v>1</v>
      </c>
      <c r="Y63" s="391">
        <v>1</v>
      </c>
      <c r="Z63" s="391">
        <v>1</v>
      </c>
      <c r="AA63" s="391">
        <v>1</v>
      </c>
      <c r="AB63" s="408" t="s">
        <v>283</v>
      </c>
      <c r="AC63" s="374" t="s">
        <v>1253</v>
      </c>
      <c r="AD63" s="375" t="s">
        <v>1282</v>
      </c>
      <c r="AE63" s="375"/>
      <c r="AF63" s="375"/>
      <c r="AG63" s="135"/>
      <c r="AH63" s="135"/>
      <c r="AI63" s="135"/>
      <c r="AJ63" s="135"/>
      <c r="AK63" s="135"/>
      <c r="AL63" s="135"/>
    </row>
    <row r="64" spans="2:38" s="154" customFormat="1" ht="102" customHeight="1" x14ac:dyDescent="0.25">
      <c r="B64" s="355"/>
      <c r="C64" s="356"/>
      <c r="D64" s="392" t="s">
        <v>1399</v>
      </c>
      <c r="E64" s="392"/>
      <c r="F64" s="392" t="s">
        <v>1400</v>
      </c>
      <c r="G64" s="392" t="s">
        <v>1401</v>
      </c>
      <c r="H64" s="116">
        <v>2</v>
      </c>
      <c r="I64" s="375" t="s">
        <v>92</v>
      </c>
      <c r="J64" s="375" t="s">
        <v>1402</v>
      </c>
      <c r="K64" s="358" t="s">
        <v>40</v>
      </c>
      <c r="L64" s="180" t="s">
        <v>41</v>
      </c>
      <c r="M64" s="180" t="s">
        <v>42</v>
      </c>
      <c r="N64" s="375" t="s">
        <v>43</v>
      </c>
      <c r="O64" s="359">
        <f>SUM(P64:AA64)</f>
        <v>1</v>
      </c>
      <c r="P64" s="391"/>
      <c r="Q64" s="391"/>
      <c r="R64" s="391"/>
      <c r="S64" s="391"/>
      <c r="T64" s="391"/>
      <c r="U64" s="391"/>
      <c r="V64" s="391"/>
      <c r="W64" s="391"/>
      <c r="X64" s="391"/>
      <c r="Y64" s="391"/>
      <c r="Z64" s="399">
        <v>0.5</v>
      </c>
      <c r="AA64" s="399">
        <v>0.5</v>
      </c>
      <c r="AB64" s="409" t="s">
        <v>424</v>
      </c>
      <c r="AC64" s="404" t="s">
        <v>1253</v>
      </c>
      <c r="AD64" s="179" t="s">
        <v>1282</v>
      </c>
      <c r="AE64" s="179" t="s">
        <v>286</v>
      </c>
      <c r="AF64" s="179"/>
    </row>
    <row r="65" spans="1:39" ht="84" customHeight="1" x14ac:dyDescent="0.25">
      <c r="B65" s="355"/>
      <c r="C65" s="356"/>
      <c r="D65" s="392"/>
      <c r="E65" s="180" t="s">
        <v>1403</v>
      </c>
      <c r="F65" s="392" t="s">
        <v>1404</v>
      </c>
      <c r="G65" s="358" t="s">
        <v>1405</v>
      </c>
      <c r="H65" s="357">
        <v>1</v>
      </c>
      <c r="I65" s="358" t="s">
        <v>259</v>
      </c>
      <c r="J65" s="180" t="s">
        <v>1406</v>
      </c>
      <c r="K65" s="358" t="s">
        <v>251</v>
      </c>
      <c r="L65" s="180" t="s">
        <v>41</v>
      </c>
      <c r="M65" s="180" t="s">
        <v>42</v>
      </c>
      <c r="N65" s="357" t="s">
        <v>43</v>
      </c>
      <c r="O65" s="366">
        <f t="shared" ref="O65:O66" si="6">SUM(P65:AA65)</f>
        <v>2</v>
      </c>
      <c r="P65" s="391"/>
      <c r="Q65" s="391"/>
      <c r="R65" s="391">
        <v>1</v>
      </c>
      <c r="S65" s="391"/>
      <c r="T65" s="391"/>
      <c r="U65" s="391"/>
      <c r="V65" s="391"/>
      <c r="W65" s="391"/>
      <c r="X65" s="391">
        <v>1</v>
      </c>
      <c r="Y65" s="391"/>
      <c r="Z65" s="391"/>
      <c r="AA65" s="391"/>
      <c r="AB65" s="410" t="s">
        <v>963</v>
      </c>
      <c r="AC65" s="362" t="s">
        <v>1287</v>
      </c>
      <c r="AD65" s="357" t="s">
        <v>1288</v>
      </c>
      <c r="AE65" s="392" t="s">
        <v>226</v>
      </c>
      <c r="AF65" s="363"/>
      <c r="AG65" s="135"/>
      <c r="AH65" s="135"/>
      <c r="AI65" s="135"/>
      <c r="AJ65" s="135"/>
      <c r="AK65" s="135"/>
      <c r="AL65" s="135"/>
    </row>
    <row r="66" spans="1:39" ht="104.25" customHeight="1" x14ac:dyDescent="0.25">
      <c r="B66" s="355"/>
      <c r="C66" s="356"/>
      <c r="D66" s="392"/>
      <c r="E66" s="180" t="s">
        <v>1407</v>
      </c>
      <c r="F66" s="392" t="s">
        <v>1408</v>
      </c>
      <c r="G66" s="358" t="s">
        <v>1409</v>
      </c>
      <c r="H66" s="357">
        <v>3</v>
      </c>
      <c r="I66" s="358" t="s">
        <v>259</v>
      </c>
      <c r="J66" s="180" t="s">
        <v>307</v>
      </c>
      <c r="K66" s="358" t="s">
        <v>251</v>
      </c>
      <c r="L66" s="180" t="s">
        <v>41</v>
      </c>
      <c r="M66" s="180" t="s">
        <v>42</v>
      </c>
      <c r="N66" s="357" t="s">
        <v>43</v>
      </c>
      <c r="O66" s="366">
        <f t="shared" si="6"/>
        <v>3</v>
      </c>
      <c r="P66" s="391"/>
      <c r="Q66" s="391">
        <v>1</v>
      </c>
      <c r="R66" s="391"/>
      <c r="S66" s="391"/>
      <c r="T66" s="391"/>
      <c r="U66" s="391">
        <v>1</v>
      </c>
      <c r="V66" s="391"/>
      <c r="W66" s="391"/>
      <c r="X66" s="391"/>
      <c r="Y66" s="391">
        <v>1</v>
      </c>
      <c r="Z66" s="391"/>
      <c r="AA66" s="391"/>
      <c r="AB66" s="410" t="s">
        <v>963</v>
      </c>
      <c r="AC66" s="362" t="s">
        <v>1287</v>
      </c>
      <c r="AD66" s="357" t="s">
        <v>1288</v>
      </c>
      <c r="AE66" s="358"/>
      <c r="AF66" s="363"/>
      <c r="AG66" s="135"/>
      <c r="AH66" s="135"/>
      <c r="AI66" s="135"/>
      <c r="AJ66" s="135"/>
      <c r="AK66" s="135"/>
      <c r="AL66" s="135"/>
    </row>
    <row r="67" spans="1:39" s="292" customFormat="1" ht="32.25" customHeight="1" x14ac:dyDescent="0.25">
      <c r="A67" s="135"/>
      <c r="B67" s="135"/>
      <c r="C67" s="135"/>
      <c r="D67" s="135"/>
      <c r="E67" s="135"/>
      <c r="F67" s="135"/>
      <c r="G67" s="135"/>
      <c r="H67" s="135"/>
      <c r="AB67" s="135"/>
      <c r="AC67" s="135"/>
      <c r="AD67" s="135"/>
      <c r="AF67" s="339"/>
      <c r="AG67" s="173"/>
      <c r="AH67" s="173"/>
      <c r="AI67" s="173"/>
      <c r="AJ67" s="173"/>
      <c r="AK67" s="173"/>
      <c r="AL67" s="173"/>
      <c r="AM67" s="135"/>
    </row>
    <row r="68" spans="1:39" s="292" customFormat="1" ht="32.25" customHeight="1" x14ac:dyDescent="0.25">
      <c r="A68" s="135"/>
      <c r="B68" s="135"/>
      <c r="C68" s="135"/>
      <c r="D68" s="135"/>
      <c r="E68" s="135"/>
      <c r="F68" s="135"/>
      <c r="G68" s="135"/>
      <c r="H68" s="135"/>
      <c r="AB68" s="135"/>
      <c r="AC68" s="135"/>
      <c r="AD68" s="135"/>
      <c r="AF68" s="339"/>
      <c r="AG68" s="173"/>
      <c r="AH68" s="173"/>
      <c r="AI68" s="173"/>
      <c r="AJ68" s="173"/>
      <c r="AK68" s="173"/>
      <c r="AL68" s="173"/>
      <c r="AM68" s="135"/>
    </row>
    <row r="69" spans="1:39" s="292" customFormat="1" x14ac:dyDescent="0.25">
      <c r="A69" s="135"/>
      <c r="B69" s="135"/>
      <c r="C69" s="135"/>
      <c r="D69" s="135"/>
      <c r="E69" s="135"/>
      <c r="F69" s="135"/>
      <c r="G69" s="135"/>
      <c r="H69" s="135"/>
      <c r="AF69" s="339"/>
      <c r="AG69" s="173"/>
      <c r="AH69" s="173"/>
      <c r="AI69" s="173"/>
      <c r="AJ69" s="173"/>
      <c r="AK69" s="173"/>
      <c r="AL69" s="173"/>
      <c r="AM69" s="135"/>
    </row>
  </sheetData>
  <sheetProtection formatColumns="0" autoFilter="0"/>
  <mergeCells count="37">
    <mergeCell ref="B55:B66"/>
    <mergeCell ref="C55:C66"/>
    <mergeCell ref="E55:E56"/>
    <mergeCell ref="E57:E63"/>
    <mergeCell ref="C23:C32"/>
    <mergeCell ref="E24:E26"/>
    <mergeCell ref="C33:C53"/>
    <mergeCell ref="E33:E34"/>
    <mergeCell ref="E41:E45"/>
    <mergeCell ref="E47:E49"/>
    <mergeCell ref="D52:D53"/>
    <mergeCell ref="E52:E53"/>
    <mergeCell ref="AC6:AC7"/>
    <mergeCell ref="AD6:AD7"/>
    <mergeCell ref="AE6:AE7"/>
    <mergeCell ref="AF6:AF7"/>
    <mergeCell ref="B8:B51"/>
    <mergeCell ref="C8:C22"/>
    <mergeCell ref="E9:E10"/>
    <mergeCell ref="G9:G10"/>
    <mergeCell ref="E11:E18"/>
    <mergeCell ref="E20:E22"/>
    <mergeCell ref="O6:O7"/>
    <mergeCell ref="P6:AA6"/>
    <mergeCell ref="AB6:AB7"/>
    <mergeCell ref="I6:I7"/>
    <mergeCell ref="J6:J7"/>
    <mergeCell ref="K6:K7"/>
    <mergeCell ref="L6:L7"/>
    <mergeCell ref="M6:M7"/>
    <mergeCell ref="N6:N7"/>
    <mergeCell ref="B6:C6"/>
    <mergeCell ref="D6:D7"/>
    <mergeCell ref="E6:E7"/>
    <mergeCell ref="F6:F7"/>
    <mergeCell ref="G6:G7"/>
    <mergeCell ref="H6:H7"/>
  </mergeCells>
  <pageMargins left="0.25" right="0.25" top="0.75" bottom="0.75" header="0.3" footer="0.3"/>
  <pageSetup scale="20" orientation="portrait" r:id="rId1"/>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[11]Hoja1!#REF!</xm:f>
          </x14:formula1>
          <xm:sqref>I22 K22:N22 AE22</xm:sqref>
        </x14:dataValidation>
        <x14:dataValidation type="list" allowBlank="1" showInputMessage="1" showErrorMessage="1">
          <x14:formula1>
            <xm:f>[5]Hoja1!#REF!</xm:f>
          </x14:formula1>
          <xm:sqref>K64</xm:sqref>
        </x14:dataValidation>
        <x14:dataValidation type="list" allowBlank="1" showInputMessage="1" showErrorMessage="1">
          <x14:formula1>
            <xm:f>[12]Hoja1!#REF!</xm:f>
          </x14:formula1>
          <xm:sqref>H28:I32 M30:M32 N28:N32 AE28:AE32 H65:I66 K28:L32 AE66 AE47:AE53 N47:N54 H47:I54 K47:L54 K65:N66</xm:sqref>
        </x14:dataValidation>
        <x14:dataValidation type="list" allowBlank="1" showInputMessage="1" showErrorMessage="1">
          <x14:formula1>
            <xm:f>[13]Hoja1!#REF!</xm:f>
          </x14:formula1>
          <xm:sqref>M28:M29 M47:M51 AE65</xm:sqref>
        </x14:dataValidation>
        <x14:dataValidation type="list" allowBlank="1" showInputMessage="1" showErrorMessage="1">
          <x14:formula1>
            <xm:f>[14]Hoja1!#REF!</xm:f>
          </x14:formula1>
          <xm:sqref>M23:M24 M26 H23:I26 N23:N26 M44 K55:N56 AE55:AE56 H55:I56 K23:L26</xm:sqref>
        </x14:dataValidation>
        <x14:dataValidation type="list" allowBlank="1" showInputMessage="1" showErrorMessage="1">
          <x14:formula1>
            <xm:f>[15]Hoja1!#REF!</xm:f>
          </x14:formula1>
          <xm:sqref>M25 I20:I21 H20:H22 K20:N21 AE27 K27:N27 H27:I27 M52:M54 AE57:AE64 H57:H63 I57:I64 L57:N64 K57:K63 AE21 M45:M46 N36:N46 AE36:AE46 K36:L46 H36:I46 M36:M43</xm:sqref>
        </x14:dataValidation>
        <x14:dataValidation type="list" allowBlank="1" showInputMessage="1" showErrorMessage="1">
          <x14:formula1>
            <xm:f>[16]Hoja1!#REF!</xm:f>
          </x14:formula1>
          <xm:sqref>K33:K35 K8:K19</xm:sqref>
        </x14:dataValidation>
        <x14:dataValidation type="list" allowBlank="1" showInputMessage="1" showErrorMessage="1">
          <x14:formula1>
            <xm:f>[16]Hoja1!#REF!</xm:f>
          </x14:formula1>
          <xm:sqref>AE33:AE35 AE8:AE20</xm:sqref>
        </x14:dataValidation>
        <x14:dataValidation type="list" allowBlank="1" showInputMessage="1" showErrorMessage="1">
          <x14:formula1>
            <xm:f>[16]Hoja1!#REF!</xm:f>
          </x14:formula1>
          <xm:sqref>N33:N35 N8:N19</xm:sqref>
        </x14:dataValidation>
        <x14:dataValidation type="list" allowBlank="1" showInputMessage="1" showErrorMessage="1">
          <x14:formula1>
            <xm:f>[16]Hoja1!#REF!</xm:f>
          </x14:formula1>
          <xm:sqref>M33:M35 M8:M19</xm:sqref>
        </x14:dataValidation>
        <x14:dataValidation type="list" allowBlank="1" showInputMessage="1" showErrorMessage="1">
          <x14:formula1>
            <xm:f>[16]Hoja1!#REF!</xm:f>
          </x14:formula1>
          <xm:sqref>L33:L35 L8:L19</xm:sqref>
        </x14:dataValidation>
        <x14:dataValidation type="list" allowBlank="1" showInputMessage="1" showErrorMessage="1">
          <x14:formula1>
            <xm:f>[16]Hoja1!#REF!</xm:f>
          </x14:formula1>
          <xm:sqref>I33:I35 I8:I19</xm:sqref>
        </x14:dataValidation>
        <x14:dataValidation type="list" allowBlank="1" showInputMessage="1" showErrorMessage="1">
          <x14:formula1>
            <xm:f>[16]Hoja1!#REF!</xm:f>
          </x14:formula1>
          <xm:sqref>H33:H35 H8:H19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6"/>
  <sheetViews>
    <sheetView showGridLines="0" zoomScale="55" zoomScaleNormal="55" zoomScaleSheetLayoutView="50" workbookViewId="0">
      <selection activeCell="AB13" sqref="AB13"/>
    </sheetView>
  </sheetViews>
  <sheetFormatPr baseColWidth="10" defaultColWidth="11.42578125" defaultRowHeight="16.5" x14ac:dyDescent="0.3"/>
  <cols>
    <col min="1" max="1" width="0.5703125" style="1" customWidth="1"/>
    <col min="2" max="2" width="32.85546875" style="1" customWidth="1"/>
    <col min="3" max="3" width="39.85546875" style="1" customWidth="1"/>
    <col min="4" max="4" width="23.5703125" style="1" customWidth="1"/>
    <col min="5" max="5" width="32.140625" style="1" customWidth="1"/>
    <col min="6" max="6" width="44.42578125" style="1" customWidth="1"/>
    <col min="7" max="7" width="58.85546875" style="1" customWidth="1"/>
    <col min="8" max="8" width="17.85546875" style="1" customWidth="1"/>
    <col min="9" max="9" width="59.42578125" style="1" customWidth="1"/>
    <col min="10" max="10" width="51.85546875" style="1" bestFit="1" customWidth="1"/>
    <col min="11" max="11" width="26.5703125" style="1" bestFit="1" customWidth="1"/>
    <col min="12" max="12" width="18" style="1" bestFit="1" customWidth="1"/>
    <col min="13" max="13" width="17.28515625" style="1" customWidth="1"/>
    <col min="14" max="14" width="17.140625" style="1" customWidth="1"/>
    <col min="15" max="15" width="13" style="1" customWidth="1"/>
    <col min="16" max="16" width="12.7109375" style="1" customWidth="1"/>
    <col min="17" max="23" width="11" style="1" customWidth="1"/>
    <col min="24" max="24" width="12.28515625" style="1" customWidth="1"/>
    <col min="25" max="27" width="11" style="1" customWidth="1"/>
    <col min="28" max="28" width="37.7109375" style="1" customWidth="1"/>
    <col min="29" max="29" width="26.28515625" style="70" customWidth="1"/>
    <col min="30" max="30" width="25.42578125" style="70" customWidth="1"/>
    <col min="31" max="31" width="39.42578125" style="1" customWidth="1"/>
    <col min="32" max="32" width="22.7109375" style="2" customWidth="1"/>
    <col min="33" max="35" width="11.42578125" style="2"/>
    <col min="36" max="36" width="5" style="1" customWidth="1"/>
    <col min="37" max="16384" width="11.42578125" style="1"/>
  </cols>
  <sheetData>
    <row r="1" spans="1:35" ht="26.25" customHeight="1" x14ac:dyDescent="0.3"/>
    <row r="2" spans="1:35" ht="37.5" customHeight="1" x14ac:dyDescent="0.3">
      <c r="C2" s="3" t="s">
        <v>0</v>
      </c>
      <c r="D2" s="4"/>
      <c r="E2" s="4"/>
      <c r="F2" s="4"/>
      <c r="G2" s="4"/>
      <c r="H2" s="4"/>
      <c r="I2" s="4"/>
      <c r="J2" s="4"/>
      <c r="K2" s="4"/>
      <c r="L2" s="4"/>
      <c r="M2" s="4"/>
      <c r="N2" s="4"/>
      <c r="O2" s="4"/>
      <c r="P2" s="4"/>
      <c r="Q2" s="4"/>
      <c r="R2" s="4"/>
      <c r="S2" s="4"/>
      <c r="T2" s="4"/>
      <c r="U2" s="4"/>
      <c r="V2" s="4"/>
      <c r="W2" s="4"/>
      <c r="X2" s="4"/>
      <c r="Y2" s="4"/>
      <c r="Z2" s="4"/>
      <c r="AA2" s="4"/>
      <c r="AB2" s="4"/>
      <c r="AC2" s="72"/>
    </row>
    <row r="3" spans="1:35" ht="24" customHeight="1" x14ac:dyDescent="0.3">
      <c r="C3" s="5" t="s">
        <v>1410</v>
      </c>
      <c r="D3" s="6"/>
    </row>
    <row r="5" spans="1:35" ht="17.25" thickBot="1" x14ac:dyDescent="0.35"/>
    <row r="6" spans="1:35" s="7" customFormat="1" ht="36.75" customHeight="1" x14ac:dyDescent="0.35">
      <c r="B6" s="412" t="s">
        <v>2</v>
      </c>
      <c r="C6" s="412"/>
      <c r="D6" s="412" t="s">
        <v>3</v>
      </c>
      <c r="E6" s="412" t="s">
        <v>4</v>
      </c>
      <c r="F6" s="412" t="s">
        <v>5</v>
      </c>
      <c r="G6" s="412" t="s">
        <v>6</v>
      </c>
      <c r="H6" s="412" t="s">
        <v>7</v>
      </c>
      <c r="I6" s="412" t="s">
        <v>8</v>
      </c>
      <c r="J6" s="412" t="s">
        <v>9</v>
      </c>
      <c r="K6" s="412" t="s">
        <v>10</v>
      </c>
      <c r="L6" s="412" t="s">
        <v>11</v>
      </c>
      <c r="M6" s="412" t="s">
        <v>12</v>
      </c>
      <c r="N6" s="412" t="s">
        <v>13</v>
      </c>
      <c r="O6" s="413" t="s">
        <v>14</v>
      </c>
      <c r="P6" s="347" t="s">
        <v>15</v>
      </c>
      <c r="Q6" s="348"/>
      <c r="R6" s="348"/>
      <c r="S6" s="348"/>
      <c r="T6" s="348"/>
      <c r="U6" s="348"/>
      <c r="V6" s="348"/>
      <c r="W6" s="348"/>
      <c r="X6" s="348"/>
      <c r="Y6" s="348"/>
      <c r="Z6" s="348"/>
      <c r="AA6" s="349"/>
      <c r="AB6" s="414" t="s">
        <v>16</v>
      </c>
      <c r="AC6" s="412" t="s">
        <v>17</v>
      </c>
      <c r="AD6" s="412" t="s">
        <v>18</v>
      </c>
      <c r="AE6" s="412" t="s">
        <v>1411</v>
      </c>
      <c r="AF6" s="412" t="s">
        <v>20</v>
      </c>
      <c r="AG6" s="12"/>
      <c r="AH6" s="12"/>
      <c r="AI6" s="12"/>
    </row>
    <row r="7" spans="1:35" s="7" customFormat="1" ht="46.5" x14ac:dyDescent="0.35">
      <c r="A7" s="415"/>
      <c r="B7" s="353" t="s">
        <v>21</v>
      </c>
      <c r="C7" s="353" t="s">
        <v>22</v>
      </c>
      <c r="D7" s="412"/>
      <c r="E7" s="412"/>
      <c r="F7" s="412"/>
      <c r="G7" s="412"/>
      <c r="H7" s="412"/>
      <c r="I7" s="412"/>
      <c r="J7" s="412"/>
      <c r="K7" s="412"/>
      <c r="L7" s="412"/>
      <c r="M7" s="412"/>
      <c r="N7" s="412"/>
      <c r="O7" s="413"/>
      <c r="P7" s="416" t="s">
        <v>23</v>
      </c>
      <c r="Q7" s="353" t="s">
        <v>24</v>
      </c>
      <c r="R7" s="353" t="s">
        <v>25</v>
      </c>
      <c r="S7" s="353" t="s">
        <v>26</v>
      </c>
      <c r="T7" s="353" t="s">
        <v>27</v>
      </c>
      <c r="U7" s="353" t="s">
        <v>28</v>
      </c>
      <c r="V7" s="353" t="s">
        <v>29</v>
      </c>
      <c r="W7" s="353" t="s">
        <v>30</v>
      </c>
      <c r="X7" s="353" t="s">
        <v>31</v>
      </c>
      <c r="Y7" s="353" t="s">
        <v>32</v>
      </c>
      <c r="Z7" s="353" t="s">
        <v>33</v>
      </c>
      <c r="AA7" s="354" t="s">
        <v>34</v>
      </c>
      <c r="AB7" s="414"/>
      <c r="AC7" s="412"/>
      <c r="AD7" s="412"/>
      <c r="AE7" s="412"/>
      <c r="AF7" s="412"/>
      <c r="AG7" s="12"/>
      <c r="AH7" s="12"/>
      <c r="AI7" s="12"/>
    </row>
    <row r="8" spans="1:35" s="110" customFormat="1" ht="121.5" x14ac:dyDescent="0.25">
      <c r="B8" s="417" t="s">
        <v>87</v>
      </c>
      <c r="C8" s="418" t="s">
        <v>145</v>
      </c>
      <c r="D8" s="419" t="s">
        <v>1412</v>
      </c>
      <c r="E8" s="419" t="s">
        <v>1413</v>
      </c>
      <c r="F8" s="419"/>
      <c r="G8" s="419" t="s">
        <v>1414</v>
      </c>
      <c r="H8" s="420">
        <v>2</v>
      </c>
      <c r="I8" s="421" t="s">
        <v>92</v>
      </c>
      <c r="J8" s="422" t="s">
        <v>1415</v>
      </c>
      <c r="K8" s="422" t="s">
        <v>40</v>
      </c>
      <c r="L8" s="423" t="s">
        <v>41</v>
      </c>
      <c r="M8" s="423" t="s">
        <v>42</v>
      </c>
      <c r="N8" s="423" t="s">
        <v>171</v>
      </c>
      <c r="O8" s="424">
        <f>SUM(P8:AA8)</f>
        <v>0.99999999999999989</v>
      </c>
      <c r="P8" s="425">
        <v>0.1</v>
      </c>
      <c r="Q8" s="426">
        <v>0.2</v>
      </c>
      <c r="R8" s="426">
        <v>0.2</v>
      </c>
      <c r="S8" s="426">
        <v>0.2</v>
      </c>
      <c r="T8" s="426">
        <v>0.2</v>
      </c>
      <c r="U8" s="426">
        <v>0.1</v>
      </c>
      <c r="V8" s="427"/>
      <c r="W8" s="427"/>
      <c r="X8" s="427"/>
      <c r="Y8" s="427"/>
      <c r="Z8" s="427"/>
      <c r="AA8" s="428"/>
      <c r="AB8" s="429" t="s">
        <v>1416</v>
      </c>
      <c r="AC8" s="430" t="s">
        <v>1417</v>
      </c>
      <c r="AD8" s="430" t="s">
        <v>1418</v>
      </c>
      <c r="AE8" s="431" t="s">
        <v>101</v>
      </c>
      <c r="AF8" s="432"/>
    </row>
    <row r="9" spans="1:35" s="110" customFormat="1" ht="70.5" customHeight="1" x14ac:dyDescent="0.25">
      <c r="B9" s="417"/>
      <c r="C9" s="434" t="s">
        <v>180</v>
      </c>
      <c r="D9" s="419"/>
      <c r="E9" s="435" t="s">
        <v>1367</v>
      </c>
      <c r="F9" s="419" t="s">
        <v>1419</v>
      </c>
      <c r="G9" s="419" t="s">
        <v>1420</v>
      </c>
      <c r="H9" s="420">
        <v>1</v>
      </c>
      <c r="I9" s="421" t="s">
        <v>471</v>
      </c>
      <c r="J9" s="422" t="s">
        <v>1421</v>
      </c>
      <c r="K9" s="422" t="s">
        <v>251</v>
      </c>
      <c r="L9" s="423" t="s">
        <v>41</v>
      </c>
      <c r="M9" s="423" t="s">
        <v>178</v>
      </c>
      <c r="N9" s="423" t="s">
        <v>43</v>
      </c>
      <c r="O9" s="436">
        <f t="shared" ref="O9:O24" si="0">+SUM(P9:AA9)</f>
        <v>12</v>
      </c>
      <c r="P9" s="437">
        <v>1</v>
      </c>
      <c r="Q9" s="438">
        <v>1</v>
      </c>
      <c r="R9" s="438">
        <v>1</v>
      </c>
      <c r="S9" s="438">
        <v>1</v>
      </c>
      <c r="T9" s="438">
        <v>1</v>
      </c>
      <c r="U9" s="438">
        <v>1</v>
      </c>
      <c r="V9" s="438">
        <v>1</v>
      </c>
      <c r="W9" s="438">
        <v>1</v>
      </c>
      <c r="X9" s="438">
        <v>1</v>
      </c>
      <c r="Y9" s="438">
        <v>1</v>
      </c>
      <c r="Z9" s="438">
        <v>1</v>
      </c>
      <c r="AA9" s="439">
        <v>1</v>
      </c>
      <c r="AB9" s="429" t="s">
        <v>1422</v>
      </c>
      <c r="AC9" s="430" t="s">
        <v>1423</v>
      </c>
      <c r="AD9" s="430" t="s">
        <v>1424</v>
      </c>
      <c r="AE9" s="431"/>
      <c r="AF9" s="432"/>
    </row>
    <row r="10" spans="1:35" s="110" customFormat="1" ht="70.5" customHeight="1" x14ac:dyDescent="0.25">
      <c r="B10" s="417"/>
      <c r="C10" s="434"/>
      <c r="D10" s="419"/>
      <c r="E10" s="435"/>
      <c r="F10" s="419" t="s">
        <v>1425</v>
      </c>
      <c r="G10" s="419" t="s">
        <v>1426</v>
      </c>
      <c r="H10" s="420">
        <v>1</v>
      </c>
      <c r="I10" s="421" t="s">
        <v>471</v>
      </c>
      <c r="J10" s="422" t="s">
        <v>1421</v>
      </c>
      <c r="K10" s="422" t="s">
        <v>251</v>
      </c>
      <c r="L10" s="423" t="s">
        <v>41</v>
      </c>
      <c r="M10" s="423" t="s">
        <v>178</v>
      </c>
      <c r="N10" s="423" t="s">
        <v>43</v>
      </c>
      <c r="O10" s="436">
        <f t="shared" si="0"/>
        <v>12</v>
      </c>
      <c r="P10" s="437">
        <v>1</v>
      </c>
      <c r="Q10" s="438">
        <v>1</v>
      </c>
      <c r="R10" s="438">
        <v>1</v>
      </c>
      <c r="S10" s="438">
        <v>1</v>
      </c>
      <c r="T10" s="438">
        <v>1</v>
      </c>
      <c r="U10" s="438">
        <v>1</v>
      </c>
      <c r="V10" s="438">
        <v>1</v>
      </c>
      <c r="W10" s="438">
        <v>1</v>
      </c>
      <c r="X10" s="438">
        <v>1</v>
      </c>
      <c r="Y10" s="438">
        <v>1</v>
      </c>
      <c r="Z10" s="438">
        <v>1</v>
      </c>
      <c r="AA10" s="439">
        <v>1</v>
      </c>
      <c r="AB10" s="429" t="s">
        <v>1427</v>
      </c>
      <c r="AC10" s="430" t="s">
        <v>1428</v>
      </c>
      <c r="AD10" s="430" t="s">
        <v>1429</v>
      </c>
      <c r="AE10" s="431"/>
      <c r="AF10" s="432"/>
    </row>
    <row r="11" spans="1:35" s="110" customFormat="1" ht="70.5" customHeight="1" x14ac:dyDescent="0.25">
      <c r="B11" s="417"/>
      <c r="C11" s="434"/>
      <c r="D11" s="419"/>
      <c r="E11" s="435"/>
      <c r="F11" s="419" t="s">
        <v>1430</v>
      </c>
      <c r="G11" s="419" t="s">
        <v>1431</v>
      </c>
      <c r="H11" s="420">
        <v>1</v>
      </c>
      <c r="I11" s="421" t="s">
        <v>471</v>
      </c>
      <c r="J11" s="422" t="s">
        <v>1421</v>
      </c>
      <c r="K11" s="422" t="s">
        <v>251</v>
      </c>
      <c r="L11" s="423" t="s">
        <v>41</v>
      </c>
      <c r="M11" s="423" t="s">
        <v>178</v>
      </c>
      <c r="N11" s="423" t="s">
        <v>43</v>
      </c>
      <c r="O11" s="436">
        <f t="shared" si="0"/>
        <v>12</v>
      </c>
      <c r="P11" s="437">
        <v>1</v>
      </c>
      <c r="Q11" s="438">
        <v>1</v>
      </c>
      <c r="R11" s="438">
        <v>1</v>
      </c>
      <c r="S11" s="438">
        <v>1</v>
      </c>
      <c r="T11" s="438">
        <v>1</v>
      </c>
      <c r="U11" s="438">
        <v>1</v>
      </c>
      <c r="V11" s="438">
        <v>1</v>
      </c>
      <c r="W11" s="438">
        <v>1</v>
      </c>
      <c r="X11" s="438">
        <v>1</v>
      </c>
      <c r="Y11" s="438">
        <v>1</v>
      </c>
      <c r="Z11" s="438">
        <v>1</v>
      </c>
      <c r="AA11" s="439">
        <v>1</v>
      </c>
      <c r="AB11" s="429" t="s">
        <v>1427</v>
      </c>
      <c r="AC11" s="430" t="s">
        <v>1432</v>
      </c>
      <c r="AD11" s="430" t="s">
        <v>1433</v>
      </c>
      <c r="AE11" s="431"/>
      <c r="AF11" s="432"/>
    </row>
    <row r="12" spans="1:35" s="110" customFormat="1" ht="70.5" customHeight="1" x14ac:dyDescent="0.25">
      <c r="B12" s="417"/>
      <c r="C12" s="434"/>
      <c r="D12" s="419"/>
      <c r="E12" s="435"/>
      <c r="F12" s="419" t="s">
        <v>1434</v>
      </c>
      <c r="G12" s="419" t="s">
        <v>1435</v>
      </c>
      <c r="H12" s="420">
        <v>1</v>
      </c>
      <c r="I12" s="421" t="s">
        <v>471</v>
      </c>
      <c r="J12" s="422" t="s">
        <v>1421</v>
      </c>
      <c r="K12" s="422" t="s">
        <v>251</v>
      </c>
      <c r="L12" s="423" t="s">
        <v>41</v>
      </c>
      <c r="M12" s="423" t="s">
        <v>178</v>
      </c>
      <c r="N12" s="423" t="s">
        <v>43</v>
      </c>
      <c r="O12" s="436">
        <f t="shared" si="0"/>
        <v>12</v>
      </c>
      <c r="P12" s="437">
        <v>1</v>
      </c>
      <c r="Q12" s="438">
        <v>1</v>
      </c>
      <c r="R12" s="438">
        <v>1</v>
      </c>
      <c r="S12" s="438">
        <v>1</v>
      </c>
      <c r="T12" s="438">
        <v>1</v>
      </c>
      <c r="U12" s="438">
        <v>1</v>
      </c>
      <c r="V12" s="438">
        <v>1</v>
      </c>
      <c r="W12" s="438">
        <v>1</v>
      </c>
      <c r="X12" s="438">
        <v>1</v>
      </c>
      <c r="Y12" s="438">
        <v>1</v>
      </c>
      <c r="Z12" s="438">
        <v>1</v>
      </c>
      <c r="AA12" s="439">
        <v>1</v>
      </c>
      <c r="AB12" s="429" t="s">
        <v>1427</v>
      </c>
      <c r="AC12" s="430" t="s">
        <v>1436</v>
      </c>
      <c r="AD12" s="430" t="s">
        <v>1437</v>
      </c>
      <c r="AE12" s="431"/>
      <c r="AF12" s="432"/>
    </row>
    <row r="13" spans="1:35" ht="95.25" customHeight="1" x14ac:dyDescent="0.25">
      <c r="B13" s="417" t="s">
        <v>211</v>
      </c>
      <c r="C13" s="440" t="s">
        <v>1438</v>
      </c>
      <c r="D13" s="441" t="s">
        <v>1439</v>
      </c>
      <c r="E13" s="442" t="s">
        <v>1440</v>
      </c>
      <c r="F13" s="442" t="s">
        <v>1441</v>
      </c>
      <c r="G13" s="442" t="s">
        <v>1442</v>
      </c>
      <c r="H13" s="443">
        <v>3</v>
      </c>
      <c r="I13" s="444" t="s">
        <v>511</v>
      </c>
      <c r="J13" s="442" t="s">
        <v>1443</v>
      </c>
      <c r="K13" s="442" t="s">
        <v>40</v>
      </c>
      <c r="L13" s="443" t="s">
        <v>41</v>
      </c>
      <c r="M13" s="443" t="s">
        <v>42</v>
      </c>
      <c r="N13" s="443" t="s">
        <v>43</v>
      </c>
      <c r="O13" s="424">
        <f t="shared" si="0"/>
        <v>1</v>
      </c>
      <c r="P13" s="437"/>
      <c r="Q13" s="438"/>
      <c r="R13" s="438"/>
      <c r="S13" s="438"/>
      <c r="T13" s="438"/>
      <c r="U13" s="438"/>
      <c r="V13" s="438"/>
      <c r="W13" s="438"/>
      <c r="X13" s="445">
        <v>0.3</v>
      </c>
      <c r="Y13" s="445">
        <v>0.5</v>
      </c>
      <c r="Z13" s="445"/>
      <c r="AA13" s="446">
        <v>0.2</v>
      </c>
      <c r="AB13" s="447" t="s">
        <v>1444</v>
      </c>
      <c r="AC13" s="448" t="s">
        <v>1445</v>
      </c>
      <c r="AD13" s="448" t="s">
        <v>1446</v>
      </c>
      <c r="AE13" s="449" t="s">
        <v>286</v>
      </c>
      <c r="AF13" s="450"/>
      <c r="AG13" s="1"/>
      <c r="AH13" s="1"/>
      <c r="AI13" s="1"/>
    </row>
    <row r="14" spans="1:35" ht="81" x14ac:dyDescent="0.25">
      <c r="B14" s="417"/>
      <c r="C14" s="440"/>
      <c r="D14" s="441"/>
      <c r="E14" s="442" t="s">
        <v>1447</v>
      </c>
      <c r="F14" s="442" t="s">
        <v>1448</v>
      </c>
      <c r="G14" s="442" t="s">
        <v>1449</v>
      </c>
      <c r="H14" s="443">
        <v>2</v>
      </c>
      <c r="I14" s="444" t="s">
        <v>511</v>
      </c>
      <c r="J14" s="442" t="s">
        <v>1450</v>
      </c>
      <c r="K14" s="442" t="s">
        <v>251</v>
      </c>
      <c r="L14" s="443" t="s">
        <v>41</v>
      </c>
      <c r="M14" s="443" t="s">
        <v>42</v>
      </c>
      <c r="N14" s="443" t="s">
        <v>171</v>
      </c>
      <c r="O14" s="436">
        <f t="shared" si="0"/>
        <v>5</v>
      </c>
      <c r="P14" s="437"/>
      <c r="Q14" s="438"/>
      <c r="R14" s="438">
        <v>5</v>
      </c>
      <c r="S14" s="438"/>
      <c r="T14" s="438"/>
      <c r="U14" s="438"/>
      <c r="V14" s="438"/>
      <c r="W14" s="438"/>
      <c r="X14" s="438"/>
      <c r="Y14" s="438"/>
      <c r="Z14" s="438"/>
      <c r="AA14" s="439"/>
      <c r="AB14" s="447" t="s">
        <v>1451</v>
      </c>
      <c r="AC14" s="448" t="s">
        <v>1445</v>
      </c>
      <c r="AD14" s="448" t="s">
        <v>1452</v>
      </c>
      <c r="AE14" s="449"/>
      <c r="AF14" s="450">
        <f>1172000+63750</f>
        <v>1235750</v>
      </c>
      <c r="AG14" s="1"/>
      <c r="AH14" s="1"/>
      <c r="AI14" s="1"/>
    </row>
    <row r="15" spans="1:35" ht="81" x14ac:dyDescent="0.25">
      <c r="B15" s="417"/>
      <c r="C15" s="440"/>
      <c r="D15" s="441"/>
      <c r="E15" s="442" t="s">
        <v>1453</v>
      </c>
      <c r="F15" s="442" t="s">
        <v>1448</v>
      </c>
      <c r="G15" s="442" t="s">
        <v>1454</v>
      </c>
      <c r="H15" s="443">
        <v>2</v>
      </c>
      <c r="I15" s="444" t="s">
        <v>511</v>
      </c>
      <c r="J15" s="442" t="s">
        <v>1450</v>
      </c>
      <c r="K15" s="442" t="s">
        <v>251</v>
      </c>
      <c r="L15" s="443" t="s">
        <v>41</v>
      </c>
      <c r="M15" s="443" t="s">
        <v>42</v>
      </c>
      <c r="N15" s="443" t="s">
        <v>171</v>
      </c>
      <c r="O15" s="436">
        <f t="shared" si="0"/>
        <v>2</v>
      </c>
      <c r="P15" s="437"/>
      <c r="Q15" s="438"/>
      <c r="R15" s="438">
        <v>1</v>
      </c>
      <c r="S15" s="438"/>
      <c r="T15" s="438"/>
      <c r="U15" s="438">
        <v>1</v>
      </c>
      <c r="V15" s="438"/>
      <c r="W15" s="438"/>
      <c r="X15" s="438"/>
      <c r="Y15" s="438"/>
      <c r="Z15" s="438"/>
      <c r="AA15" s="439"/>
      <c r="AB15" s="447" t="s">
        <v>1451</v>
      </c>
      <c r="AC15" s="448" t="s">
        <v>1445</v>
      </c>
      <c r="AD15" s="448" t="s">
        <v>1452</v>
      </c>
      <c r="AE15" s="449"/>
      <c r="AF15" s="450">
        <f>188700*2+25500</f>
        <v>402900</v>
      </c>
      <c r="AG15" s="1"/>
      <c r="AH15" s="1"/>
      <c r="AI15" s="1"/>
    </row>
    <row r="16" spans="1:35" ht="81" x14ac:dyDescent="0.25">
      <c r="B16" s="417"/>
      <c r="C16" s="440"/>
      <c r="D16" s="441"/>
      <c r="E16" s="442" t="s">
        <v>1455</v>
      </c>
      <c r="F16" s="442" t="s">
        <v>1448</v>
      </c>
      <c r="G16" s="442" t="s">
        <v>1456</v>
      </c>
      <c r="H16" s="443">
        <v>2</v>
      </c>
      <c r="I16" s="444" t="s">
        <v>176</v>
      </c>
      <c r="J16" s="442" t="s">
        <v>1450</v>
      </c>
      <c r="K16" s="442" t="s">
        <v>251</v>
      </c>
      <c r="L16" s="443" t="s">
        <v>41</v>
      </c>
      <c r="M16" s="443" t="s">
        <v>42</v>
      </c>
      <c r="N16" s="443" t="s">
        <v>171</v>
      </c>
      <c r="O16" s="436">
        <f t="shared" si="0"/>
        <v>2</v>
      </c>
      <c r="P16" s="437"/>
      <c r="Q16" s="438"/>
      <c r="R16" s="438">
        <v>1</v>
      </c>
      <c r="S16" s="438"/>
      <c r="T16" s="438"/>
      <c r="U16" s="438"/>
      <c r="V16" s="438">
        <v>1</v>
      </c>
      <c r="W16" s="438"/>
      <c r="X16" s="438"/>
      <c r="Y16" s="438"/>
      <c r="Z16" s="438"/>
      <c r="AA16" s="439"/>
      <c r="AB16" s="447" t="s">
        <v>1451</v>
      </c>
      <c r="AC16" s="448" t="s">
        <v>1445</v>
      </c>
      <c r="AD16" s="448" t="s">
        <v>1452</v>
      </c>
      <c r="AE16" s="449"/>
      <c r="AF16" s="450">
        <f>444000+25500</f>
        <v>469500</v>
      </c>
      <c r="AG16" s="1"/>
      <c r="AH16" s="1"/>
      <c r="AI16" s="1"/>
    </row>
    <row r="17" spans="2:35" ht="81" x14ac:dyDescent="0.25">
      <c r="B17" s="417"/>
      <c r="C17" s="440"/>
      <c r="D17" s="441"/>
      <c r="E17" s="442" t="s">
        <v>1457</v>
      </c>
      <c r="F17" s="442" t="s">
        <v>1448</v>
      </c>
      <c r="G17" s="442" t="s">
        <v>1458</v>
      </c>
      <c r="H17" s="443">
        <v>3</v>
      </c>
      <c r="I17" s="444" t="s">
        <v>511</v>
      </c>
      <c r="J17" s="442" t="s">
        <v>1459</v>
      </c>
      <c r="K17" s="442" t="s">
        <v>40</v>
      </c>
      <c r="L17" s="443" t="s">
        <v>41</v>
      </c>
      <c r="M17" s="443" t="s">
        <v>42</v>
      </c>
      <c r="N17" s="443" t="s">
        <v>171</v>
      </c>
      <c r="O17" s="424">
        <f t="shared" si="0"/>
        <v>1</v>
      </c>
      <c r="P17" s="437"/>
      <c r="Q17" s="445"/>
      <c r="R17" s="445"/>
      <c r="S17" s="445"/>
      <c r="T17" s="445"/>
      <c r="U17" s="445"/>
      <c r="V17" s="445">
        <v>0.1</v>
      </c>
      <c r="W17" s="445">
        <v>0.2</v>
      </c>
      <c r="X17" s="445">
        <v>0.2</v>
      </c>
      <c r="Y17" s="445">
        <v>0.2</v>
      </c>
      <c r="Z17" s="445">
        <v>0.3</v>
      </c>
      <c r="AA17" s="439"/>
      <c r="AB17" s="447" t="s">
        <v>1451</v>
      </c>
      <c r="AC17" s="448" t="s">
        <v>1445</v>
      </c>
      <c r="AD17" s="448" t="s">
        <v>1460</v>
      </c>
      <c r="AE17" s="449"/>
      <c r="AF17" s="450">
        <v>6000000</v>
      </c>
      <c r="AG17" s="1"/>
      <c r="AH17" s="1"/>
      <c r="AI17" s="1"/>
    </row>
    <row r="18" spans="2:35" ht="101.25" x14ac:dyDescent="0.25">
      <c r="B18" s="417"/>
      <c r="C18" s="440"/>
      <c r="D18" s="441"/>
      <c r="E18" s="442" t="s">
        <v>1461</v>
      </c>
      <c r="F18" s="442" t="s">
        <v>1462</v>
      </c>
      <c r="G18" s="442" t="s">
        <v>1463</v>
      </c>
      <c r="H18" s="443">
        <v>3</v>
      </c>
      <c r="I18" s="444" t="s">
        <v>511</v>
      </c>
      <c r="J18" s="442" t="s">
        <v>1464</v>
      </c>
      <c r="K18" s="442" t="s">
        <v>251</v>
      </c>
      <c r="L18" s="443" t="s">
        <v>41</v>
      </c>
      <c r="M18" s="443" t="s">
        <v>42</v>
      </c>
      <c r="N18" s="443" t="s">
        <v>171</v>
      </c>
      <c r="O18" s="436">
        <f t="shared" si="0"/>
        <v>12</v>
      </c>
      <c r="P18" s="437">
        <v>1</v>
      </c>
      <c r="Q18" s="438">
        <v>1</v>
      </c>
      <c r="R18" s="438">
        <v>1</v>
      </c>
      <c r="S18" s="438">
        <v>1</v>
      </c>
      <c r="T18" s="438">
        <v>1</v>
      </c>
      <c r="U18" s="438">
        <v>1</v>
      </c>
      <c r="V18" s="438">
        <v>1</v>
      </c>
      <c r="W18" s="438">
        <v>1</v>
      </c>
      <c r="X18" s="438">
        <v>1</v>
      </c>
      <c r="Y18" s="438">
        <v>1</v>
      </c>
      <c r="Z18" s="438">
        <v>1</v>
      </c>
      <c r="AA18" s="439">
        <v>1</v>
      </c>
      <c r="AB18" s="447" t="s">
        <v>1451</v>
      </c>
      <c r="AC18" s="448" t="s">
        <v>1445</v>
      </c>
      <c r="AD18" s="448" t="s">
        <v>1465</v>
      </c>
      <c r="AE18" s="449"/>
      <c r="AF18" s="450">
        <v>1200000</v>
      </c>
      <c r="AG18" s="1"/>
      <c r="AH18" s="1"/>
      <c r="AI18" s="1"/>
    </row>
    <row r="19" spans="2:35" ht="101.25" x14ac:dyDescent="0.25">
      <c r="B19" s="417"/>
      <c r="C19" s="440"/>
      <c r="D19" s="441"/>
      <c r="E19" s="442" t="s">
        <v>1466</v>
      </c>
      <c r="F19" s="442" t="s">
        <v>1467</v>
      </c>
      <c r="G19" s="442" t="s">
        <v>1468</v>
      </c>
      <c r="H19" s="443">
        <v>3</v>
      </c>
      <c r="I19" s="444" t="s">
        <v>511</v>
      </c>
      <c r="J19" s="442" t="s">
        <v>1464</v>
      </c>
      <c r="K19" s="442" t="s">
        <v>251</v>
      </c>
      <c r="L19" s="443" t="s">
        <v>41</v>
      </c>
      <c r="M19" s="443" t="s">
        <v>42</v>
      </c>
      <c r="N19" s="443" t="s">
        <v>171</v>
      </c>
      <c r="O19" s="436">
        <f t="shared" si="0"/>
        <v>12</v>
      </c>
      <c r="P19" s="437">
        <v>1</v>
      </c>
      <c r="Q19" s="438">
        <v>1</v>
      </c>
      <c r="R19" s="438">
        <v>1</v>
      </c>
      <c r="S19" s="438">
        <v>1</v>
      </c>
      <c r="T19" s="438">
        <v>1</v>
      </c>
      <c r="U19" s="438">
        <v>1</v>
      </c>
      <c r="V19" s="438">
        <v>1</v>
      </c>
      <c r="W19" s="438">
        <v>1</v>
      </c>
      <c r="X19" s="438">
        <v>1</v>
      </c>
      <c r="Y19" s="438">
        <v>1</v>
      </c>
      <c r="Z19" s="438">
        <v>1</v>
      </c>
      <c r="AA19" s="439">
        <v>1</v>
      </c>
      <c r="AB19" s="447" t="s">
        <v>1451</v>
      </c>
      <c r="AC19" s="448" t="s">
        <v>1445</v>
      </c>
      <c r="AD19" s="448" t="s">
        <v>1469</v>
      </c>
      <c r="AE19" s="449"/>
      <c r="AF19" s="450">
        <v>675000</v>
      </c>
      <c r="AG19" s="1"/>
      <c r="AH19" s="1"/>
      <c r="AI19" s="1"/>
    </row>
    <row r="20" spans="2:35" ht="101.25" x14ac:dyDescent="0.25">
      <c r="B20" s="417"/>
      <c r="C20" s="440"/>
      <c r="D20" s="441"/>
      <c r="E20" s="442" t="s">
        <v>1470</v>
      </c>
      <c r="F20" s="442" t="s">
        <v>1462</v>
      </c>
      <c r="G20" s="442" t="s">
        <v>1468</v>
      </c>
      <c r="H20" s="443">
        <v>3</v>
      </c>
      <c r="I20" s="444" t="s">
        <v>511</v>
      </c>
      <c r="J20" s="442" t="s">
        <v>1464</v>
      </c>
      <c r="K20" s="442" t="s">
        <v>251</v>
      </c>
      <c r="L20" s="443" t="s">
        <v>41</v>
      </c>
      <c r="M20" s="443" t="s">
        <v>42</v>
      </c>
      <c r="N20" s="443" t="s">
        <v>171</v>
      </c>
      <c r="O20" s="436">
        <f t="shared" si="0"/>
        <v>12</v>
      </c>
      <c r="P20" s="437">
        <v>1</v>
      </c>
      <c r="Q20" s="438">
        <v>1</v>
      </c>
      <c r="R20" s="438">
        <v>1</v>
      </c>
      <c r="S20" s="438">
        <v>1</v>
      </c>
      <c r="T20" s="438">
        <v>1</v>
      </c>
      <c r="U20" s="438">
        <v>1</v>
      </c>
      <c r="V20" s="438">
        <v>1</v>
      </c>
      <c r="W20" s="438">
        <v>1</v>
      </c>
      <c r="X20" s="438">
        <v>1</v>
      </c>
      <c r="Y20" s="438">
        <v>1</v>
      </c>
      <c r="Z20" s="438">
        <v>1</v>
      </c>
      <c r="AA20" s="439">
        <v>1</v>
      </c>
      <c r="AB20" s="447" t="s">
        <v>1451</v>
      </c>
      <c r="AC20" s="448" t="s">
        <v>1445</v>
      </c>
      <c r="AD20" s="448" t="s">
        <v>1465</v>
      </c>
      <c r="AE20" s="449"/>
      <c r="AF20" s="450">
        <v>405000</v>
      </c>
      <c r="AG20" s="1"/>
      <c r="AH20" s="1"/>
      <c r="AI20" s="1"/>
    </row>
    <row r="21" spans="2:35" ht="81" x14ac:dyDescent="0.25">
      <c r="B21" s="417"/>
      <c r="C21" s="440"/>
      <c r="D21" s="441"/>
      <c r="E21" s="442" t="s">
        <v>1471</v>
      </c>
      <c r="F21" s="442" t="s">
        <v>1462</v>
      </c>
      <c r="G21" s="442" t="s">
        <v>1472</v>
      </c>
      <c r="H21" s="443">
        <v>3</v>
      </c>
      <c r="I21" s="444" t="s">
        <v>511</v>
      </c>
      <c r="J21" s="442" t="s">
        <v>1464</v>
      </c>
      <c r="K21" s="442" t="s">
        <v>251</v>
      </c>
      <c r="L21" s="443" t="s">
        <v>41</v>
      </c>
      <c r="M21" s="443" t="s">
        <v>42</v>
      </c>
      <c r="N21" s="443" t="s">
        <v>171</v>
      </c>
      <c r="O21" s="436">
        <f t="shared" si="0"/>
        <v>3</v>
      </c>
      <c r="P21" s="437"/>
      <c r="Q21" s="438"/>
      <c r="R21" s="438">
        <v>1</v>
      </c>
      <c r="S21" s="438"/>
      <c r="T21" s="438"/>
      <c r="U21" s="438">
        <v>1</v>
      </c>
      <c r="V21" s="438"/>
      <c r="W21" s="438"/>
      <c r="X21" s="438">
        <v>1</v>
      </c>
      <c r="Y21" s="438"/>
      <c r="Z21" s="438"/>
      <c r="AA21" s="439"/>
      <c r="AB21" s="447" t="s">
        <v>1451</v>
      </c>
      <c r="AC21" s="448" t="s">
        <v>1445</v>
      </c>
      <c r="AD21" s="448" t="s">
        <v>1469</v>
      </c>
      <c r="AE21" s="449"/>
      <c r="AF21" s="450">
        <v>45000</v>
      </c>
      <c r="AG21" s="1"/>
      <c r="AH21" s="1"/>
      <c r="AI21" s="1"/>
    </row>
    <row r="22" spans="2:35" ht="81" x14ac:dyDescent="0.25">
      <c r="B22" s="417"/>
      <c r="C22" s="440"/>
      <c r="D22" s="441"/>
      <c r="E22" s="442" t="s">
        <v>1473</v>
      </c>
      <c r="F22" s="442" t="s">
        <v>1462</v>
      </c>
      <c r="G22" s="442" t="s">
        <v>1474</v>
      </c>
      <c r="H22" s="443">
        <v>3</v>
      </c>
      <c r="I22" s="444" t="s">
        <v>511</v>
      </c>
      <c r="J22" s="442" t="s">
        <v>1464</v>
      </c>
      <c r="K22" s="442" t="s">
        <v>251</v>
      </c>
      <c r="L22" s="443" t="s">
        <v>41</v>
      </c>
      <c r="M22" s="443" t="s">
        <v>42</v>
      </c>
      <c r="N22" s="443" t="s">
        <v>171</v>
      </c>
      <c r="O22" s="436">
        <f t="shared" si="0"/>
        <v>3</v>
      </c>
      <c r="P22" s="437"/>
      <c r="Q22" s="438"/>
      <c r="R22" s="438">
        <v>1</v>
      </c>
      <c r="S22" s="438"/>
      <c r="T22" s="438"/>
      <c r="U22" s="438">
        <v>1</v>
      </c>
      <c r="V22" s="438"/>
      <c r="W22" s="438"/>
      <c r="X22" s="438">
        <v>1</v>
      </c>
      <c r="Y22" s="438"/>
      <c r="Z22" s="438"/>
      <c r="AA22" s="439"/>
      <c r="AB22" s="447" t="s">
        <v>1451</v>
      </c>
      <c r="AC22" s="448" t="s">
        <v>1445</v>
      </c>
      <c r="AD22" s="448" t="s">
        <v>1465</v>
      </c>
      <c r="AE22" s="449"/>
      <c r="AF22" s="450">
        <v>45000</v>
      </c>
      <c r="AG22" s="1"/>
      <c r="AH22" s="1"/>
      <c r="AI22" s="1"/>
    </row>
    <row r="23" spans="2:35" ht="81" x14ac:dyDescent="0.25">
      <c r="B23" s="417"/>
      <c r="C23" s="440"/>
      <c r="D23" s="441"/>
      <c r="E23" s="442" t="s">
        <v>1475</v>
      </c>
      <c r="F23" s="442" t="s">
        <v>1462</v>
      </c>
      <c r="G23" s="442" t="s">
        <v>1476</v>
      </c>
      <c r="H23" s="443">
        <v>3</v>
      </c>
      <c r="I23" s="444" t="s">
        <v>176</v>
      </c>
      <c r="J23" s="442" t="s">
        <v>1477</v>
      </c>
      <c r="K23" s="442" t="s">
        <v>251</v>
      </c>
      <c r="L23" s="443" t="s">
        <v>41</v>
      </c>
      <c r="M23" s="443" t="s">
        <v>42</v>
      </c>
      <c r="N23" s="443" t="s">
        <v>171</v>
      </c>
      <c r="O23" s="436">
        <f t="shared" si="0"/>
        <v>5</v>
      </c>
      <c r="P23" s="437"/>
      <c r="Q23" s="438"/>
      <c r="R23" s="438"/>
      <c r="S23" s="438">
        <v>1</v>
      </c>
      <c r="T23" s="438">
        <v>1</v>
      </c>
      <c r="U23" s="438">
        <v>1</v>
      </c>
      <c r="V23" s="438">
        <v>1</v>
      </c>
      <c r="W23" s="438">
        <v>1</v>
      </c>
      <c r="X23" s="438"/>
      <c r="Y23" s="438"/>
      <c r="Z23" s="438"/>
      <c r="AA23" s="439"/>
      <c r="AB23" s="447" t="s">
        <v>1451</v>
      </c>
      <c r="AC23" s="448" t="s">
        <v>1445</v>
      </c>
      <c r="AD23" s="448" t="s">
        <v>1446</v>
      </c>
      <c r="AE23" s="449"/>
      <c r="AF23" s="450">
        <f>4000000-188700</f>
        <v>3811300</v>
      </c>
      <c r="AG23" s="1"/>
      <c r="AH23" s="1"/>
      <c r="AI23" s="1"/>
    </row>
    <row r="24" spans="2:35" ht="101.25" x14ac:dyDescent="0.25">
      <c r="B24" s="417"/>
      <c r="C24" s="440"/>
      <c r="D24" s="441"/>
      <c r="E24" s="442" t="s">
        <v>1478</v>
      </c>
      <c r="F24" s="442" t="s">
        <v>1479</v>
      </c>
      <c r="G24" s="442" t="s">
        <v>1480</v>
      </c>
      <c r="H24" s="443">
        <v>2</v>
      </c>
      <c r="I24" s="444" t="s">
        <v>511</v>
      </c>
      <c r="J24" s="442" t="s">
        <v>1464</v>
      </c>
      <c r="K24" s="442" t="s">
        <v>251</v>
      </c>
      <c r="L24" s="443" t="s">
        <v>41</v>
      </c>
      <c r="M24" s="443" t="s">
        <v>42</v>
      </c>
      <c r="N24" s="443" t="s">
        <v>171</v>
      </c>
      <c r="O24" s="436">
        <f t="shared" si="0"/>
        <v>3</v>
      </c>
      <c r="P24" s="437"/>
      <c r="Q24" s="438"/>
      <c r="R24" s="438">
        <v>1</v>
      </c>
      <c r="S24" s="438"/>
      <c r="T24" s="438"/>
      <c r="U24" s="438">
        <v>1</v>
      </c>
      <c r="V24" s="438"/>
      <c r="W24" s="438"/>
      <c r="X24" s="438">
        <v>1</v>
      </c>
      <c r="Y24" s="438"/>
      <c r="Z24" s="438"/>
      <c r="AA24" s="439"/>
      <c r="AB24" s="447" t="s">
        <v>1451</v>
      </c>
      <c r="AC24" s="448" t="s">
        <v>1445</v>
      </c>
      <c r="AD24" s="448" t="s">
        <v>1481</v>
      </c>
      <c r="AE24" s="449"/>
      <c r="AF24" s="450">
        <v>45000</v>
      </c>
      <c r="AG24" s="1"/>
      <c r="AH24" s="1"/>
      <c r="AI24" s="1"/>
    </row>
    <row r="25" spans="2:35" ht="81" x14ac:dyDescent="0.25">
      <c r="B25" s="417"/>
      <c r="C25" s="440"/>
      <c r="D25" s="441"/>
      <c r="E25" s="442" t="s">
        <v>1482</v>
      </c>
      <c r="F25" s="442" t="s">
        <v>1462</v>
      </c>
      <c r="G25" s="442" t="s">
        <v>1483</v>
      </c>
      <c r="H25" s="443">
        <v>3</v>
      </c>
      <c r="I25" s="444" t="s">
        <v>511</v>
      </c>
      <c r="J25" s="442" t="s">
        <v>1464</v>
      </c>
      <c r="K25" s="442" t="s">
        <v>251</v>
      </c>
      <c r="L25" s="443" t="s">
        <v>41</v>
      </c>
      <c r="M25" s="443" t="s">
        <v>42</v>
      </c>
      <c r="N25" s="443" t="s">
        <v>171</v>
      </c>
      <c r="O25" s="436">
        <f t="shared" ref="O25:O30" si="1">SUM(P25:AA25)</f>
        <v>1</v>
      </c>
      <c r="P25" s="437"/>
      <c r="Q25" s="438">
        <v>1</v>
      </c>
      <c r="R25" s="438"/>
      <c r="S25" s="438"/>
      <c r="T25" s="438"/>
      <c r="U25" s="438"/>
      <c r="V25" s="438"/>
      <c r="W25" s="438"/>
      <c r="X25" s="438"/>
      <c r="Y25" s="438"/>
      <c r="Z25" s="438"/>
      <c r="AA25" s="439"/>
      <c r="AB25" s="447" t="s">
        <v>1451</v>
      </c>
      <c r="AC25" s="448" t="s">
        <v>1445</v>
      </c>
      <c r="AD25" s="448" t="s">
        <v>1452</v>
      </c>
      <c r="AE25" s="449"/>
      <c r="AF25" s="450">
        <v>150000</v>
      </c>
      <c r="AG25" s="1"/>
      <c r="AH25" s="1"/>
      <c r="AI25" s="1"/>
    </row>
    <row r="26" spans="2:35" ht="81" x14ac:dyDescent="0.25">
      <c r="B26" s="417"/>
      <c r="C26" s="440"/>
      <c r="D26" s="441"/>
      <c r="E26" s="442" t="s">
        <v>1484</v>
      </c>
      <c r="F26" s="442" t="s">
        <v>1462</v>
      </c>
      <c r="G26" s="442" t="s">
        <v>1485</v>
      </c>
      <c r="H26" s="443">
        <v>3</v>
      </c>
      <c r="I26" s="444" t="s">
        <v>511</v>
      </c>
      <c r="J26" s="442" t="s">
        <v>1464</v>
      </c>
      <c r="K26" s="442" t="s">
        <v>251</v>
      </c>
      <c r="L26" s="443" t="s">
        <v>41</v>
      </c>
      <c r="M26" s="443" t="s">
        <v>42</v>
      </c>
      <c r="N26" s="443" t="s">
        <v>171</v>
      </c>
      <c r="O26" s="436">
        <f t="shared" si="1"/>
        <v>3</v>
      </c>
      <c r="P26" s="437"/>
      <c r="Q26" s="438"/>
      <c r="R26" s="438"/>
      <c r="S26" s="438">
        <v>1</v>
      </c>
      <c r="T26" s="438"/>
      <c r="U26" s="438"/>
      <c r="V26" s="438">
        <v>1</v>
      </c>
      <c r="W26" s="438"/>
      <c r="X26" s="438">
        <v>1</v>
      </c>
      <c r="Y26" s="438"/>
      <c r="Z26" s="438"/>
      <c r="AA26" s="439"/>
      <c r="AB26" s="447" t="s">
        <v>1451</v>
      </c>
      <c r="AC26" s="448" t="s">
        <v>1445</v>
      </c>
      <c r="AD26" s="448" t="s">
        <v>1481</v>
      </c>
      <c r="AE26" s="449"/>
      <c r="AF26" s="450">
        <v>63000</v>
      </c>
      <c r="AG26" s="1"/>
      <c r="AH26" s="1"/>
      <c r="AI26" s="1"/>
    </row>
    <row r="27" spans="2:35" ht="121.5" x14ac:dyDescent="0.25">
      <c r="B27" s="417"/>
      <c r="C27" s="440"/>
      <c r="D27" s="441"/>
      <c r="E27" s="442" t="s">
        <v>1486</v>
      </c>
      <c r="F27" s="442" t="s">
        <v>1487</v>
      </c>
      <c r="G27" s="442" t="s">
        <v>1488</v>
      </c>
      <c r="H27" s="443">
        <v>3</v>
      </c>
      <c r="I27" s="444" t="s">
        <v>511</v>
      </c>
      <c r="J27" s="442" t="s">
        <v>1489</v>
      </c>
      <c r="K27" s="442" t="s">
        <v>251</v>
      </c>
      <c r="L27" s="443" t="s">
        <v>41</v>
      </c>
      <c r="M27" s="443" t="s">
        <v>42</v>
      </c>
      <c r="N27" s="443" t="s">
        <v>171</v>
      </c>
      <c r="O27" s="436">
        <f t="shared" si="1"/>
        <v>90</v>
      </c>
      <c r="P27" s="437">
        <v>10</v>
      </c>
      <c r="Q27" s="438">
        <v>10</v>
      </c>
      <c r="R27" s="438">
        <v>10</v>
      </c>
      <c r="S27" s="438">
        <v>10</v>
      </c>
      <c r="T27" s="438">
        <v>10</v>
      </c>
      <c r="U27" s="438">
        <v>10</v>
      </c>
      <c r="V27" s="438">
        <v>10</v>
      </c>
      <c r="W27" s="438">
        <v>10</v>
      </c>
      <c r="X27" s="438">
        <v>10</v>
      </c>
      <c r="Y27" s="438"/>
      <c r="Z27" s="438"/>
      <c r="AA27" s="439"/>
      <c r="AB27" s="447" t="s">
        <v>1490</v>
      </c>
      <c r="AC27" s="448" t="s">
        <v>1445</v>
      </c>
      <c r="AD27" s="448" t="s">
        <v>1446</v>
      </c>
      <c r="AE27" s="449"/>
      <c r="AF27" s="450">
        <f>7470800-1101946-178500</f>
        <v>6190354</v>
      </c>
      <c r="AG27" s="1"/>
      <c r="AH27" s="1"/>
      <c r="AI27" s="1"/>
    </row>
    <row r="28" spans="2:35" ht="121.5" x14ac:dyDescent="0.25">
      <c r="B28" s="417"/>
      <c r="C28" s="440"/>
      <c r="D28" s="441" t="s">
        <v>1491</v>
      </c>
      <c r="E28" s="442" t="s">
        <v>1492</v>
      </c>
      <c r="F28" s="442" t="s">
        <v>1462</v>
      </c>
      <c r="G28" s="442" t="s">
        <v>1493</v>
      </c>
      <c r="H28" s="443">
        <v>3</v>
      </c>
      <c r="I28" s="444" t="s">
        <v>511</v>
      </c>
      <c r="J28" s="442" t="s">
        <v>1464</v>
      </c>
      <c r="K28" s="442" t="s">
        <v>251</v>
      </c>
      <c r="L28" s="443" t="s">
        <v>41</v>
      </c>
      <c r="M28" s="443" t="s">
        <v>42</v>
      </c>
      <c r="N28" s="443" t="s">
        <v>171</v>
      </c>
      <c r="O28" s="436">
        <f t="shared" si="1"/>
        <v>105</v>
      </c>
      <c r="P28" s="437"/>
      <c r="Q28" s="438">
        <v>15</v>
      </c>
      <c r="R28" s="438">
        <v>15</v>
      </c>
      <c r="S28" s="438">
        <v>15</v>
      </c>
      <c r="T28" s="438">
        <v>15</v>
      </c>
      <c r="U28" s="438">
        <v>15</v>
      </c>
      <c r="V28" s="438"/>
      <c r="W28" s="438">
        <v>15</v>
      </c>
      <c r="X28" s="438">
        <v>15</v>
      </c>
      <c r="Y28" s="438"/>
      <c r="Z28" s="438"/>
      <c r="AA28" s="439"/>
      <c r="AB28" s="447" t="s">
        <v>1451</v>
      </c>
      <c r="AC28" s="448" t="s">
        <v>1445</v>
      </c>
      <c r="AD28" s="448" t="s">
        <v>1446</v>
      </c>
      <c r="AE28" s="449"/>
      <c r="AF28" s="450">
        <f>3460000+1101946</f>
        <v>4561946</v>
      </c>
      <c r="AG28" s="1"/>
      <c r="AH28" s="1"/>
      <c r="AI28" s="1"/>
    </row>
    <row r="29" spans="2:35" ht="121.5" x14ac:dyDescent="0.25">
      <c r="B29" s="417"/>
      <c r="C29" s="440"/>
      <c r="D29" s="441"/>
      <c r="E29" s="442" t="s">
        <v>1494</v>
      </c>
      <c r="F29" s="442" t="s">
        <v>1495</v>
      </c>
      <c r="G29" s="442" t="s">
        <v>1496</v>
      </c>
      <c r="H29" s="443">
        <v>3</v>
      </c>
      <c r="I29" s="444" t="s">
        <v>511</v>
      </c>
      <c r="J29" s="442" t="s">
        <v>1497</v>
      </c>
      <c r="K29" s="442" t="s">
        <v>40</v>
      </c>
      <c r="L29" s="443" t="s">
        <v>41</v>
      </c>
      <c r="M29" s="443" t="s">
        <v>42</v>
      </c>
      <c r="N29" s="443" t="s">
        <v>171</v>
      </c>
      <c r="O29" s="424">
        <f t="shared" si="1"/>
        <v>1</v>
      </c>
      <c r="P29" s="437"/>
      <c r="Q29" s="438"/>
      <c r="R29" s="438"/>
      <c r="S29" s="438"/>
      <c r="T29" s="438"/>
      <c r="U29" s="438"/>
      <c r="V29" s="438"/>
      <c r="W29" s="445">
        <v>1</v>
      </c>
      <c r="X29" s="445"/>
      <c r="Y29" s="438"/>
      <c r="Z29" s="438"/>
      <c r="AA29" s="439"/>
      <c r="AB29" s="447" t="s">
        <v>1498</v>
      </c>
      <c r="AC29" s="448" t="s">
        <v>1445</v>
      </c>
      <c r="AD29" s="448" t="s">
        <v>1446</v>
      </c>
      <c r="AE29" s="449"/>
      <c r="AF29" s="450"/>
      <c r="AG29" s="1"/>
      <c r="AH29" s="1"/>
      <c r="AI29" s="1"/>
    </row>
    <row r="30" spans="2:35" ht="81" x14ac:dyDescent="0.25">
      <c r="B30" s="417"/>
      <c r="C30" s="440"/>
      <c r="D30" s="441"/>
      <c r="E30" s="442" t="s">
        <v>1499</v>
      </c>
      <c r="F30" s="442" t="s">
        <v>1500</v>
      </c>
      <c r="G30" s="442" t="s">
        <v>1501</v>
      </c>
      <c r="H30" s="443">
        <v>3</v>
      </c>
      <c r="I30" s="444" t="s">
        <v>511</v>
      </c>
      <c r="J30" s="442" t="s">
        <v>1502</v>
      </c>
      <c r="K30" s="442" t="s">
        <v>40</v>
      </c>
      <c r="L30" s="443" t="s">
        <v>41</v>
      </c>
      <c r="M30" s="443" t="s">
        <v>42</v>
      </c>
      <c r="N30" s="443" t="s">
        <v>43</v>
      </c>
      <c r="O30" s="424">
        <f t="shared" si="1"/>
        <v>1</v>
      </c>
      <c r="P30" s="437"/>
      <c r="Q30" s="438"/>
      <c r="R30" s="438"/>
      <c r="S30" s="438"/>
      <c r="T30" s="438"/>
      <c r="U30" s="438"/>
      <c r="V30" s="438"/>
      <c r="W30" s="445"/>
      <c r="X30" s="445">
        <v>1</v>
      </c>
      <c r="Y30" s="438"/>
      <c r="Z30" s="438"/>
      <c r="AA30" s="439"/>
      <c r="AB30" s="447" t="s">
        <v>1503</v>
      </c>
      <c r="AC30" s="448" t="s">
        <v>1445</v>
      </c>
      <c r="AD30" s="448" t="s">
        <v>1446</v>
      </c>
      <c r="AE30" s="449" t="s">
        <v>233</v>
      </c>
      <c r="AF30" s="450"/>
      <c r="AG30" s="1"/>
      <c r="AH30" s="1"/>
      <c r="AI30" s="1"/>
    </row>
    <row r="31" spans="2:35" ht="81" x14ac:dyDescent="0.25">
      <c r="B31" s="417"/>
      <c r="C31" s="440" t="s">
        <v>885</v>
      </c>
      <c r="D31" s="452"/>
      <c r="E31" s="453" t="s">
        <v>1504</v>
      </c>
      <c r="F31" s="454" t="s">
        <v>1505</v>
      </c>
      <c r="G31" s="442" t="s">
        <v>1506</v>
      </c>
      <c r="H31" s="455">
        <v>3</v>
      </c>
      <c r="I31" s="444" t="s">
        <v>176</v>
      </c>
      <c r="J31" s="442" t="s">
        <v>1507</v>
      </c>
      <c r="K31" s="442" t="s">
        <v>40</v>
      </c>
      <c r="L31" s="443" t="s">
        <v>41</v>
      </c>
      <c r="M31" s="443" t="s">
        <v>42</v>
      </c>
      <c r="N31" s="443" t="s">
        <v>171</v>
      </c>
      <c r="O31" s="456">
        <f>AVERAGE(P31:AA31)</f>
        <v>1</v>
      </c>
      <c r="P31" s="457">
        <v>1</v>
      </c>
      <c r="Q31" s="458">
        <v>1</v>
      </c>
      <c r="R31" s="458">
        <v>1</v>
      </c>
      <c r="S31" s="458">
        <v>1</v>
      </c>
      <c r="T31" s="458">
        <v>1</v>
      </c>
      <c r="U31" s="458">
        <v>1</v>
      </c>
      <c r="V31" s="458">
        <v>1</v>
      </c>
      <c r="W31" s="458">
        <v>1</v>
      </c>
      <c r="X31" s="458">
        <v>1</v>
      </c>
      <c r="Y31" s="458">
        <v>1</v>
      </c>
      <c r="Z31" s="458">
        <v>1</v>
      </c>
      <c r="AA31" s="459">
        <v>1</v>
      </c>
      <c r="AB31" s="460" t="s">
        <v>1508</v>
      </c>
      <c r="AC31" s="461" t="s">
        <v>1423</v>
      </c>
      <c r="AD31" s="448" t="s">
        <v>1509</v>
      </c>
      <c r="AE31" s="449" t="s">
        <v>101</v>
      </c>
      <c r="AF31" s="450">
        <v>850000</v>
      </c>
      <c r="AG31" s="1"/>
      <c r="AH31" s="1"/>
      <c r="AI31" s="1"/>
    </row>
    <row r="32" spans="2:35" ht="81" x14ac:dyDescent="0.25">
      <c r="B32" s="417"/>
      <c r="C32" s="440"/>
      <c r="D32" s="452"/>
      <c r="E32" s="453"/>
      <c r="F32" s="454" t="s">
        <v>1510</v>
      </c>
      <c r="G32" s="442" t="s">
        <v>1511</v>
      </c>
      <c r="H32" s="455">
        <v>2</v>
      </c>
      <c r="I32" s="444" t="s">
        <v>176</v>
      </c>
      <c r="J32" s="442" t="s">
        <v>1512</v>
      </c>
      <c r="K32" s="442" t="s">
        <v>251</v>
      </c>
      <c r="L32" s="443" t="s">
        <v>41</v>
      </c>
      <c r="M32" s="443" t="s">
        <v>42</v>
      </c>
      <c r="N32" s="443" t="s">
        <v>171</v>
      </c>
      <c r="O32" s="436">
        <f>SUM(P32:AA32)</f>
        <v>1</v>
      </c>
      <c r="P32" s="437">
        <v>1</v>
      </c>
      <c r="Q32" s="438"/>
      <c r="R32" s="438"/>
      <c r="S32" s="438"/>
      <c r="T32" s="438"/>
      <c r="U32" s="438"/>
      <c r="V32" s="438"/>
      <c r="W32" s="438"/>
      <c r="X32" s="438"/>
      <c r="Y32" s="438"/>
      <c r="Z32" s="438"/>
      <c r="AA32" s="439"/>
      <c r="AB32" s="460" t="s">
        <v>1513</v>
      </c>
      <c r="AC32" s="461" t="s">
        <v>1423</v>
      </c>
      <c r="AD32" s="448" t="s">
        <v>1514</v>
      </c>
      <c r="AE32" s="449" t="s">
        <v>407</v>
      </c>
      <c r="AF32" s="450">
        <v>1100000</v>
      </c>
      <c r="AG32" s="1"/>
      <c r="AH32" s="1"/>
      <c r="AI32" s="1"/>
    </row>
    <row r="33" spans="2:35" ht="202.5" x14ac:dyDescent="0.25">
      <c r="B33" s="417"/>
      <c r="C33" s="440"/>
      <c r="D33" s="452"/>
      <c r="E33" s="419" t="s">
        <v>1515</v>
      </c>
      <c r="F33" s="442"/>
      <c r="G33" s="442" t="s">
        <v>1516</v>
      </c>
      <c r="H33" s="455">
        <v>3</v>
      </c>
      <c r="I33" s="444" t="s">
        <v>92</v>
      </c>
      <c r="J33" s="442" t="s">
        <v>1517</v>
      </c>
      <c r="K33" s="442" t="s">
        <v>40</v>
      </c>
      <c r="L33" s="443" t="s">
        <v>41</v>
      </c>
      <c r="M33" s="443" t="s">
        <v>42</v>
      </c>
      <c r="N33" s="443" t="s">
        <v>171</v>
      </c>
      <c r="O33" s="456">
        <f>AVERAGE(P33:AA33)</f>
        <v>1</v>
      </c>
      <c r="P33" s="457">
        <v>1</v>
      </c>
      <c r="Q33" s="458">
        <v>1</v>
      </c>
      <c r="R33" s="458">
        <v>1</v>
      </c>
      <c r="S33" s="458">
        <v>1</v>
      </c>
      <c r="T33" s="458">
        <v>1</v>
      </c>
      <c r="U33" s="458">
        <v>1</v>
      </c>
      <c r="V33" s="458">
        <v>1</v>
      </c>
      <c r="W33" s="458">
        <v>1</v>
      </c>
      <c r="X33" s="458">
        <v>1</v>
      </c>
      <c r="Y33" s="458">
        <v>1</v>
      </c>
      <c r="Z33" s="458">
        <v>1</v>
      </c>
      <c r="AA33" s="459">
        <v>1</v>
      </c>
      <c r="AB33" s="460" t="s">
        <v>1518</v>
      </c>
      <c r="AC33" s="461" t="s">
        <v>1423</v>
      </c>
      <c r="AD33" s="448" t="s">
        <v>1509</v>
      </c>
      <c r="AE33" s="449" t="s">
        <v>407</v>
      </c>
      <c r="AF33" s="450">
        <v>1000000</v>
      </c>
      <c r="AG33" s="1"/>
      <c r="AH33" s="1"/>
      <c r="AI33" s="1"/>
    </row>
    <row r="34" spans="2:35" ht="60.75" x14ac:dyDescent="0.25">
      <c r="B34" s="417"/>
      <c r="C34" s="440"/>
      <c r="D34" s="452"/>
      <c r="E34" s="442" t="s">
        <v>1519</v>
      </c>
      <c r="F34" s="442"/>
      <c r="G34" s="442" t="s">
        <v>1520</v>
      </c>
      <c r="H34" s="455">
        <v>2</v>
      </c>
      <c r="I34" s="444" t="s">
        <v>92</v>
      </c>
      <c r="J34" s="442" t="s">
        <v>1521</v>
      </c>
      <c r="K34" s="442" t="s">
        <v>251</v>
      </c>
      <c r="L34" s="443" t="s">
        <v>41</v>
      </c>
      <c r="M34" s="443" t="s">
        <v>42</v>
      </c>
      <c r="N34" s="443" t="s">
        <v>171</v>
      </c>
      <c r="O34" s="436">
        <f>SUM(P34:AA34)</f>
        <v>4</v>
      </c>
      <c r="P34" s="437">
        <v>1</v>
      </c>
      <c r="Q34" s="438"/>
      <c r="R34" s="438"/>
      <c r="S34" s="438">
        <v>1</v>
      </c>
      <c r="T34" s="438"/>
      <c r="U34" s="438"/>
      <c r="V34" s="438">
        <v>1</v>
      </c>
      <c r="W34" s="438"/>
      <c r="X34" s="438"/>
      <c r="Y34" s="438">
        <v>1</v>
      </c>
      <c r="Z34" s="438"/>
      <c r="AA34" s="439"/>
      <c r="AB34" s="460" t="s">
        <v>1522</v>
      </c>
      <c r="AC34" s="430" t="s">
        <v>1423</v>
      </c>
      <c r="AD34" s="448" t="s">
        <v>1514</v>
      </c>
      <c r="AE34" s="449" t="s">
        <v>407</v>
      </c>
      <c r="AF34" s="450">
        <v>250000</v>
      </c>
      <c r="AG34" s="1"/>
      <c r="AH34" s="1"/>
      <c r="AI34" s="1"/>
    </row>
    <row r="35" spans="2:35" ht="81" x14ac:dyDescent="0.25">
      <c r="B35" s="417"/>
      <c r="C35" s="440"/>
      <c r="D35" s="452"/>
      <c r="E35" s="442" t="s">
        <v>1523</v>
      </c>
      <c r="F35" s="442"/>
      <c r="G35" s="442" t="s">
        <v>1524</v>
      </c>
      <c r="H35" s="455">
        <v>3</v>
      </c>
      <c r="I35" s="444" t="s">
        <v>259</v>
      </c>
      <c r="J35" s="442" t="s">
        <v>1525</v>
      </c>
      <c r="K35" s="442" t="s">
        <v>40</v>
      </c>
      <c r="L35" s="443" t="s">
        <v>41</v>
      </c>
      <c r="M35" s="443" t="s">
        <v>42</v>
      </c>
      <c r="N35" s="443" t="s">
        <v>171</v>
      </c>
      <c r="O35" s="424">
        <f>SUM(P35:AA35)</f>
        <v>1</v>
      </c>
      <c r="P35" s="457">
        <v>0.1</v>
      </c>
      <c r="Q35" s="458">
        <v>0.2</v>
      </c>
      <c r="R35" s="458">
        <v>0.2</v>
      </c>
      <c r="S35" s="458">
        <v>0.2</v>
      </c>
      <c r="T35" s="458">
        <v>0.3</v>
      </c>
      <c r="U35" s="438"/>
      <c r="V35" s="438"/>
      <c r="W35" s="438"/>
      <c r="X35" s="438"/>
      <c r="Y35" s="438"/>
      <c r="Z35" s="438"/>
      <c r="AA35" s="439"/>
      <c r="AB35" s="460" t="s">
        <v>1522</v>
      </c>
      <c r="AC35" s="430" t="s">
        <v>1423</v>
      </c>
      <c r="AD35" s="430" t="s">
        <v>1514</v>
      </c>
      <c r="AE35" s="449" t="s">
        <v>407</v>
      </c>
      <c r="AF35" s="450">
        <v>2000000</v>
      </c>
      <c r="AG35" s="1"/>
      <c r="AH35" s="1"/>
      <c r="AI35" s="1"/>
    </row>
    <row r="36" spans="2:35" ht="121.5" x14ac:dyDescent="0.25">
      <c r="B36" s="417"/>
      <c r="C36" s="440"/>
      <c r="D36" s="452"/>
      <c r="E36" s="462" t="s">
        <v>1526</v>
      </c>
      <c r="F36" s="454" t="s">
        <v>1527</v>
      </c>
      <c r="G36" s="454" t="s">
        <v>1528</v>
      </c>
      <c r="H36" s="455">
        <v>1</v>
      </c>
      <c r="I36" s="444" t="s">
        <v>176</v>
      </c>
      <c r="J36" s="442" t="s">
        <v>1529</v>
      </c>
      <c r="K36" s="442" t="s">
        <v>40</v>
      </c>
      <c r="L36" s="443" t="s">
        <v>41</v>
      </c>
      <c r="M36" s="443" t="s">
        <v>42</v>
      </c>
      <c r="N36" s="443" t="s">
        <v>43</v>
      </c>
      <c r="O36" s="456">
        <f>AVERAGE(P36:AA36)</f>
        <v>1</v>
      </c>
      <c r="P36" s="457">
        <v>1</v>
      </c>
      <c r="Q36" s="458">
        <v>1</v>
      </c>
      <c r="R36" s="458">
        <v>1</v>
      </c>
      <c r="S36" s="458">
        <v>1</v>
      </c>
      <c r="T36" s="458">
        <v>1</v>
      </c>
      <c r="U36" s="458">
        <v>1</v>
      </c>
      <c r="V36" s="458">
        <v>1</v>
      </c>
      <c r="W36" s="458">
        <v>1</v>
      </c>
      <c r="X36" s="458">
        <v>1</v>
      </c>
      <c r="Y36" s="458">
        <v>1</v>
      </c>
      <c r="Z36" s="458">
        <v>1</v>
      </c>
      <c r="AA36" s="459">
        <v>1</v>
      </c>
      <c r="AB36" s="460" t="s">
        <v>1530</v>
      </c>
      <c r="AC36" s="430" t="s">
        <v>1423</v>
      </c>
      <c r="AD36" s="448" t="s">
        <v>1531</v>
      </c>
      <c r="AE36" s="449" t="s">
        <v>407</v>
      </c>
      <c r="AF36" s="450"/>
      <c r="AG36" s="1"/>
      <c r="AH36" s="1"/>
      <c r="AI36" s="1"/>
    </row>
    <row r="37" spans="2:35" ht="81" x14ac:dyDescent="0.25">
      <c r="B37" s="417"/>
      <c r="C37" s="440"/>
      <c r="D37" s="452"/>
      <c r="E37" s="462"/>
      <c r="F37" s="463" t="s">
        <v>1532</v>
      </c>
      <c r="G37" s="463" t="s">
        <v>1533</v>
      </c>
      <c r="H37" s="455">
        <v>3</v>
      </c>
      <c r="I37" s="444" t="s">
        <v>176</v>
      </c>
      <c r="J37" s="442" t="s">
        <v>1534</v>
      </c>
      <c r="K37" s="442" t="s">
        <v>251</v>
      </c>
      <c r="L37" s="443" t="s">
        <v>41</v>
      </c>
      <c r="M37" s="443" t="s">
        <v>42</v>
      </c>
      <c r="N37" s="443" t="s">
        <v>171</v>
      </c>
      <c r="O37" s="436">
        <f t="shared" ref="O37:O73" si="2">SUM(P37:AA37)</f>
        <v>16</v>
      </c>
      <c r="P37" s="437"/>
      <c r="Q37" s="438">
        <v>2</v>
      </c>
      <c r="R37" s="438">
        <v>2</v>
      </c>
      <c r="S37" s="438">
        <v>2</v>
      </c>
      <c r="T37" s="438">
        <v>2</v>
      </c>
      <c r="U37" s="438">
        <v>2</v>
      </c>
      <c r="V37" s="438"/>
      <c r="W37" s="438">
        <v>2</v>
      </c>
      <c r="X37" s="438">
        <v>2</v>
      </c>
      <c r="Y37" s="438">
        <v>2</v>
      </c>
      <c r="Z37" s="438"/>
      <c r="AA37" s="439"/>
      <c r="AB37" s="464" t="s">
        <v>1535</v>
      </c>
      <c r="AC37" s="465" t="s">
        <v>1423</v>
      </c>
      <c r="AD37" s="448" t="s">
        <v>1536</v>
      </c>
      <c r="AE37" s="449"/>
      <c r="AF37" s="450">
        <v>350000</v>
      </c>
      <c r="AG37" s="1"/>
      <c r="AH37" s="1"/>
      <c r="AI37" s="1"/>
    </row>
    <row r="38" spans="2:35" ht="81" x14ac:dyDescent="0.25">
      <c r="B38" s="417"/>
      <c r="C38" s="440"/>
      <c r="D38" s="452"/>
      <c r="E38" s="462"/>
      <c r="F38" s="463" t="s">
        <v>1537</v>
      </c>
      <c r="G38" s="463" t="s">
        <v>1538</v>
      </c>
      <c r="H38" s="455">
        <v>1</v>
      </c>
      <c r="I38" s="444" t="s">
        <v>176</v>
      </c>
      <c r="J38" s="442" t="s">
        <v>1539</v>
      </c>
      <c r="K38" s="442" t="s">
        <v>40</v>
      </c>
      <c r="L38" s="443" t="s">
        <v>41</v>
      </c>
      <c r="M38" s="443" t="s">
        <v>42</v>
      </c>
      <c r="N38" s="443" t="s">
        <v>171</v>
      </c>
      <c r="O38" s="424">
        <f t="shared" si="2"/>
        <v>1</v>
      </c>
      <c r="P38" s="437"/>
      <c r="Q38" s="458">
        <v>0.25</v>
      </c>
      <c r="R38" s="458">
        <v>0.25</v>
      </c>
      <c r="S38" s="458">
        <v>0.5</v>
      </c>
      <c r="T38" s="438"/>
      <c r="U38" s="438"/>
      <c r="V38" s="438"/>
      <c r="W38" s="438"/>
      <c r="X38" s="438"/>
      <c r="Y38" s="438"/>
      <c r="Z38" s="438"/>
      <c r="AA38" s="439"/>
      <c r="AB38" s="464" t="s">
        <v>1540</v>
      </c>
      <c r="AC38" s="465" t="s">
        <v>1423</v>
      </c>
      <c r="AD38" s="448" t="s">
        <v>1541</v>
      </c>
      <c r="AE38" s="449" t="s">
        <v>101</v>
      </c>
      <c r="AF38" s="450">
        <v>200000</v>
      </c>
      <c r="AG38" s="1"/>
      <c r="AH38" s="1"/>
      <c r="AI38" s="1"/>
    </row>
    <row r="39" spans="2:35" ht="81" x14ac:dyDescent="0.25">
      <c r="B39" s="417"/>
      <c r="C39" s="440"/>
      <c r="D39" s="452"/>
      <c r="E39" s="462"/>
      <c r="F39" s="463" t="s">
        <v>1542</v>
      </c>
      <c r="G39" s="463" t="s">
        <v>1543</v>
      </c>
      <c r="H39" s="455">
        <v>2</v>
      </c>
      <c r="I39" s="444" t="s">
        <v>176</v>
      </c>
      <c r="J39" s="442" t="s">
        <v>1539</v>
      </c>
      <c r="K39" s="442" t="s">
        <v>40</v>
      </c>
      <c r="L39" s="443" t="s">
        <v>41</v>
      </c>
      <c r="M39" s="443" t="s">
        <v>42</v>
      </c>
      <c r="N39" s="443" t="s">
        <v>171</v>
      </c>
      <c r="O39" s="424">
        <f t="shared" si="2"/>
        <v>1</v>
      </c>
      <c r="P39" s="437"/>
      <c r="Q39" s="438"/>
      <c r="R39" s="458">
        <v>0.15</v>
      </c>
      <c r="S39" s="458">
        <v>0.15</v>
      </c>
      <c r="T39" s="458">
        <v>0.7</v>
      </c>
      <c r="U39" s="438"/>
      <c r="V39" s="438"/>
      <c r="W39" s="438"/>
      <c r="X39" s="438"/>
      <c r="Y39" s="438"/>
      <c r="Z39" s="438"/>
      <c r="AA39" s="439"/>
      <c r="AB39" s="464" t="s">
        <v>1540</v>
      </c>
      <c r="AC39" s="465" t="s">
        <v>1423</v>
      </c>
      <c r="AD39" s="448" t="s">
        <v>1544</v>
      </c>
      <c r="AE39" s="449" t="s">
        <v>286</v>
      </c>
      <c r="AF39" s="450">
        <v>1500000</v>
      </c>
      <c r="AG39" s="1"/>
      <c r="AH39" s="1"/>
      <c r="AI39" s="1"/>
    </row>
    <row r="40" spans="2:35" ht="81" x14ac:dyDescent="0.25">
      <c r="B40" s="417"/>
      <c r="C40" s="440"/>
      <c r="D40" s="452"/>
      <c r="E40" s="462"/>
      <c r="F40" s="454" t="s">
        <v>1545</v>
      </c>
      <c r="G40" s="454" t="s">
        <v>1546</v>
      </c>
      <c r="H40" s="455">
        <v>3</v>
      </c>
      <c r="I40" s="444" t="s">
        <v>176</v>
      </c>
      <c r="J40" s="442" t="s">
        <v>1539</v>
      </c>
      <c r="K40" s="442" t="s">
        <v>40</v>
      </c>
      <c r="L40" s="443" t="s">
        <v>41</v>
      </c>
      <c r="M40" s="443" t="s">
        <v>42</v>
      </c>
      <c r="N40" s="443" t="s">
        <v>171</v>
      </c>
      <c r="O40" s="424">
        <f t="shared" si="2"/>
        <v>1</v>
      </c>
      <c r="P40" s="457"/>
      <c r="Q40" s="458"/>
      <c r="R40" s="458"/>
      <c r="S40" s="458"/>
      <c r="T40" s="458"/>
      <c r="U40" s="458">
        <v>0.05</v>
      </c>
      <c r="V40" s="458">
        <v>0.15</v>
      </c>
      <c r="W40" s="458">
        <v>0.15</v>
      </c>
      <c r="X40" s="458">
        <v>0.15</v>
      </c>
      <c r="Y40" s="458">
        <v>0.1</v>
      </c>
      <c r="Z40" s="458">
        <v>0.1</v>
      </c>
      <c r="AA40" s="459">
        <v>0.3</v>
      </c>
      <c r="AB40" s="460" t="s">
        <v>1547</v>
      </c>
      <c r="AC40" s="430" t="s">
        <v>1423</v>
      </c>
      <c r="AD40" s="448" t="s">
        <v>1541</v>
      </c>
      <c r="AE40" s="449" t="s">
        <v>101</v>
      </c>
      <c r="AF40" s="450">
        <v>11500000</v>
      </c>
      <c r="AG40" s="1"/>
      <c r="AH40" s="1"/>
      <c r="AI40" s="1"/>
    </row>
    <row r="41" spans="2:35" ht="81" x14ac:dyDescent="0.25">
      <c r="B41" s="417"/>
      <c r="C41" s="440"/>
      <c r="D41" s="452"/>
      <c r="E41" s="462"/>
      <c r="F41" s="454" t="s">
        <v>1548</v>
      </c>
      <c r="G41" s="454" t="s">
        <v>1549</v>
      </c>
      <c r="H41" s="455">
        <v>3</v>
      </c>
      <c r="I41" s="444" t="s">
        <v>176</v>
      </c>
      <c r="J41" s="442" t="s">
        <v>1539</v>
      </c>
      <c r="K41" s="442" t="s">
        <v>40</v>
      </c>
      <c r="L41" s="443" t="s">
        <v>41</v>
      </c>
      <c r="M41" s="443" t="s">
        <v>42</v>
      </c>
      <c r="N41" s="443" t="s">
        <v>171</v>
      </c>
      <c r="O41" s="424">
        <f t="shared" si="2"/>
        <v>1</v>
      </c>
      <c r="P41" s="457">
        <v>0.05</v>
      </c>
      <c r="Q41" s="458">
        <v>0.05</v>
      </c>
      <c r="R41" s="458">
        <v>0.15</v>
      </c>
      <c r="S41" s="458">
        <v>0.15</v>
      </c>
      <c r="T41" s="458">
        <v>0.2</v>
      </c>
      <c r="U41" s="458">
        <v>0.4</v>
      </c>
      <c r="V41" s="458"/>
      <c r="W41" s="458"/>
      <c r="X41" s="458"/>
      <c r="Y41" s="458"/>
      <c r="Z41" s="458"/>
      <c r="AA41" s="459"/>
      <c r="AB41" s="460" t="s">
        <v>1550</v>
      </c>
      <c r="AC41" s="465" t="s">
        <v>1423</v>
      </c>
      <c r="AD41" s="465" t="s">
        <v>1541</v>
      </c>
      <c r="AE41" s="449" t="s">
        <v>101</v>
      </c>
      <c r="AF41" s="450">
        <v>1700000</v>
      </c>
      <c r="AG41" s="1"/>
      <c r="AH41" s="1"/>
      <c r="AI41" s="1"/>
    </row>
    <row r="42" spans="2:35" ht="81" x14ac:dyDescent="0.25">
      <c r="B42" s="417"/>
      <c r="C42" s="440"/>
      <c r="D42" s="452"/>
      <c r="E42" s="462"/>
      <c r="F42" s="454" t="s">
        <v>1551</v>
      </c>
      <c r="G42" s="454" t="s">
        <v>1552</v>
      </c>
      <c r="H42" s="455">
        <v>1</v>
      </c>
      <c r="I42" s="444" t="s">
        <v>176</v>
      </c>
      <c r="J42" s="442" t="s">
        <v>1553</v>
      </c>
      <c r="K42" s="442" t="s">
        <v>251</v>
      </c>
      <c r="L42" s="443" t="s">
        <v>41</v>
      </c>
      <c r="M42" s="443" t="s">
        <v>42</v>
      </c>
      <c r="N42" s="443" t="s">
        <v>171</v>
      </c>
      <c r="O42" s="436">
        <f t="shared" si="2"/>
        <v>8</v>
      </c>
      <c r="P42" s="437"/>
      <c r="Q42" s="438"/>
      <c r="R42" s="438">
        <v>2</v>
      </c>
      <c r="S42" s="438"/>
      <c r="T42" s="438"/>
      <c r="U42" s="438">
        <v>2</v>
      </c>
      <c r="V42" s="438"/>
      <c r="W42" s="438"/>
      <c r="X42" s="438">
        <v>2</v>
      </c>
      <c r="Y42" s="438"/>
      <c r="Z42" s="438"/>
      <c r="AA42" s="439">
        <v>2</v>
      </c>
      <c r="AB42" s="460" t="s">
        <v>1554</v>
      </c>
      <c r="AC42" s="430" t="s">
        <v>1423</v>
      </c>
      <c r="AD42" s="430" t="s">
        <v>1555</v>
      </c>
      <c r="AE42" s="449" t="s">
        <v>101</v>
      </c>
      <c r="AF42" s="450">
        <v>300000</v>
      </c>
      <c r="AG42" s="1"/>
      <c r="AH42" s="1"/>
      <c r="AI42" s="1"/>
    </row>
    <row r="43" spans="2:35" ht="81" x14ac:dyDescent="0.25">
      <c r="B43" s="417"/>
      <c r="C43" s="440"/>
      <c r="D43" s="452"/>
      <c r="E43" s="462"/>
      <c r="F43" s="422" t="s">
        <v>1556</v>
      </c>
      <c r="G43" s="454" t="s">
        <v>1557</v>
      </c>
      <c r="H43" s="455">
        <v>1</v>
      </c>
      <c r="I43" s="444" t="s">
        <v>176</v>
      </c>
      <c r="J43" s="442" t="s">
        <v>1558</v>
      </c>
      <c r="K43" s="442" t="s">
        <v>251</v>
      </c>
      <c r="L43" s="443" t="s">
        <v>41</v>
      </c>
      <c r="M43" s="443" t="s">
        <v>42</v>
      </c>
      <c r="N43" s="443" t="s">
        <v>171</v>
      </c>
      <c r="O43" s="436">
        <f t="shared" si="2"/>
        <v>8</v>
      </c>
      <c r="P43" s="437"/>
      <c r="Q43" s="438"/>
      <c r="R43" s="438">
        <v>2</v>
      </c>
      <c r="S43" s="438"/>
      <c r="T43" s="438"/>
      <c r="U43" s="438">
        <v>2</v>
      </c>
      <c r="V43" s="438"/>
      <c r="W43" s="438"/>
      <c r="X43" s="438">
        <v>2</v>
      </c>
      <c r="Y43" s="438"/>
      <c r="Z43" s="438"/>
      <c r="AA43" s="439">
        <v>2</v>
      </c>
      <c r="AB43" s="460" t="s">
        <v>1554</v>
      </c>
      <c r="AC43" s="430" t="s">
        <v>1423</v>
      </c>
      <c r="AD43" s="430" t="s">
        <v>1559</v>
      </c>
      <c r="AE43" s="449" t="s">
        <v>101</v>
      </c>
      <c r="AF43" s="450">
        <v>300000</v>
      </c>
      <c r="AG43" s="1"/>
      <c r="AH43" s="1"/>
      <c r="AI43" s="1"/>
    </row>
    <row r="44" spans="2:35" ht="81" x14ac:dyDescent="0.25">
      <c r="B44" s="417"/>
      <c r="C44" s="440"/>
      <c r="D44" s="452"/>
      <c r="E44" s="462"/>
      <c r="F44" s="454" t="s">
        <v>1560</v>
      </c>
      <c r="G44" s="422" t="s">
        <v>1561</v>
      </c>
      <c r="H44" s="455">
        <v>1</v>
      </c>
      <c r="I44" s="444" t="s">
        <v>176</v>
      </c>
      <c r="J44" s="442" t="s">
        <v>1562</v>
      </c>
      <c r="K44" s="442" t="s">
        <v>251</v>
      </c>
      <c r="L44" s="443" t="s">
        <v>41</v>
      </c>
      <c r="M44" s="443" t="s">
        <v>42</v>
      </c>
      <c r="N44" s="443" t="s">
        <v>171</v>
      </c>
      <c r="O44" s="436">
        <f t="shared" si="2"/>
        <v>8</v>
      </c>
      <c r="P44" s="437"/>
      <c r="Q44" s="438"/>
      <c r="R44" s="438">
        <v>2</v>
      </c>
      <c r="S44" s="438"/>
      <c r="T44" s="438"/>
      <c r="U44" s="438">
        <v>2</v>
      </c>
      <c r="V44" s="438"/>
      <c r="W44" s="438"/>
      <c r="X44" s="438">
        <v>2</v>
      </c>
      <c r="Y44" s="438"/>
      <c r="Z44" s="438"/>
      <c r="AA44" s="439">
        <v>2</v>
      </c>
      <c r="AB44" s="460" t="s">
        <v>1563</v>
      </c>
      <c r="AC44" s="430" t="s">
        <v>1423</v>
      </c>
      <c r="AD44" s="430" t="s">
        <v>1564</v>
      </c>
      <c r="AE44" s="449" t="s">
        <v>101</v>
      </c>
      <c r="AF44" s="450">
        <v>300000</v>
      </c>
      <c r="AG44" s="1"/>
      <c r="AH44" s="1"/>
      <c r="AI44" s="1"/>
    </row>
    <row r="45" spans="2:35" ht="81" x14ac:dyDescent="0.25">
      <c r="B45" s="417"/>
      <c r="C45" s="440"/>
      <c r="D45" s="452"/>
      <c r="E45" s="462"/>
      <c r="F45" s="454" t="s">
        <v>1565</v>
      </c>
      <c r="G45" s="422" t="s">
        <v>1566</v>
      </c>
      <c r="H45" s="455">
        <v>1</v>
      </c>
      <c r="I45" s="444" t="s">
        <v>176</v>
      </c>
      <c r="J45" s="442" t="s">
        <v>1567</v>
      </c>
      <c r="K45" s="442" t="s">
        <v>251</v>
      </c>
      <c r="L45" s="443" t="s">
        <v>41</v>
      </c>
      <c r="M45" s="443" t="s">
        <v>42</v>
      </c>
      <c r="N45" s="443" t="s">
        <v>171</v>
      </c>
      <c r="O45" s="436">
        <f t="shared" si="2"/>
        <v>2</v>
      </c>
      <c r="P45" s="437"/>
      <c r="Q45" s="438"/>
      <c r="R45" s="467">
        <v>1</v>
      </c>
      <c r="S45" s="467"/>
      <c r="T45" s="467"/>
      <c r="U45" s="467"/>
      <c r="V45" s="467"/>
      <c r="W45" s="467"/>
      <c r="X45" s="467">
        <v>1</v>
      </c>
      <c r="Y45" s="468"/>
      <c r="Z45" s="468"/>
      <c r="AA45" s="469"/>
      <c r="AB45" s="460" t="s">
        <v>1563</v>
      </c>
      <c r="AC45" s="430" t="s">
        <v>1423</v>
      </c>
      <c r="AD45" s="430" t="s">
        <v>1555</v>
      </c>
      <c r="AE45" s="449" t="s">
        <v>101</v>
      </c>
      <c r="AF45" s="450">
        <v>500000</v>
      </c>
      <c r="AG45" s="1"/>
      <c r="AH45" s="1"/>
      <c r="AI45" s="1"/>
    </row>
    <row r="46" spans="2:35" ht="81" x14ac:dyDescent="0.25">
      <c r="B46" s="417"/>
      <c r="C46" s="440"/>
      <c r="D46" s="452"/>
      <c r="E46" s="462"/>
      <c r="F46" s="454" t="s">
        <v>1568</v>
      </c>
      <c r="G46" s="422" t="s">
        <v>1569</v>
      </c>
      <c r="H46" s="455">
        <v>2</v>
      </c>
      <c r="I46" s="444" t="s">
        <v>176</v>
      </c>
      <c r="J46" s="442" t="s">
        <v>1539</v>
      </c>
      <c r="K46" s="442" t="s">
        <v>40</v>
      </c>
      <c r="L46" s="443" t="s">
        <v>41</v>
      </c>
      <c r="M46" s="443" t="s">
        <v>42</v>
      </c>
      <c r="N46" s="443" t="s">
        <v>171</v>
      </c>
      <c r="O46" s="424">
        <f t="shared" si="2"/>
        <v>1</v>
      </c>
      <c r="P46" s="437"/>
      <c r="Q46" s="438"/>
      <c r="R46" s="438"/>
      <c r="S46" s="438"/>
      <c r="T46" s="438"/>
      <c r="U46" s="438"/>
      <c r="V46" s="468"/>
      <c r="W46" s="470">
        <v>0.1</v>
      </c>
      <c r="X46" s="470">
        <v>0.1</v>
      </c>
      <c r="Y46" s="470">
        <v>0.3</v>
      </c>
      <c r="Z46" s="470">
        <v>0.5</v>
      </c>
      <c r="AA46" s="471"/>
      <c r="AB46" s="460" t="s">
        <v>1563</v>
      </c>
      <c r="AC46" s="430" t="s">
        <v>1423</v>
      </c>
      <c r="AD46" s="430" t="s">
        <v>1541</v>
      </c>
      <c r="AE46" s="449" t="s">
        <v>101</v>
      </c>
      <c r="AF46" s="450">
        <v>700000</v>
      </c>
      <c r="AG46" s="1"/>
      <c r="AH46" s="1"/>
      <c r="AI46" s="1"/>
    </row>
    <row r="47" spans="2:35" ht="60.75" x14ac:dyDescent="0.25">
      <c r="B47" s="417"/>
      <c r="C47" s="440" t="s">
        <v>212</v>
      </c>
      <c r="D47" s="452" t="s">
        <v>1570</v>
      </c>
      <c r="E47" s="452" t="s">
        <v>1571</v>
      </c>
      <c r="F47" s="452" t="s">
        <v>1572</v>
      </c>
      <c r="G47" s="452" t="s">
        <v>1573</v>
      </c>
      <c r="H47" s="455">
        <v>1</v>
      </c>
      <c r="I47" s="444"/>
      <c r="J47" s="442" t="s">
        <v>1574</v>
      </c>
      <c r="K47" s="442" t="s">
        <v>251</v>
      </c>
      <c r="L47" s="443" t="s">
        <v>41</v>
      </c>
      <c r="M47" s="443" t="s">
        <v>42</v>
      </c>
      <c r="N47" s="443" t="s">
        <v>171</v>
      </c>
      <c r="O47" s="436">
        <f t="shared" si="2"/>
        <v>1</v>
      </c>
      <c r="P47" s="437"/>
      <c r="Q47" s="438"/>
      <c r="R47" s="438"/>
      <c r="S47" s="438"/>
      <c r="T47" s="438"/>
      <c r="U47" s="438"/>
      <c r="V47" s="438"/>
      <c r="W47" s="438"/>
      <c r="X47" s="472">
        <v>1</v>
      </c>
      <c r="Y47" s="438"/>
      <c r="Z47" s="438"/>
      <c r="AA47" s="439"/>
      <c r="AB47" s="447" t="s">
        <v>1575</v>
      </c>
      <c r="AC47" s="448" t="s">
        <v>1432</v>
      </c>
      <c r="AD47" s="448" t="s">
        <v>1576</v>
      </c>
      <c r="AE47" s="449" t="s">
        <v>903</v>
      </c>
      <c r="AF47" s="450"/>
      <c r="AG47" s="1"/>
      <c r="AH47" s="1"/>
      <c r="AI47" s="1"/>
    </row>
    <row r="48" spans="2:35" ht="101.25" x14ac:dyDescent="0.25">
      <c r="B48" s="417"/>
      <c r="C48" s="440"/>
      <c r="D48" s="452" t="s">
        <v>1577</v>
      </c>
      <c r="E48" s="452" t="s">
        <v>1578</v>
      </c>
      <c r="F48" s="452" t="s">
        <v>1579</v>
      </c>
      <c r="G48" s="452" t="s">
        <v>1580</v>
      </c>
      <c r="H48" s="455">
        <v>3</v>
      </c>
      <c r="I48" s="444"/>
      <c r="J48" s="442" t="s">
        <v>1581</v>
      </c>
      <c r="K48" s="442" t="s">
        <v>40</v>
      </c>
      <c r="L48" s="443" t="s">
        <v>41</v>
      </c>
      <c r="M48" s="443" t="s">
        <v>42</v>
      </c>
      <c r="N48" s="443" t="s">
        <v>43</v>
      </c>
      <c r="O48" s="424">
        <f t="shared" si="2"/>
        <v>1</v>
      </c>
      <c r="P48" s="437"/>
      <c r="Q48" s="438"/>
      <c r="R48" s="445">
        <v>0.8</v>
      </c>
      <c r="S48" s="458">
        <v>0.2</v>
      </c>
      <c r="T48" s="438"/>
      <c r="U48" s="438"/>
      <c r="V48" s="438"/>
      <c r="W48" s="438"/>
      <c r="X48" s="438"/>
      <c r="Y48" s="438"/>
      <c r="Z48" s="438"/>
      <c r="AA48" s="439"/>
      <c r="AB48" s="447" t="s">
        <v>1582</v>
      </c>
      <c r="AC48" s="448" t="s">
        <v>1432</v>
      </c>
      <c r="AD48" s="448" t="s">
        <v>1583</v>
      </c>
      <c r="AE48" s="449" t="s">
        <v>233</v>
      </c>
      <c r="AF48" s="450"/>
      <c r="AG48" s="1"/>
      <c r="AH48" s="1"/>
      <c r="AI48" s="1"/>
    </row>
    <row r="49" spans="2:35" ht="101.25" x14ac:dyDescent="0.25">
      <c r="B49" s="417"/>
      <c r="C49" s="440"/>
      <c r="D49" s="452"/>
      <c r="E49" s="452" t="s">
        <v>1584</v>
      </c>
      <c r="F49" s="452" t="s">
        <v>1585</v>
      </c>
      <c r="G49" s="452" t="s">
        <v>1586</v>
      </c>
      <c r="H49" s="455">
        <v>2</v>
      </c>
      <c r="I49" s="444"/>
      <c r="J49" s="442" t="s">
        <v>1587</v>
      </c>
      <c r="K49" s="442" t="s">
        <v>251</v>
      </c>
      <c r="L49" s="443" t="s">
        <v>343</v>
      </c>
      <c r="M49" s="443" t="s">
        <v>42</v>
      </c>
      <c r="N49" s="443" t="s">
        <v>43</v>
      </c>
      <c r="O49" s="436">
        <f t="shared" si="2"/>
        <v>24</v>
      </c>
      <c r="P49" s="437">
        <v>2</v>
      </c>
      <c r="Q49" s="438">
        <v>2</v>
      </c>
      <c r="R49" s="438">
        <v>2</v>
      </c>
      <c r="S49" s="438">
        <v>2</v>
      </c>
      <c r="T49" s="438">
        <v>2</v>
      </c>
      <c r="U49" s="438">
        <v>2</v>
      </c>
      <c r="V49" s="438">
        <v>2</v>
      </c>
      <c r="W49" s="438">
        <v>2</v>
      </c>
      <c r="X49" s="438">
        <v>2</v>
      </c>
      <c r="Y49" s="438">
        <v>2</v>
      </c>
      <c r="Z49" s="438">
        <v>2</v>
      </c>
      <c r="AA49" s="439">
        <v>2</v>
      </c>
      <c r="AB49" s="447" t="s">
        <v>1588</v>
      </c>
      <c r="AC49" s="448" t="s">
        <v>1432</v>
      </c>
      <c r="AD49" s="448" t="s">
        <v>1589</v>
      </c>
      <c r="AE49" s="449"/>
      <c r="AF49" s="450"/>
      <c r="AG49" s="1"/>
      <c r="AH49" s="1"/>
      <c r="AI49" s="1"/>
    </row>
    <row r="50" spans="2:35" ht="40.5" x14ac:dyDescent="0.25">
      <c r="B50" s="417"/>
      <c r="C50" s="440"/>
      <c r="D50" s="452" t="s">
        <v>1590</v>
      </c>
      <c r="E50" s="452" t="s">
        <v>1591</v>
      </c>
      <c r="F50" s="452" t="s">
        <v>1592</v>
      </c>
      <c r="G50" s="452" t="s">
        <v>1593</v>
      </c>
      <c r="H50" s="455">
        <v>1</v>
      </c>
      <c r="I50" s="444"/>
      <c r="J50" s="442" t="s">
        <v>1594</v>
      </c>
      <c r="K50" s="442" t="s">
        <v>251</v>
      </c>
      <c r="L50" s="443" t="s">
        <v>41</v>
      </c>
      <c r="M50" s="443" t="s">
        <v>42</v>
      </c>
      <c r="N50" s="443" t="s">
        <v>43</v>
      </c>
      <c r="O50" s="436">
        <f t="shared" si="2"/>
        <v>4</v>
      </c>
      <c r="P50" s="437"/>
      <c r="Q50" s="438"/>
      <c r="R50" s="438">
        <v>1</v>
      </c>
      <c r="S50" s="438"/>
      <c r="T50" s="438"/>
      <c r="U50" s="438">
        <v>1</v>
      </c>
      <c r="V50" s="438"/>
      <c r="W50" s="438"/>
      <c r="X50" s="438">
        <v>1</v>
      </c>
      <c r="Y50" s="438"/>
      <c r="Z50" s="438"/>
      <c r="AA50" s="439">
        <v>1</v>
      </c>
      <c r="AB50" s="447" t="s">
        <v>1588</v>
      </c>
      <c r="AC50" s="448" t="s">
        <v>1432</v>
      </c>
      <c r="AD50" s="448" t="s">
        <v>1595</v>
      </c>
      <c r="AE50" s="449"/>
      <c r="AF50" s="450"/>
      <c r="AG50" s="1"/>
      <c r="AH50" s="1"/>
      <c r="AI50" s="1"/>
    </row>
    <row r="51" spans="2:35" ht="60.75" x14ac:dyDescent="0.25">
      <c r="B51" s="417"/>
      <c r="C51" s="440" t="s">
        <v>1596</v>
      </c>
      <c r="D51" s="441" t="s">
        <v>1597</v>
      </c>
      <c r="E51" s="441" t="s">
        <v>1597</v>
      </c>
      <c r="F51" s="452" t="s">
        <v>1598</v>
      </c>
      <c r="G51" s="441" t="s">
        <v>1599</v>
      </c>
      <c r="H51" s="443">
        <v>1</v>
      </c>
      <c r="I51" s="444" t="s">
        <v>92</v>
      </c>
      <c r="J51" s="442" t="s">
        <v>1600</v>
      </c>
      <c r="K51" s="442" t="s">
        <v>251</v>
      </c>
      <c r="L51" s="443" t="s">
        <v>41</v>
      </c>
      <c r="M51" s="443" t="s">
        <v>42</v>
      </c>
      <c r="N51" s="443" t="s">
        <v>43</v>
      </c>
      <c r="O51" s="436">
        <f t="shared" si="2"/>
        <v>2</v>
      </c>
      <c r="P51" s="437">
        <v>1</v>
      </c>
      <c r="Q51" s="438"/>
      <c r="R51" s="438"/>
      <c r="S51" s="438"/>
      <c r="T51" s="438"/>
      <c r="U51" s="438"/>
      <c r="V51" s="438"/>
      <c r="W51" s="438"/>
      <c r="X51" s="438"/>
      <c r="Y51" s="438"/>
      <c r="Z51" s="438"/>
      <c r="AA51" s="439">
        <v>1</v>
      </c>
      <c r="AB51" s="447" t="s">
        <v>1601</v>
      </c>
      <c r="AC51" s="430" t="s">
        <v>1436</v>
      </c>
      <c r="AD51" s="448" t="s">
        <v>1437</v>
      </c>
      <c r="AE51" s="449"/>
      <c r="AF51" s="450"/>
      <c r="AG51" s="1"/>
      <c r="AH51" s="1"/>
      <c r="AI51" s="1"/>
    </row>
    <row r="52" spans="2:35" ht="81" x14ac:dyDescent="0.25">
      <c r="B52" s="417"/>
      <c r="C52" s="440"/>
      <c r="D52" s="441"/>
      <c r="E52" s="441"/>
      <c r="F52" s="452" t="s">
        <v>1602</v>
      </c>
      <c r="G52" s="441"/>
      <c r="H52" s="443">
        <v>2</v>
      </c>
      <c r="I52" s="444" t="s">
        <v>92</v>
      </c>
      <c r="J52" s="442" t="s">
        <v>1600</v>
      </c>
      <c r="K52" s="442" t="s">
        <v>251</v>
      </c>
      <c r="L52" s="443" t="s">
        <v>41</v>
      </c>
      <c r="M52" s="443" t="s">
        <v>42</v>
      </c>
      <c r="N52" s="443" t="s">
        <v>43</v>
      </c>
      <c r="O52" s="436">
        <f t="shared" si="2"/>
        <v>4</v>
      </c>
      <c r="P52" s="437"/>
      <c r="Q52" s="438">
        <v>1</v>
      </c>
      <c r="R52" s="438"/>
      <c r="S52" s="438">
        <v>1</v>
      </c>
      <c r="T52" s="438"/>
      <c r="U52" s="438">
        <v>1</v>
      </c>
      <c r="V52" s="438"/>
      <c r="W52" s="438">
        <v>1</v>
      </c>
      <c r="X52" s="438"/>
      <c r="Y52" s="438"/>
      <c r="Z52" s="438"/>
      <c r="AA52" s="439"/>
      <c r="AB52" s="447" t="s">
        <v>1601</v>
      </c>
      <c r="AC52" s="430" t="s">
        <v>1436</v>
      </c>
      <c r="AD52" s="448" t="s">
        <v>1603</v>
      </c>
      <c r="AE52" s="449"/>
      <c r="AF52" s="450"/>
      <c r="AG52" s="1"/>
      <c r="AH52" s="1"/>
      <c r="AI52" s="1"/>
    </row>
    <row r="53" spans="2:35" ht="81" x14ac:dyDescent="0.25">
      <c r="B53" s="417"/>
      <c r="C53" s="440"/>
      <c r="D53" s="441"/>
      <c r="E53" s="441"/>
      <c r="F53" s="452" t="s">
        <v>1604</v>
      </c>
      <c r="G53" s="441"/>
      <c r="H53" s="443">
        <v>2</v>
      </c>
      <c r="I53" s="444" t="s">
        <v>176</v>
      </c>
      <c r="J53" s="442" t="s">
        <v>1605</v>
      </c>
      <c r="K53" s="442" t="s">
        <v>251</v>
      </c>
      <c r="L53" s="443" t="s">
        <v>41</v>
      </c>
      <c r="M53" s="443" t="s">
        <v>42</v>
      </c>
      <c r="N53" s="443" t="s">
        <v>43</v>
      </c>
      <c r="O53" s="436">
        <f t="shared" si="2"/>
        <v>4</v>
      </c>
      <c r="P53" s="437">
        <v>1</v>
      </c>
      <c r="Q53" s="438"/>
      <c r="R53" s="438"/>
      <c r="S53" s="438"/>
      <c r="T53" s="438">
        <v>1</v>
      </c>
      <c r="U53" s="438">
        <v>1</v>
      </c>
      <c r="V53" s="438"/>
      <c r="W53" s="438">
        <v>1</v>
      </c>
      <c r="X53" s="438"/>
      <c r="Y53" s="438"/>
      <c r="Z53" s="438"/>
      <c r="AA53" s="439"/>
      <c r="AB53" s="447" t="s">
        <v>1606</v>
      </c>
      <c r="AC53" s="430" t="s">
        <v>1436</v>
      </c>
      <c r="AD53" s="448" t="s">
        <v>1607</v>
      </c>
      <c r="AE53" s="449"/>
      <c r="AF53" s="450"/>
      <c r="AG53" s="1"/>
      <c r="AH53" s="1"/>
      <c r="AI53" s="1"/>
    </row>
    <row r="54" spans="2:35" ht="81" x14ac:dyDescent="0.25">
      <c r="B54" s="417"/>
      <c r="C54" s="440"/>
      <c r="D54" s="441"/>
      <c r="E54" s="441"/>
      <c r="F54" s="452" t="s">
        <v>1608</v>
      </c>
      <c r="G54" s="441"/>
      <c r="H54" s="443">
        <v>3</v>
      </c>
      <c r="I54" s="444" t="s">
        <v>92</v>
      </c>
      <c r="J54" s="442" t="s">
        <v>1534</v>
      </c>
      <c r="K54" s="442" t="s">
        <v>251</v>
      </c>
      <c r="L54" s="443" t="s">
        <v>41</v>
      </c>
      <c r="M54" s="443" t="s">
        <v>42</v>
      </c>
      <c r="N54" s="443" t="s">
        <v>43</v>
      </c>
      <c r="O54" s="436">
        <f t="shared" si="2"/>
        <v>1</v>
      </c>
      <c r="P54" s="437"/>
      <c r="Q54" s="438"/>
      <c r="R54" s="438"/>
      <c r="S54" s="438"/>
      <c r="T54" s="438"/>
      <c r="U54" s="438"/>
      <c r="V54" s="438"/>
      <c r="W54" s="438"/>
      <c r="X54" s="438">
        <v>1</v>
      </c>
      <c r="Y54" s="438"/>
      <c r="Z54" s="438"/>
      <c r="AA54" s="439"/>
      <c r="AB54" s="447" t="s">
        <v>1606</v>
      </c>
      <c r="AC54" s="430" t="s">
        <v>1436</v>
      </c>
      <c r="AD54" s="448" t="s">
        <v>1603</v>
      </c>
      <c r="AE54" s="449"/>
      <c r="AF54" s="450"/>
      <c r="AG54" s="1"/>
      <c r="AH54" s="1"/>
      <c r="AI54" s="1"/>
    </row>
    <row r="55" spans="2:35" ht="81" x14ac:dyDescent="0.25">
      <c r="B55" s="417"/>
      <c r="C55" s="440"/>
      <c r="D55" s="441"/>
      <c r="E55" s="441"/>
      <c r="F55" s="442" t="s">
        <v>1609</v>
      </c>
      <c r="G55" s="441"/>
      <c r="H55" s="443">
        <v>1</v>
      </c>
      <c r="I55" s="444" t="s">
        <v>92</v>
      </c>
      <c r="J55" s="442" t="s">
        <v>1534</v>
      </c>
      <c r="K55" s="442" t="s">
        <v>251</v>
      </c>
      <c r="L55" s="443" t="s">
        <v>41</v>
      </c>
      <c r="M55" s="443" t="s">
        <v>42</v>
      </c>
      <c r="N55" s="443" t="s">
        <v>43</v>
      </c>
      <c r="O55" s="436">
        <f t="shared" si="2"/>
        <v>1</v>
      </c>
      <c r="P55" s="437">
        <v>1</v>
      </c>
      <c r="Q55" s="438"/>
      <c r="R55" s="438"/>
      <c r="S55" s="438"/>
      <c r="T55" s="438"/>
      <c r="U55" s="438"/>
      <c r="V55" s="438"/>
      <c r="W55" s="438"/>
      <c r="X55" s="438"/>
      <c r="Y55" s="438"/>
      <c r="Z55" s="438"/>
      <c r="AA55" s="439"/>
      <c r="AB55" s="447" t="s">
        <v>1606</v>
      </c>
      <c r="AC55" s="430" t="s">
        <v>1436</v>
      </c>
      <c r="AD55" s="448" t="s">
        <v>1603</v>
      </c>
      <c r="AE55" s="449"/>
      <c r="AF55" s="450"/>
      <c r="AG55" s="1"/>
      <c r="AH55" s="1"/>
      <c r="AI55" s="1"/>
    </row>
    <row r="56" spans="2:35" ht="40.5" customHeight="1" x14ac:dyDescent="0.25">
      <c r="B56" s="417"/>
      <c r="C56" s="440" t="s">
        <v>217</v>
      </c>
      <c r="D56" s="452"/>
      <c r="E56" s="473" t="s">
        <v>1610</v>
      </c>
      <c r="F56" s="442" t="s">
        <v>1611</v>
      </c>
      <c r="G56" s="442" t="s">
        <v>1612</v>
      </c>
      <c r="H56" s="443">
        <v>2</v>
      </c>
      <c r="I56" s="444" t="s">
        <v>92</v>
      </c>
      <c r="J56" s="442" t="s">
        <v>1613</v>
      </c>
      <c r="K56" s="442" t="s">
        <v>251</v>
      </c>
      <c r="L56" s="443" t="s">
        <v>41</v>
      </c>
      <c r="M56" s="443" t="s">
        <v>42</v>
      </c>
      <c r="N56" s="443" t="s">
        <v>171</v>
      </c>
      <c r="O56" s="436">
        <f t="shared" si="2"/>
        <v>10</v>
      </c>
      <c r="P56" s="437"/>
      <c r="Q56" s="438"/>
      <c r="R56" s="438"/>
      <c r="S56" s="438"/>
      <c r="T56" s="438">
        <v>5</v>
      </c>
      <c r="U56" s="438"/>
      <c r="V56" s="438"/>
      <c r="W56" s="438"/>
      <c r="X56" s="438"/>
      <c r="Y56" s="438"/>
      <c r="Z56" s="438">
        <v>5</v>
      </c>
      <c r="AA56" s="439"/>
      <c r="AB56" s="447" t="s">
        <v>1614</v>
      </c>
      <c r="AC56" s="448" t="s">
        <v>1615</v>
      </c>
      <c r="AD56" s="448" t="s">
        <v>1616</v>
      </c>
      <c r="AE56" s="449" t="s">
        <v>101</v>
      </c>
      <c r="AF56" s="474">
        <v>20000</v>
      </c>
      <c r="AG56" s="1"/>
      <c r="AH56" s="1"/>
      <c r="AI56" s="1"/>
    </row>
    <row r="57" spans="2:35" ht="101.25" x14ac:dyDescent="0.25">
      <c r="B57" s="417"/>
      <c r="C57" s="440"/>
      <c r="D57" s="452"/>
      <c r="E57" s="475" t="s">
        <v>1617</v>
      </c>
      <c r="F57" s="442" t="s">
        <v>1618</v>
      </c>
      <c r="G57" s="442" t="s">
        <v>1619</v>
      </c>
      <c r="H57" s="443">
        <v>1</v>
      </c>
      <c r="I57" s="444" t="s">
        <v>92</v>
      </c>
      <c r="J57" s="442" t="s">
        <v>1605</v>
      </c>
      <c r="K57" s="442" t="s">
        <v>251</v>
      </c>
      <c r="L57" s="443" t="s">
        <v>41</v>
      </c>
      <c r="M57" s="443" t="s">
        <v>42</v>
      </c>
      <c r="N57" s="443" t="s">
        <v>43</v>
      </c>
      <c r="O57" s="436">
        <f t="shared" si="2"/>
        <v>10</v>
      </c>
      <c r="P57" s="437">
        <v>10</v>
      </c>
      <c r="Q57" s="438"/>
      <c r="R57" s="438"/>
      <c r="S57" s="438"/>
      <c r="T57" s="438"/>
      <c r="U57" s="438"/>
      <c r="V57" s="438"/>
      <c r="W57" s="438"/>
      <c r="X57" s="438"/>
      <c r="Y57" s="438"/>
      <c r="Z57" s="438"/>
      <c r="AA57" s="439"/>
      <c r="AB57" s="447" t="s">
        <v>1620</v>
      </c>
      <c r="AC57" s="448" t="s">
        <v>1615</v>
      </c>
      <c r="AD57" s="448" t="s">
        <v>1621</v>
      </c>
      <c r="AE57" s="449"/>
      <c r="AF57" s="450"/>
      <c r="AG57" s="1"/>
      <c r="AH57" s="1"/>
      <c r="AI57" s="1"/>
    </row>
    <row r="58" spans="2:35" ht="40.5" x14ac:dyDescent="0.25">
      <c r="B58" s="417"/>
      <c r="C58" s="440"/>
      <c r="D58" s="452"/>
      <c r="E58" s="475"/>
      <c r="F58" s="442" t="s">
        <v>1622</v>
      </c>
      <c r="G58" s="442" t="s">
        <v>1623</v>
      </c>
      <c r="H58" s="443">
        <v>1</v>
      </c>
      <c r="I58" s="444" t="s">
        <v>92</v>
      </c>
      <c r="J58" s="442" t="s">
        <v>1605</v>
      </c>
      <c r="K58" s="442" t="s">
        <v>251</v>
      </c>
      <c r="L58" s="443" t="s">
        <v>41</v>
      </c>
      <c r="M58" s="443" t="s">
        <v>42</v>
      </c>
      <c r="N58" s="443" t="s">
        <v>43</v>
      </c>
      <c r="O58" s="436">
        <f t="shared" si="2"/>
        <v>10</v>
      </c>
      <c r="P58" s="437">
        <v>1</v>
      </c>
      <c r="Q58" s="438">
        <v>1</v>
      </c>
      <c r="R58" s="438">
        <v>1</v>
      </c>
      <c r="S58" s="438">
        <v>1</v>
      </c>
      <c r="T58" s="438">
        <v>1</v>
      </c>
      <c r="U58" s="438">
        <v>1</v>
      </c>
      <c r="V58" s="438"/>
      <c r="W58" s="438">
        <v>1</v>
      </c>
      <c r="X58" s="438">
        <v>1</v>
      </c>
      <c r="Y58" s="438">
        <v>1</v>
      </c>
      <c r="Z58" s="438">
        <v>1</v>
      </c>
      <c r="AA58" s="439"/>
      <c r="AB58" s="447" t="s">
        <v>1620</v>
      </c>
      <c r="AC58" s="448" t="s">
        <v>1615</v>
      </c>
      <c r="AD58" s="448" t="s">
        <v>1616</v>
      </c>
      <c r="AE58" s="449"/>
      <c r="AF58" s="450"/>
      <c r="AG58" s="1"/>
      <c r="AH58" s="1"/>
      <c r="AI58" s="1"/>
    </row>
    <row r="59" spans="2:35" ht="60.75" x14ac:dyDescent="0.25">
      <c r="B59" s="417"/>
      <c r="C59" s="440"/>
      <c r="D59" s="452"/>
      <c r="E59" s="475"/>
      <c r="F59" s="442" t="s">
        <v>1624</v>
      </c>
      <c r="G59" s="442" t="s">
        <v>1625</v>
      </c>
      <c r="H59" s="443">
        <v>2</v>
      </c>
      <c r="I59" s="444" t="s">
        <v>92</v>
      </c>
      <c r="J59" s="442" t="s">
        <v>1605</v>
      </c>
      <c r="K59" s="442" t="s">
        <v>251</v>
      </c>
      <c r="L59" s="443" t="s">
        <v>41</v>
      </c>
      <c r="M59" s="443" t="s">
        <v>42</v>
      </c>
      <c r="N59" s="443" t="s">
        <v>43</v>
      </c>
      <c r="O59" s="436">
        <f t="shared" si="2"/>
        <v>10</v>
      </c>
      <c r="P59" s="437"/>
      <c r="Q59" s="438"/>
      <c r="R59" s="438"/>
      <c r="S59" s="438"/>
      <c r="T59" s="438">
        <v>2</v>
      </c>
      <c r="U59" s="438">
        <v>3</v>
      </c>
      <c r="V59" s="438">
        <v>0</v>
      </c>
      <c r="W59" s="438">
        <v>3</v>
      </c>
      <c r="X59" s="438">
        <v>2</v>
      </c>
      <c r="Y59" s="438"/>
      <c r="Z59" s="438"/>
      <c r="AA59" s="439"/>
      <c r="AB59" s="447" t="s">
        <v>1620</v>
      </c>
      <c r="AC59" s="448" t="s">
        <v>1615</v>
      </c>
      <c r="AD59" s="448" t="s">
        <v>1616</v>
      </c>
      <c r="AE59" s="449"/>
      <c r="AF59" s="450"/>
      <c r="AG59" s="1"/>
      <c r="AH59" s="1"/>
      <c r="AI59" s="1"/>
    </row>
    <row r="60" spans="2:35" ht="60.75" x14ac:dyDescent="0.25">
      <c r="B60" s="417"/>
      <c r="C60" s="440"/>
      <c r="D60" s="452"/>
      <c r="E60" s="475" t="s">
        <v>1626</v>
      </c>
      <c r="F60" s="442" t="s">
        <v>1627</v>
      </c>
      <c r="G60" s="442" t="s">
        <v>1628</v>
      </c>
      <c r="H60" s="443">
        <v>2</v>
      </c>
      <c r="I60" s="444" t="s">
        <v>92</v>
      </c>
      <c r="J60" s="442" t="s">
        <v>1629</v>
      </c>
      <c r="K60" s="442" t="s">
        <v>251</v>
      </c>
      <c r="L60" s="443" t="s">
        <v>41</v>
      </c>
      <c r="M60" s="443" t="s">
        <v>42</v>
      </c>
      <c r="N60" s="443" t="s">
        <v>43</v>
      </c>
      <c r="O60" s="436">
        <f t="shared" si="2"/>
        <v>3</v>
      </c>
      <c r="P60" s="437"/>
      <c r="Q60" s="438"/>
      <c r="R60" s="438"/>
      <c r="S60" s="438">
        <v>3</v>
      </c>
      <c r="T60" s="438"/>
      <c r="U60" s="438"/>
      <c r="V60" s="438"/>
      <c r="W60" s="438"/>
      <c r="X60" s="438"/>
      <c r="Y60" s="438"/>
      <c r="Z60" s="438"/>
      <c r="AA60" s="439"/>
      <c r="AB60" s="447" t="s">
        <v>1630</v>
      </c>
      <c r="AC60" s="448" t="s">
        <v>1615</v>
      </c>
      <c r="AD60" s="448" t="s">
        <v>1616</v>
      </c>
      <c r="AE60" s="449"/>
      <c r="AF60" s="450"/>
      <c r="AG60" s="1"/>
      <c r="AH60" s="1"/>
      <c r="AI60" s="1"/>
    </row>
    <row r="61" spans="2:35" ht="60.75" x14ac:dyDescent="0.25">
      <c r="B61" s="417"/>
      <c r="C61" s="440"/>
      <c r="D61" s="452"/>
      <c r="E61" s="475"/>
      <c r="F61" s="442" t="s">
        <v>1631</v>
      </c>
      <c r="G61" s="442" t="s">
        <v>1632</v>
      </c>
      <c r="H61" s="443">
        <v>2</v>
      </c>
      <c r="I61" s="444" t="s">
        <v>92</v>
      </c>
      <c r="J61" s="442" t="s">
        <v>1605</v>
      </c>
      <c r="K61" s="442" t="s">
        <v>251</v>
      </c>
      <c r="L61" s="443" t="s">
        <v>41</v>
      </c>
      <c r="M61" s="443" t="s">
        <v>42</v>
      </c>
      <c r="N61" s="443" t="s">
        <v>43</v>
      </c>
      <c r="O61" s="436">
        <f t="shared" si="2"/>
        <v>2</v>
      </c>
      <c r="P61" s="437"/>
      <c r="Q61" s="438"/>
      <c r="R61" s="438"/>
      <c r="S61" s="438"/>
      <c r="T61" s="438">
        <v>1</v>
      </c>
      <c r="U61" s="438"/>
      <c r="V61" s="438"/>
      <c r="W61" s="438"/>
      <c r="X61" s="438"/>
      <c r="Y61" s="438">
        <v>1</v>
      </c>
      <c r="Z61" s="438"/>
      <c r="AA61" s="439"/>
      <c r="AB61" s="447" t="s">
        <v>1620</v>
      </c>
      <c r="AC61" s="448" t="s">
        <v>1615</v>
      </c>
      <c r="AD61" s="448" t="s">
        <v>1616</v>
      </c>
      <c r="AE61" s="449"/>
      <c r="AF61" s="450"/>
      <c r="AG61" s="1"/>
      <c r="AH61" s="1"/>
      <c r="AI61" s="1"/>
    </row>
    <row r="62" spans="2:35" ht="121.5" x14ac:dyDescent="0.25">
      <c r="B62" s="417"/>
      <c r="C62" s="440"/>
      <c r="D62" s="452"/>
      <c r="E62" s="473" t="s">
        <v>1633</v>
      </c>
      <c r="F62" s="442" t="s">
        <v>1634</v>
      </c>
      <c r="G62" s="442" t="s">
        <v>1635</v>
      </c>
      <c r="H62" s="443">
        <v>1</v>
      </c>
      <c r="I62" s="444" t="s">
        <v>92</v>
      </c>
      <c r="J62" s="442" t="s">
        <v>1636</v>
      </c>
      <c r="K62" s="442" t="s">
        <v>251</v>
      </c>
      <c r="L62" s="443" t="s">
        <v>41</v>
      </c>
      <c r="M62" s="443" t="s">
        <v>42</v>
      </c>
      <c r="N62" s="443" t="s">
        <v>171</v>
      </c>
      <c r="O62" s="436">
        <f t="shared" si="2"/>
        <v>54</v>
      </c>
      <c r="P62" s="437">
        <v>5</v>
      </c>
      <c r="Q62" s="438">
        <v>5</v>
      </c>
      <c r="R62" s="438">
        <v>6</v>
      </c>
      <c r="S62" s="438">
        <v>5</v>
      </c>
      <c r="T62" s="438">
        <v>6</v>
      </c>
      <c r="U62" s="438">
        <v>5</v>
      </c>
      <c r="V62" s="438"/>
      <c r="W62" s="438">
        <v>5</v>
      </c>
      <c r="X62" s="438">
        <v>6</v>
      </c>
      <c r="Y62" s="438">
        <v>5</v>
      </c>
      <c r="Z62" s="438">
        <v>6</v>
      </c>
      <c r="AA62" s="439"/>
      <c r="AB62" s="447" t="s">
        <v>1637</v>
      </c>
      <c r="AC62" s="448" t="s">
        <v>1615</v>
      </c>
      <c r="AD62" s="448" t="s">
        <v>1616</v>
      </c>
      <c r="AE62" s="449"/>
      <c r="AF62" s="474">
        <v>100000</v>
      </c>
      <c r="AG62" s="1"/>
      <c r="AH62" s="1"/>
      <c r="AI62" s="1"/>
    </row>
    <row r="63" spans="2:35" ht="81" x14ac:dyDescent="0.25">
      <c r="B63" s="417"/>
      <c r="C63" s="440"/>
      <c r="D63" s="452"/>
      <c r="E63" s="475" t="s">
        <v>1638</v>
      </c>
      <c r="F63" s="442" t="s">
        <v>1639</v>
      </c>
      <c r="G63" s="442" t="s">
        <v>1640</v>
      </c>
      <c r="H63" s="443">
        <v>2</v>
      </c>
      <c r="I63" s="444" t="s">
        <v>92</v>
      </c>
      <c r="J63" s="442" t="s">
        <v>1641</v>
      </c>
      <c r="K63" s="442" t="s">
        <v>251</v>
      </c>
      <c r="L63" s="443" t="s">
        <v>41</v>
      </c>
      <c r="M63" s="443" t="s">
        <v>42</v>
      </c>
      <c r="N63" s="443" t="s">
        <v>171</v>
      </c>
      <c r="O63" s="436">
        <f t="shared" si="2"/>
        <v>240</v>
      </c>
      <c r="P63" s="437">
        <v>20</v>
      </c>
      <c r="Q63" s="438">
        <v>20</v>
      </c>
      <c r="R63" s="438">
        <v>20</v>
      </c>
      <c r="S63" s="438">
        <v>20</v>
      </c>
      <c r="T63" s="438">
        <v>20</v>
      </c>
      <c r="U63" s="438">
        <v>20</v>
      </c>
      <c r="V63" s="438">
        <v>20</v>
      </c>
      <c r="W63" s="438">
        <v>20</v>
      </c>
      <c r="X63" s="438">
        <v>20</v>
      </c>
      <c r="Y63" s="438">
        <v>20</v>
      </c>
      <c r="Z63" s="438">
        <v>20</v>
      </c>
      <c r="AA63" s="439">
        <v>20</v>
      </c>
      <c r="AB63" s="447" t="s">
        <v>1642</v>
      </c>
      <c r="AC63" s="448" t="s">
        <v>1615</v>
      </c>
      <c r="AD63" s="448" t="s">
        <v>1616</v>
      </c>
      <c r="AE63" s="449"/>
      <c r="AF63" s="450">
        <v>1000000</v>
      </c>
      <c r="AG63" s="1"/>
      <c r="AH63" s="1"/>
      <c r="AI63" s="1"/>
    </row>
    <row r="64" spans="2:35" ht="81" x14ac:dyDescent="0.25">
      <c r="B64" s="417"/>
      <c r="C64" s="440"/>
      <c r="D64" s="452"/>
      <c r="E64" s="475"/>
      <c r="F64" s="442" t="s">
        <v>1643</v>
      </c>
      <c r="G64" s="442" t="s">
        <v>1640</v>
      </c>
      <c r="H64" s="443">
        <v>3</v>
      </c>
      <c r="I64" s="444" t="s">
        <v>92</v>
      </c>
      <c r="J64" s="442" t="s">
        <v>1644</v>
      </c>
      <c r="K64" s="442" t="s">
        <v>251</v>
      </c>
      <c r="L64" s="443" t="s">
        <v>41</v>
      </c>
      <c r="M64" s="443" t="s">
        <v>42</v>
      </c>
      <c r="N64" s="443" t="s">
        <v>43</v>
      </c>
      <c r="O64" s="436">
        <f t="shared" si="2"/>
        <v>10</v>
      </c>
      <c r="P64" s="437"/>
      <c r="Q64" s="438"/>
      <c r="R64" s="438">
        <v>1</v>
      </c>
      <c r="S64" s="438">
        <v>1</v>
      </c>
      <c r="T64" s="438">
        <v>1</v>
      </c>
      <c r="U64" s="438">
        <v>2</v>
      </c>
      <c r="V64" s="438"/>
      <c r="W64" s="438">
        <v>1</v>
      </c>
      <c r="X64" s="438">
        <v>1</v>
      </c>
      <c r="Y64" s="438">
        <v>1</v>
      </c>
      <c r="Z64" s="438">
        <v>1</v>
      </c>
      <c r="AA64" s="439">
        <v>1</v>
      </c>
      <c r="AB64" s="447" t="s">
        <v>1645</v>
      </c>
      <c r="AC64" s="448" t="s">
        <v>1615</v>
      </c>
      <c r="AD64" s="448" t="s">
        <v>1616</v>
      </c>
      <c r="AE64" s="449"/>
      <c r="AF64" s="450"/>
      <c r="AG64" s="1"/>
      <c r="AH64" s="1"/>
      <c r="AI64" s="1"/>
    </row>
    <row r="65" spans="2:35" ht="90.75" customHeight="1" x14ac:dyDescent="0.25">
      <c r="B65" s="417"/>
      <c r="C65" s="440"/>
      <c r="D65" s="452"/>
      <c r="E65" s="441" t="s">
        <v>1646</v>
      </c>
      <c r="F65" s="442" t="s">
        <v>1647</v>
      </c>
      <c r="G65" s="442" t="s">
        <v>1648</v>
      </c>
      <c r="H65" s="443">
        <v>1</v>
      </c>
      <c r="I65" s="444" t="s">
        <v>92</v>
      </c>
      <c r="J65" s="442" t="s">
        <v>1649</v>
      </c>
      <c r="K65" s="442" t="s">
        <v>251</v>
      </c>
      <c r="L65" s="443" t="s">
        <v>41</v>
      </c>
      <c r="M65" s="443" t="s">
        <v>42</v>
      </c>
      <c r="N65" s="443" t="s">
        <v>171</v>
      </c>
      <c r="O65" s="436">
        <f t="shared" si="2"/>
        <v>350</v>
      </c>
      <c r="P65" s="437">
        <v>35</v>
      </c>
      <c r="Q65" s="438">
        <v>35</v>
      </c>
      <c r="R65" s="438">
        <v>35</v>
      </c>
      <c r="S65" s="438">
        <v>35</v>
      </c>
      <c r="T65" s="438">
        <v>35</v>
      </c>
      <c r="U65" s="438">
        <v>35</v>
      </c>
      <c r="V65" s="438"/>
      <c r="W65" s="438">
        <v>35</v>
      </c>
      <c r="X65" s="438">
        <v>35</v>
      </c>
      <c r="Y65" s="438">
        <v>35</v>
      </c>
      <c r="Z65" s="438">
        <v>35</v>
      </c>
      <c r="AA65" s="439"/>
      <c r="AB65" s="476" t="s">
        <v>1650</v>
      </c>
      <c r="AC65" s="448" t="s">
        <v>1615</v>
      </c>
      <c r="AD65" s="477" t="s">
        <v>1651</v>
      </c>
      <c r="AE65" s="449"/>
      <c r="AF65" s="450">
        <v>1000000</v>
      </c>
      <c r="AG65" s="1"/>
      <c r="AH65" s="1"/>
      <c r="AI65" s="1"/>
    </row>
    <row r="66" spans="2:35" ht="60.75" x14ac:dyDescent="0.25">
      <c r="B66" s="417"/>
      <c r="C66" s="440"/>
      <c r="D66" s="452"/>
      <c r="E66" s="441"/>
      <c r="F66" s="442" t="s">
        <v>1652</v>
      </c>
      <c r="G66" s="442" t="s">
        <v>1653</v>
      </c>
      <c r="H66" s="443">
        <v>1</v>
      </c>
      <c r="I66" s="444" t="s">
        <v>92</v>
      </c>
      <c r="J66" s="442" t="s">
        <v>1654</v>
      </c>
      <c r="K66" s="442" t="s">
        <v>251</v>
      </c>
      <c r="L66" s="443" t="s">
        <v>41</v>
      </c>
      <c r="M66" s="443" t="s">
        <v>42</v>
      </c>
      <c r="N66" s="443" t="s">
        <v>171</v>
      </c>
      <c r="O66" s="436">
        <f t="shared" si="2"/>
        <v>18</v>
      </c>
      <c r="P66" s="437"/>
      <c r="Q66" s="438">
        <v>2</v>
      </c>
      <c r="R66" s="438">
        <v>2</v>
      </c>
      <c r="S66" s="438">
        <v>2</v>
      </c>
      <c r="T66" s="438">
        <v>2</v>
      </c>
      <c r="U66" s="438">
        <v>2</v>
      </c>
      <c r="V66" s="438"/>
      <c r="W66" s="438">
        <v>2</v>
      </c>
      <c r="X66" s="438">
        <v>2</v>
      </c>
      <c r="Y66" s="438">
        <v>2</v>
      </c>
      <c r="Z66" s="438">
        <v>2</v>
      </c>
      <c r="AA66" s="439"/>
      <c r="AB66" s="447" t="s">
        <v>271</v>
      </c>
      <c r="AC66" s="448" t="s">
        <v>1615</v>
      </c>
      <c r="AD66" s="448" t="s">
        <v>1616</v>
      </c>
      <c r="AE66" s="449" t="s">
        <v>407</v>
      </c>
      <c r="AF66" s="474">
        <f>310000+50000+190000</f>
        <v>550000</v>
      </c>
      <c r="AG66" s="1"/>
      <c r="AH66" s="1"/>
      <c r="AI66" s="1"/>
    </row>
    <row r="67" spans="2:35" ht="40.5" x14ac:dyDescent="0.25">
      <c r="B67" s="417"/>
      <c r="C67" s="440"/>
      <c r="D67" s="452"/>
      <c r="E67" s="441"/>
      <c r="F67" s="442" t="s">
        <v>1655</v>
      </c>
      <c r="G67" s="442" t="s">
        <v>1656</v>
      </c>
      <c r="H67" s="443">
        <v>1</v>
      </c>
      <c r="I67" s="444" t="s">
        <v>92</v>
      </c>
      <c r="J67" s="442" t="s">
        <v>1657</v>
      </c>
      <c r="K67" s="442" t="s">
        <v>251</v>
      </c>
      <c r="L67" s="443" t="s">
        <v>41</v>
      </c>
      <c r="M67" s="443" t="s">
        <v>42</v>
      </c>
      <c r="N67" s="443" t="s">
        <v>171</v>
      </c>
      <c r="O67" s="436">
        <f t="shared" si="2"/>
        <v>5</v>
      </c>
      <c r="P67" s="437"/>
      <c r="Q67" s="438"/>
      <c r="R67" s="438"/>
      <c r="S67" s="438">
        <v>1</v>
      </c>
      <c r="T67" s="438">
        <v>1</v>
      </c>
      <c r="U67" s="438">
        <v>1</v>
      </c>
      <c r="V67" s="438"/>
      <c r="W67" s="438">
        <v>1</v>
      </c>
      <c r="X67" s="438">
        <v>1</v>
      </c>
      <c r="Y67" s="438"/>
      <c r="Z67" s="438"/>
      <c r="AA67" s="439"/>
      <c r="AB67" s="447" t="s">
        <v>177</v>
      </c>
      <c r="AC67" s="448" t="s">
        <v>1615</v>
      </c>
      <c r="AD67" s="448" t="s">
        <v>1616</v>
      </c>
      <c r="AE67" s="449" t="s">
        <v>101</v>
      </c>
      <c r="AF67" s="450">
        <v>900000</v>
      </c>
      <c r="AG67" s="1"/>
      <c r="AH67" s="1"/>
      <c r="AI67" s="1"/>
    </row>
    <row r="68" spans="2:35" ht="101.25" x14ac:dyDescent="0.25">
      <c r="B68" s="417"/>
      <c r="C68" s="440"/>
      <c r="D68" s="452"/>
      <c r="E68" s="419" t="s">
        <v>1658</v>
      </c>
      <c r="F68" s="422" t="s">
        <v>1659</v>
      </c>
      <c r="G68" s="422" t="s">
        <v>1660</v>
      </c>
      <c r="H68" s="423">
        <v>2</v>
      </c>
      <c r="I68" s="421" t="s">
        <v>92</v>
      </c>
      <c r="J68" s="422" t="s">
        <v>1661</v>
      </c>
      <c r="K68" s="422" t="s">
        <v>251</v>
      </c>
      <c r="L68" s="423" t="s">
        <v>41</v>
      </c>
      <c r="M68" s="423" t="s">
        <v>42</v>
      </c>
      <c r="N68" s="423" t="s">
        <v>171</v>
      </c>
      <c r="O68" s="436">
        <f t="shared" si="2"/>
        <v>5</v>
      </c>
      <c r="P68" s="437"/>
      <c r="Q68" s="438"/>
      <c r="R68" s="438"/>
      <c r="S68" s="438"/>
      <c r="T68" s="438"/>
      <c r="U68" s="438"/>
      <c r="V68" s="438"/>
      <c r="W68" s="438"/>
      <c r="X68" s="438">
        <v>3</v>
      </c>
      <c r="Y68" s="438">
        <v>2</v>
      </c>
      <c r="Z68" s="438"/>
      <c r="AA68" s="439"/>
      <c r="AB68" s="447" t="s">
        <v>1662</v>
      </c>
      <c r="AC68" s="448" t="s">
        <v>1615</v>
      </c>
      <c r="AD68" s="448" t="s">
        <v>1616</v>
      </c>
      <c r="AE68" s="449"/>
      <c r="AF68" s="474">
        <v>100000</v>
      </c>
      <c r="AG68" s="1"/>
      <c r="AH68" s="1"/>
      <c r="AI68" s="1"/>
    </row>
    <row r="69" spans="2:35" ht="74.25" customHeight="1" x14ac:dyDescent="0.25">
      <c r="B69" s="417"/>
      <c r="C69" s="440"/>
      <c r="D69" s="452"/>
      <c r="E69" s="475" t="s">
        <v>1663</v>
      </c>
      <c r="F69" s="442" t="s">
        <v>1664</v>
      </c>
      <c r="G69" s="442" t="s">
        <v>1665</v>
      </c>
      <c r="H69" s="443">
        <v>3</v>
      </c>
      <c r="I69" s="444" t="s">
        <v>92</v>
      </c>
      <c r="J69" s="442" t="s">
        <v>1644</v>
      </c>
      <c r="K69" s="442" t="s">
        <v>251</v>
      </c>
      <c r="L69" s="443" t="s">
        <v>41</v>
      </c>
      <c r="M69" s="443" t="s">
        <v>42</v>
      </c>
      <c r="N69" s="443" t="s">
        <v>171</v>
      </c>
      <c r="O69" s="436">
        <f t="shared" si="2"/>
        <v>1</v>
      </c>
      <c r="P69" s="437"/>
      <c r="Q69" s="438"/>
      <c r="R69" s="438"/>
      <c r="S69" s="438"/>
      <c r="T69" s="438"/>
      <c r="U69" s="438"/>
      <c r="V69" s="438">
        <v>1</v>
      </c>
      <c r="W69" s="438"/>
      <c r="X69" s="438"/>
      <c r="Y69" s="438"/>
      <c r="Z69" s="438"/>
      <c r="AA69" s="439"/>
      <c r="AB69" s="447" t="s">
        <v>271</v>
      </c>
      <c r="AC69" s="448" t="s">
        <v>1615</v>
      </c>
      <c r="AD69" s="448" t="s">
        <v>1616</v>
      </c>
      <c r="AE69" s="449" t="s">
        <v>101</v>
      </c>
      <c r="AF69" s="450">
        <v>2000000</v>
      </c>
      <c r="AG69" s="1"/>
      <c r="AH69" s="1"/>
      <c r="AI69" s="1"/>
    </row>
    <row r="70" spans="2:35" s="147" customFormat="1" ht="81" x14ac:dyDescent="0.25">
      <c r="B70" s="417"/>
      <c r="C70" s="440"/>
      <c r="D70" s="478"/>
      <c r="E70" s="475"/>
      <c r="F70" s="473" t="s">
        <v>1666</v>
      </c>
      <c r="G70" s="473" t="s">
        <v>1667</v>
      </c>
      <c r="H70" s="479">
        <v>2</v>
      </c>
      <c r="I70" s="480" t="s">
        <v>92</v>
      </c>
      <c r="J70" s="473" t="s">
        <v>1668</v>
      </c>
      <c r="K70" s="473" t="s">
        <v>251</v>
      </c>
      <c r="L70" s="479" t="s">
        <v>41</v>
      </c>
      <c r="M70" s="479" t="s">
        <v>42</v>
      </c>
      <c r="N70" s="479" t="s">
        <v>171</v>
      </c>
      <c r="O70" s="436">
        <f t="shared" si="2"/>
        <v>10</v>
      </c>
      <c r="P70" s="437"/>
      <c r="Q70" s="438"/>
      <c r="R70" s="438"/>
      <c r="S70" s="438">
        <v>2</v>
      </c>
      <c r="T70" s="438">
        <v>2</v>
      </c>
      <c r="U70" s="438">
        <v>2</v>
      </c>
      <c r="V70" s="438"/>
      <c r="W70" s="438">
        <v>2</v>
      </c>
      <c r="X70" s="438">
        <v>2</v>
      </c>
      <c r="Y70" s="438"/>
      <c r="Z70" s="438"/>
      <c r="AA70" s="439"/>
      <c r="AB70" s="476" t="s">
        <v>1662</v>
      </c>
      <c r="AC70" s="477" t="s">
        <v>1615</v>
      </c>
      <c r="AD70" s="477" t="s">
        <v>1616</v>
      </c>
      <c r="AE70" s="481"/>
      <c r="AF70" s="474"/>
    </row>
    <row r="71" spans="2:35" ht="101.25" x14ac:dyDescent="0.25">
      <c r="B71" s="417"/>
      <c r="C71" s="440"/>
      <c r="D71" s="452"/>
      <c r="E71" s="473" t="s">
        <v>1669</v>
      </c>
      <c r="F71" s="442" t="s">
        <v>1670</v>
      </c>
      <c r="G71" s="442" t="s">
        <v>1671</v>
      </c>
      <c r="H71" s="443">
        <v>1</v>
      </c>
      <c r="I71" s="444" t="s">
        <v>92</v>
      </c>
      <c r="J71" s="442" t="s">
        <v>1672</v>
      </c>
      <c r="K71" s="442" t="s">
        <v>251</v>
      </c>
      <c r="L71" s="443" t="s">
        <v>41</v>
      </c>
      <c r="M71" s="443" t="s">
        <v>42</v>
      </c>
      <c r="N71" s="443" t="s">
        <v>171</v>
      </c>
      <c r="O71" s="436">
        <f t="shared" si="2"/>
        <v>1</v>
      </c>
      <c r="P71" s="437"/>
      <c r="Q71" s="438"/>
      <c r="R71" s="438"/>
      <c r="S71" s="438"/>
      <c r="T71" s="438">
        <v>1</v>
      </c>
      <c r="U71" s="438"/>
      <c r="V71" s="438"/>
      <c r="W71" s="438"/>
      <c r="X71" s="438"/>
      <c r="Y71" s="438"/>
      <c r="Z71" s="438"/>
      <c r="AA71" s="439"/>
      <c r="AB71" s="447" t="s">
        <v>271</v>
      </c>
      <c r="AC71" s="448" t="s">
        <v>1615</v>
      </c>
      <c r="AD71" s="448" t="s">
        <v>1616</v>
      </c>
      <c r="AE71" s="449" t="s">
        <v>101</v>
      </c>
      <c r="AF71" s="482">
        <f>30000+320000+40000+10000</f>
        <v>400000</v>
      </c>
      <c r="AG71" s="1"/>
      <c r="AH71" s="1"/>
      <c r="AI71" s="1"/>
    </row>
    <row r="72" spans="2:35" ht="101.25" x14ac:dyDescent="0.25">
      <c r="B72" s="417"/>
      <c r="C72" s="483" t="s">
        <v>222</v>
      </c>
      <c r="D72" s="452"/>
      <c r="E72" s="453" t="s">
        <v>1673</v>
      </c>
      <c r="F72" s="442" t="s">
        <v>1674</v>
      </c>
      <c r="G72" s="442" t="s">
        <v>1675</v>
      </c>
      <c r="H72" s="443">
        <v>2</v>
      </c>
      <c r="I72" s="444"/>
      <c r="J72" s="442" t="s">
        <v>1676</v>
      </c>
      <c r="K72" s="442" t="s">
        <v>461</v>
      </c>
      <c r="L72" s="443" t="s">
        <v>343</v>
      </c>
      <c r="M72" s="443" t="s">
        <v>178</v>
      </c>
      <c r="N72" s="443" t="s">
        <v>43</v>
      </c>
      <c r="O72" s="436">
        <f t="shared" si="2"/>
        <v>300</v>
      </c>
      <c r="P72" s="437">
        <v>25</v>
      </c>
      <c r="Q72" s="438">
        <v>25</v>
      </c>
      <c r="R72" s="438">
        <v>25</v>
      </c>
      <c r="S72" s="438">
        <v>25</v>
      </c>
      <c r="T72" s="438">
        <v>25</v>
      </c>
      <c r="U72" s="438">
        <v>25</v>
      </c>
      <c r="V72" s="438">
        <v>25</v>
      </c>
      <c r="W72" s="438">
        <v>25</v>
      </c>
      <c r="X72" s="438">
        <v>25</v>
      </c>
      <c r="Y72" s="438">
        <v>25</v>
      </c>
      <c r="Z72" s="438">
        <v>25</v>
      </c>
      <c r="AA72" s="439">
        <v>25</v>
      </c>
      <c r="AB72" s="447" t="s">
        <v>1677</v>
      </c>
      <c r="AC72" s="448" t="s">
        <v>1428</v>
      </c>
      <c r="AD72" s="448" t="s">
        <v>1678</v>
      </c>
      <c r="AE72" s="449"/>
      <c r="AF72" s="482"/>
      <c r="AG72" s="1"/>
      <c r="AH72" s="1"/>
      <c r="AI72" s="1"/>
    </row>
    <row r="73" spans="2:35" ht="101.25" x14ac:dyDescent="0.25">
      <c r="B73" s="417"/>
      <c r="C73" s="483"/>
      <c r="D73" s="452"/>
      <c r="E73" s="453"/>
      <c r="F73" s="442" t="s">
        <v>1679</v>
      </c>
      <c r="G73" s="442" t="s">
        <v>1680</v>
      </c>
      <c r="H73" s="443">
        <v>2</v>
      </c>
      <c r="I73" s="444"/>
      <c r="J73" s="442" t="s">
        <v>1681</v>
      </c>
      <c r="K73" s="442" t="s">
        <v>461</v>
      </c>
      <c r="L73" s="443" t="s">
        <v>343</v>
      </c>
      <c r="M73" s="443" t="s">
        <v>178</v>
      </c>
      <c r="N73" s="443" t="s">
        <v>43</v>
      </c>
      <c r="O73" s="436">
        <f t="shared" si="2"/>
        <v>120</v>
      </c>
      <c r="P73" s="437">
        <v>10</v>
      </c>
      <c r="Q73" s="438">
        <v>10</v>
      </c>
      <c r="R73" s="438">
        <v>10</v>
      </c>
      <c r="S73" s="438">
        <v>10</v>
      </c>
      <c r="T73" s="438">
        <v>10</v>
      </c>
      <c r="U73" s="438">
        <v>10</v>
      </c>
      <c r="V73" s="438">
        <v>10</v>
      </c>
      <c r="W73" s="438">
        <v>10</v>
      </c>
      <c r="X73" s="438">
        <v>10</v>
      </c>
      <c r="Y73" s="438">
        <v>10</v>
      </c>
      <c r="Z73" s="438">
        <v>10</v>
      </c>
      <c r="AA73" s="439">
        <v>10</v>
      </c>
      <c r="AB73" s="447" t="s">
        <v>1677</v>
      </c>
      <c r="AC73" s="448" t="s">
        <v>1428</v>
      </c>
      <c r="AD73" s="448" t="s">
        <v>1678</v>
      </c>
      <c r="AE73" s="449"/>
      <c r="AF73" s="482"/>
      <c r="AG73" s="1"/>
      <c r="AH73" s="1"/>
      <c r="AI73" s="1"/>
    </row>
    <row r="74" spans="2:35" ht="60.75" x14ac:dyDescent="0.25">
      <c r="B74" s="417"/>
      <c r="C74" s="483"/>
      <c r="D74" s="452"/>
      <c r="E74" s="453" t="s">
        <v>1682</v>
      </c>
      <c r="F74" s="484" t="s">
        <v>1683</v>
      </c>
      <c r="G74" s="442" t="s">
        <v>1684</v>
      </c>
      <c r="H74" s="443">
        <v>2</v>
      </c>
      <c r="I74" s="444"/>
      <c r="J74" s="442" t="s">
        <v>1685</v>
      </c>
      <c r="K74" s="442" t="s">
        <v>40</v>
      </c>
      <c r="L74" s="443" t="s">
        <v>41</v>
      </c>
      <c r="M74" s="443" t="s">
        <v>178</v>
      </c>
      <c r="N74" s="443" t="s">
        <v>43</v>
      </c>
      <c r="O74" s="456">
        <f>AVERAGE(P74:AA74)</f>
        <v>0.90000000000000024</v>
      </c>
      <c r="P74" s="485">
        <v>0.9</v>
      </c>
      <c r="Q74" s="445">
        <v>0.9</v>
      </c>
      <c r="R74" s="445">
        <v>0.9</v>
      </c>
      <c r="S74" s="445">
        <v>0.9</v>
      </c>
      <c r="T74" s="445">
        <v>0.9</v>
      </c>
      <c r="U74" s="445">
        <v>0.9</v>
      </c>
      <c r="V74" s="445">
        <v>0.9</v>
      </c>
      <c r="W74" s="445">
        <v>0.9</v>
      </c>
      <c r="X74" s="445">
        <v>0.9</v>
      </c>
      <c r="Y74" s="445">
        <v>0.9</v>
      </c>
      <c r="Z74" s="445">
        <v>0.9</v>
      </c>
      <c r="AA74" s="446">
        <v>0.9</v>
      </c>
      <c r="AB74" s="447" t="s">
        <v>1677</v>
      </c>
      <c r="AC74" s="448" t="s">
        <v>1428</v>
      </c>
      <c r="AD74" s="448" t="s">
        <v>1678</v>
      </c>
      <c r="AE74" s="449"/>
      <c r="AF74" s="482"/>
      <c r="AG74" s="1"/>
      <c r="AH74" s="1"/>
      <c r="AI74" s="1"/>
    </row>
    <row r="75" spans="2:35" ht="60.75" x14ac:dyDescent="0.25">
      <c r="B75" s="417"/>
      <c r="C75" s="483"/>
      <c r="D75" s="452"/>
      <c r="E75" s="453"/>
      <c r="F75" s="484"/>
      <c r="G75" s="442" t="s">
        <v>1686</v>
      </c>
      <c r="H75" s="443">
        <v>2</v>
      </c>
      <c r="I75" s="444"/>
      <c r="J75" s="442" t="s">
        <v>1687</v>
      </c>
      <c r="K75" s="442" t="s">
        <v>40</v>
      </c>
      <c r="L75" s="443" t="s">
        <v>41</v>
      </c>
      <c r="M75" s="443" t="s">
        <v>178</v>
      </c>
      <c r="N75" s="443" t="s">
        <v>43</v>
      </c>
      <c r="O75" s="456">
        <f>AVERAGE(P75:AA75)</f>
        <v>0.94999999999999984</v>
      </c>
      <c r="P75" s="485">
        <v>0.95</v>
      </c>
      <c r="Q75" s="445">
        <v>0.95</v>
      </c>
      <c r="R75" s="445">
        <v>0.95</v>
      </c>
      <c r="S75" s="445">
        <v>0.95</v>
      </c>
      <c r="T75" s="445">
        <v>0.95</v>
      </c>
      <c r="U75" s="445">
        <v>0.95</v>
      </c>
      <c r="V75" s="445">
        <v>0.95</v>
      </c>
      <c r="W75" s="445">
        <v>0.95</v>
      </c>
      <c r="X75" s="445">
        <v>0.95</v>
      </c>
      <c r="Y75" s="445">
        <v>0.95</v>
      </c>
      <c r="Z75" s="445">
        <v>0.95</v>
      </c>
      <c r="AA75" s="446">
        <v>0.95</v>
      </c>
      <c r="AB75" s="447" t="s">
        <v>1677</v>
      </c>
      <c r="AC75" s="448" t="s">
        <v>1428</v>
      </c>
      <c r="AD75" s="448" t="s">
        <v>1678</v>
      </c>
      <c r="AE75" s="449"/>
      <c r="AF75" s="482"/>
      <c r="AG75" s="1"/>
      <c r="AH75" s="1"/>
      <c r="AI75" s="1"/>
    </row>
    <row r="76" spans="2:35" ht="263.25" x14ac:dyDescent="0.25">
      <c r="B76" s="417"/>
      <c r="C76" s="483"/>
      <c r="D76" s="452"/>
      <c r="E76" s="442" t="s">
        <v>1688</v>
      </c>
      <c r="F76" s="442"/>
      <c r="G76" s="442" t="s">
        <v>1689</v>
      </c>
      <c r="H76" s="443">
        <v>3</v>
      </c>
      <c r="I76" s="444" t="s">
        <v>92</v>
      </c>
      <c r="J76" s="442" t="s">
        <v>1690</v>
      </c>
      <c r="K76" s="442" t="s">
        <v>461</v>
      </c>
      <c r="L76" s="443" t="s">
        <v>343</v>
      </c>
      <c r="M76" s="443" t="s">
        <v>178</v>
      </c>
      <c r="N76" s="443" t="s">
        <v>43</v>
      </c>
      <c r="O76" s="486">
        <f>AVERAGE(P76:AA76)</f>
        <v>3.5</v>
      </c>
      <c r="P76" s="437">
        <v>3.5</v>
      </c>
      <c r="Q76" s="438">
        <v>3.5</v>
      </c>
      <c r="R76" s="438">
        <v>3.5</v>
      </c>
      <c r="S76" s="438">
        <v>3.5</v>
      </c>
      <c r="T76" s="438">
        <v>3.5</v>
      </c>
      <c r="U76" s="438">
        <v>3.5</v>
      </c>
      <c r="V76" s="438">
        <v>3.5</v>
      </c>
      <c r="W76" s="438">
        <v>3.5</v>
      </c>
      <c r="X76" s="438">
        <v>3.5</v>
      </c>
      <c r="Y76" s="438">
        <v>3.5</v>
      </c>
      <c r="Z76" s="438">
        <v>3.5</v>
      </c>
      <c r="AA76" s="439">
        <v>3.5</v>
      </c>
      <c r="AB76" s="487" t="s">
        <v>1691</v>
      </c>
      <c r="AC76" s="465" t="s">
        <v>1423</v>
      </c>
      <c r="AD76" s="465" t="s">
        <v>1424</v>
      </c>
      <c r="AE76" s="449"/>
      <c r="AF76" s="450"/>
      <c r="AG76" s="1"/>
      <c r="AH76" s="1"/>
      <c r="AI76" s="1"/>
    </row>
    <row r="77" spans="2:35" ht="222.75" x14ac:dyDescent="0.25">
      <c r="B77" s="417"/>
      <c r="C77" s="483"/>
      <c r="D77" s="452"/>
      <c r="E77" s="442" t="s">
        <v>1692</v>
      </c>
      <c r="F77" s="442"/>
      <c r="G77" s="442" t="s">
        <v>1693</v>
      </c>
      <c r="H77" s="443">
        <v>3</v>
      </c>
      <c r="I77" s="444" t="s">
        <v>92</v>
      </c>
      <c r="J77" s="442" t="s">
        <v>1694</v>
      </c>
      <c r="K77" s="442" t="s">
        <v>461</v>
      </c>
      <c r="L77" s="443" t="s">
        <v>343</v>
      </c>
      <c r="M77" s="443" t="s">
        <v>178</v>
      </c>
      <c r="N77" s="443" t="s">
        <v>43</v>
      </c>
      <c r="O77" s="486">
        <f>AVERAGE(P77:AA77)</f>
        <v>3.5</v>
      </c>
      <c r="P77" s="437">
        <v>3.5</v>
      </c>
      <c r="Q77" s="438">
        <v>3.5</v>
      </c>
      <c r="R77" s="438">
        <v>3.5</v>
      </c>
      <c r="S77" s="438">
        <v>3.5</v>
      </c>
      <c r="T77" s="438">
        <v>3.5</v>
      </c>
      <c r="U77" s="438">
        <v>3.5</v>
      </c>
      <c r="V77" s="438">
        <v>3.5</v>
      </c>
      <c r="W77" s="438">
        <v>3.5</v>
      </c>
      <c r="X77" s="438">
        <v>3.5</v>
      </c>
      <c r="Y77" s="438">
        <v>3.5</v>
      </c>
      <c r="Z77" s="438">
        <v>3.5</v>
      </c>
      <c r="AA77" s="439">
        <v>3.5</v>
      </c>
      <c r="AB77" s="487" t="s">
        <v>1695</v>
      </c>
      <c r="AC77" s="465" t="s">
        <v>1423</v>
      </c>
      <c r="AD77" s="465" t="s">
        <v>1424</v>
      </c>
      <c r="AE77" s="449"/>
      <c r="AF77" s="450"/>
      <c r="AG77" s="1"/>
      <c r="AH77" s="1"/>
      <c r="AI77" s="1"/>
    </row>
    <row r="78" spans="2:35" ht="243" x14ac:dyDescent="0.25">
      <c r="B78" s="417"/>
      <c r="C78" s="483"/>
      <c r="D78" s="452"/>
      <c r="E78" s="442" t="s">
        <v>1696</v>
      </c>
      <c r="F78" s="442"/>
      <c r="G78" s="442" t="s">
        <v>1697</v>
      </c>
      <c r="H78" s="443">
        <v>3</v>
      </c>
      <c r="I78" s="444" t="s">
        <v>259</v>
      </c>
      <c r="J78" s="442" t="s">
        <v>1698</v>
      </c>
      <c r="K78" s="442" t="s">
        <v>461</v>
      </c>
      <c r="L78" s="443" t="s">
        <v>343</v>
      </c>
      <c r="M78" s="443" t="s">
        <v>178</v>
      </c>
      <c r="N78" s="443" t="s">
        <v>43</v>
      </c>
      <c r="O78" s="488">
        <f>AVERAGE(P78:AA78)</f>
        <v>90</v>
      </c>
      <c r="P78" s="437">
        <v>90</v>
      </c>
      <c r="Q78" s="438">
        <v>90</v>
      </c>
      <c r="R78" s="438">
        <v>90</v>
      </c>
      <c r="S78" s="438">
        <v>90</v>
      </c>
      <c r="T78" s="438">
        <v>90</v>
      </c>
      <c r="U78" s="438">
        <v>90</v>
      </c>
      <c r="V78" s="438">
        <v>90</v>
      </c>
      <c r="W78" s="438">
        <v>90</v>
      </c>
      <c r="X78" s="438">
        <v>90</v>
      </c>
      <c r="Y78" s="438">
        <v>90</v>
      </c>
      <c r="Z78" s="438">
        <v>90</v>
      </c>
      <c r="AA78" s="439">
        <v>90</v>
      </c>
      <c r="AB78" s="464" t="s">
        <v>1699</v>
      </c>
      <c r="AC78" s="465" t="s">
        <v>1423</v>
      </c>
      <c r="AD78" s="465" t="s">
        <v>1700</v>
      </c>
      <c r="AE78" s="449"/>
      <c r="AF78" s="450"/>
      <c r="AG78" s="1"/>
      <c r="AH78" s="1"/>
      <c r="AI78" s="1"/>
    </row>
    <row r="79" spans="2:35" ht="60.75" x14ac:dyDescent="0.25">
      <c r="B79" s="417" t="s">
        <v>227</v>
      </c>
      <c r="C79" s="483" t="s">
        <v>1701</v>
      </c>
      <c r="D79" s="441" t="s">
        <v>1702</v>
      </c>
      <c r="E79" s="441" t="s">
        <v>1703</v>
      </c>
      <c r="F79" s="452" t="s">
        <v>1704</v>
      </c>
      <c r="G79" s="441" t="s">
        <v>1705</v>
      </c>
      <c r="H79" s="443">
        <v>1</v>
      </c>
      <c r="I79" s="444" t="s">
        <v>92</v>
      </c>
      <c r="J79" s="442" t="s">
        <v>1706</v>
      </c>
      <c r="K79" s="442" t="s">
        <v>251</v>
      </c>
      <c r="L79" s="443" t="s">
        <v>41</v>
      </c>
      <c r="M79" s="443" t="s">
        <v>42</v>
      </c>
      <c r="N79" s="443" t="s">
        <v>43</v>
      </c>
      <c r="O79" s="436">
        <f t="shared" ref="O79:O86" si="3">SUM(P79:AA79)</f>
        <v>1</v>
      </c>
      <c r="P79" s="437">
        <v>1</v>
      </c>
      <c r="Q79" s="438"/>
      <c r="R79" s="438"/>
      <c r="S79" s="438"/>
      <c r="T79" s="438"/>
      <c r="U79" s="438"/>
      <c r="V79" s="438"/>
      <c r="W79" s="438"/>
      <c r="X79" s="438"/>
      <c r="Y79" s="438"/>
      <c r="Z79" s="438"/>
      <c r="AA79" s="439"/>
      <c r="AB79" s="447" t="s">
        <v>1601</v>
      </c>
      <c r="AC79" s="430" t="s">
        <v>1436</v>
      </c>
      <c r="AD79" s="448" t="s">
        <v>1707</v>
      </c>
      <c r="AE79" s="449"/>
      <c r="AF79" s="450"/>
      <c r="AG79" s="1"/>
      <c r="AH79" s="1"/>
      <c r="AI79" s="1"/>
    </row>
    <row r="80" spans="2:35" ht="81" x14ac:dyDescent="0.25">
      <c r="B80" s="417"/>
      <c r="C80" s="483"/>
      <c r="D80" s="441"/>
      <c r="E80" s="441"/>
      <c r="F80" s="452" t="s">
        <v>1708</v>
      </c>
      <c r="G80" s="441"/>
      <c r="H80" s="443">
        <v>1</v>
      </c>
      <c r="I80" s="444" t="s">
        <v>92</v>
      </c>
      <c r="J80" s="442" t="s">
        <v>1709</v>
      </c>
      <c r="K80" s="442" t="s">
        <v>251</v>
      </c>
      <c r="L80" s="443" t="s">
        <v>41</v>
      </c>
      <c r="M80" s="443" t="s">
        <v>42</v>
      </c>
      <c r="N80" s="443" t="s">
        <v>43</v>
      </c>
      <c r="O80" s="436">
        <f t="shared" si="3"/>
        <v>3</v>
      </c>
      <c r="P80" s="437"/>
      <c r="Q80" s="438"/>
      <c r="R80" s="438">
        <v>1</v>
      </c>
      <c r="S80" s="438"/>
      <c r="T80" s="438"/>
      <c r="U80" s="438"/>
      <c r="V80" s="438">
        <v>1</v>
      </c>
      <c r="W80" s="438"/>
      <c r="X80" s="438"/>
      <c r="Y80" s="438"/>
      <c r="Z80" s="438">
        <v>1</v>
      </c>
      <c r="AA80" s="439"/>
      <c r="AB80" s="447" t="s">
        <v>1710</v>
      </c>
      <c r="AC80" s="430" t="s">
        <v>1436</v>
      </c>
      <c r="AD80" s="448" t="s">
        <v>1711</v>
      </c>
      <c r="AE80" s="449"/>
      <c r="AF80" s="450"/>
      <c r="AG80" s="1"/>
      <c r="AH80" s="1"/>
      <c r="AI80" s="1"/>
    </row>
    <row r="81" spans="2:35" ht="60.75" x14ac:dyDescent="0.25">
      <c r="B81" s="417"/>
      <c r="C81" s="483"/>
      <c r="D81" s="441"/>
      <c r="E81" s="441"/>
      <c r="F81" s="452" t="s">
        <v>1712</v>
      </c>
      <c r="G81" s="441"/>
      <c r="H81" s="443">
        <v>2</v>
      </c>
      <c r="I81" s="444" t="s">
        <v>92</v>
      </c>
      <c r="J81" s="442" t="s">
        <v>1713</v>
      </c>
      <c r="K81" s="442" t="s">
        <v>40</v>
      </c>
      <c r="L81" s="443" t="s">
        <v>41</v>
      </c>
      <c r="M81" s="443" t="s">
        <v>42</v>
      </c>
      <c r="N81" s="443" t="s">
        <v>43</v>
      </c>
      <c r="O81" s="424">
        <f t="shared" si="3"/>
        <v>1</v>
      </c>
      <c r="P81" s="437"/>
      <c r="Q81" s="438"/>
      <c r="R81" s="438"/>
      <c r="S81" s="438"/>
      <c r="T81" s="445">
        <v>1</v>
      </c>
      <c r="U81" s="438"/>
      <c r="V81" s="438"/>
      <c r="W81" s="438"/>
      <c r="X81" s="438"/>
      <c r="Y81" s="438"/>
      <c r="Z81" s="438"/>
      <c r="AA81" s="439"/>
      <c r="AB81" s="447" t="s">
        <v>1714</v>
      </c>
      <c r="AC81" s="430" t="s">
        <v>1436</v>
      </c>
      <c r="AD81" s="448" t="s">
        <v>1711</v>
      </c>
      <c r="AE81" s="449" t="s">
        <v>407</v>
      </c>
      <c r="AF81" s="450"/>
      <c r="AG81" s="1"/>
      <c r="AH81" s="1"/>
      <c r="AI81" s="1"/>
    </row>
    <row r="82" spans="2:35" ht="81" x14ac:dyDescent="0.25">
      <c r="B82" s="417"/>
      <c r="C82" s="483"/>
      <c r="D82" s="441"/>
      <c r="E82" s="441"/>
      <c r="F82" s="452" t="s">
        <v>1715</v>
      </c>
      <c r="G82" s="441"/>
      <c r="H82" s="443">
        <v>2</v>
      </c>
      <c r="I82" s="444" t="s">
        <v>92</v>
      </c>
      <c r="J82" s="442" t="s">
        <v>1605</v>
      </c>
      <c r="K82" s="442" t="s">
        <v>251</v>
      </c>
      <c r="L82" s="443" t="s">
        <v>41</v>
      </c>
      <c r="M82" s="443" t="s">
        <v>42</v>
      </c>
      <c r="N82" s="443" t="s">
        <v>43</v>
      </c>
      <c r="O82" s="436">
        <f t="shared" si="3"/>
        <v>3</v>
      </c>
      <c r="P82" s="437"/>
      <c r="Q82" s="438">
        <v>1</v>
      </c>
      <c r="R82" s="438"/>
      <c r="S82" s="438">
        <v>1</v>
      </c>
      <c r="T82" s="438"/>
      <c r="U82" s="438"/>
      <c r="V82" s="438"/>
      <c r="W82" s="438"/>
      <c r="X82" s="438"/>
      <c r="Y82" s="438">
        <v>1</v>
      </c>
      <c r="Z82" s="438"/>
      <c r="AA82" s="439"/>
      <c r="AB82" s="447" t="s">
        <v>1606</v>
      </c>
      <c r="AC82" s="430" t="s">
        <v>1436</v>
      </c>
      <c r="AD82" s="448" t="s">
        <v>1716</v>
      </c>
      <c r="AE82" s="449"/>
      <c r="AF82" s="450"/>
      <c r="AG82" s="1"/>
      <c r="AH82" s="1"/>
      <c r="AI82" s="1"/>
    </row>
    <row r="83" spans="2:35" ht="81" x14ac:dyDescent="0.25">
      <c r="B83" s="417"/>
      <c r="C83" s="483"/>
      <c r="D83" s="441"/>
      <c r="E83" s="441" t="s">
        <v>1717</v>
      </c>
      <c r="F83" s="452" t="s">
        <v>1718</v>
      </c>
      <c r="G83" s="441"/>
      <c r="H83" s="443">
        <v>2</v>
      </c>
      <c r="I83" s="444" t="s">
        <v>92</v>
      </c>
      <c r="J83" s="442" t="s">
        <v>1719</v>
      </c>
      <c r="K83" s="442" t="s">
        <v>251</v>
      </c>
      <c r="L83" s="443" t="s">
        <v>41</v>
      </c>
      <c r="M83" s="443" t="s">
        <v>42</v>
      </c>
      <c r="N83" s="443" t="s">
        <v>43</v>
      </c>
      <c r="O83" s="436">
        <f t="shared" si="3"/>
        <v>4</v>
      </c>
      <c r="P83" s="437"/>
      <c r="Q83" s="438"/>
      <c r="R83" s="438"/>
      <c r="S83" s="438"/>
      <c r="T83" s="438"/>
      <c r="U83" s="438"/>
      <c r="V83" s="438">
        <v>1</v>
      </c>
      <c r="W83" s="438"/>
      <c r="X83" s="438">
        <v>1</v>
      </c>
      <c r="Y83" s="438">
        <v>1</v>
      </c>
      <c r="Z83" s="438">
        <v>1</v>
      </c>
      <c r="AA83" s="439"/>
      <c r="AB83" s="447" t="s">
        <v>1601</v>
      </c>
      <c r="AC83" s="430" t="s">
        <v>1436</v>
      </c>
      <c r="AD83" s="448" t="s">
        <v>1720</v>
      </c>
      <c r="AE83" s="449"/>
      <c r="AF83" s="450"/>
      <c r="AG83" s="1"/>
      <c r="AH83" s="1"/>
      <c r="AI83" s="1"/>
    </row>
    <row r="84" spans="2:35" ht="81" x14ac:dyDescent="0.25">
      <c r="B84" s="417"/>
      <c r="C84" s="483"/>
      <c r="D84" s="441"/>
      <c r="E84" s="441"/>
      <c r="F84" s="452" t="s">
        <v>1721</v>
      </c>
      <c r="G84" s="441"/>
      <c r="H84" s="443">
        <v>2</v>
      </c>
      <c r="I84" s="444" t="s">
        <v>92</v>
      </c>
      <c r="J84" s="442" t="s">
        <v>1605</v>
      </c>
      <c r="K84" s="442" t="s">
        <v>251</v>
      </c>
      <c r="L84" s="443" t="s">
        <v>41</v>
      </c>
      <c r="M84" s="443" t="s">
        <v>42</v>
      </c>
      <c r="N84" s="443" t="s">
        <v>43</v>
      </c>
      <c r="O84" s="436">
        <f t="shared" si="3"/>
        <v>1</v>
      </c>
      <c r="P84" s="437"/>
      <c r="Q84" s="438"/>
      <c r="R84" s="438">
        <v>1</v>
      </c>
      <c r="S84" s="438"/>
      <c r="T84" s="438"/>
      <c r="U84" s="438"/>
      <c r="V84" s="438"/>
      <c r="W84" s="438"/>
      <c r="X84" s="438"/>
      <c r="Y84" s="438"/>
      <c r="Z84" s="438"/>
      <c r="AA84" s="439"/>
      <c r="AB84" s="447" t="s">
        <v>1606</v>
      </c>
      <c r="AC84" s="430" t="s">
        <v>1436</v>
      </c>
      <c r="AD84" s="448" t="s">
        <v>1722</v>
      </c>
      <c r="AE84" s="449"/>
      <c r="AF84" s="450"/>
      <c r="AG84" s="1"/>
      <c r="AH84" s="1"/>
      <c r="AI84" s="1"/>
    </row>
    <row r="85" spans="2:35" ht="81" x14ac:dyDescent="0.25">
      <c r="B85" s="417"/>
      <c r="C85" s="483"/>
      <c r="D85" s="452"/>
      <c r="E85" s="452" t="s">
        <v>1723</v>
      </c>
      <c r="F85" s="452" t="s">
        <v>1724</v>
      </c>
      <c r="G85" s="452" t="s">
        <v>1725</v>
      </c>
      <c r="H85" s="443">
        <v>1</v>
      </c>
      <c r="I85" s="444"/>
      <c r="J85" s="442" t="s">
        <v>762</v>
      </c>
      <c r="K85" s="442" t="s">
        <v>251</v>
      </c>
      <c r="L85" s="443" t="s">
        <v>41</v>
      </c>
      <c r="M85" s="443" t="s">
        <v>42</v>
      </c>
      <c r="N85" s="443" t="s">
        <v>43</v>
      </c>
      <c r="O85" s="436">
        <f t="shared" si="3"/>
        <v>2</v>
      </c>
      <c r="P85" s="437"/>
      <c r="Q85" s="438"/>
      <c r="R85" s="438">
        <v>1</v>
      </c>
      <c r="S85" s="438"/>
      <c r="T85" s="438"/>
      <c r="U85" s="438"/>
      <c r="V85" s="438"/>
      <c r="W85" s="438"/>
      <c r="X85" s="438"/>
      <c r="Y85" s="438">
        <v>1</v>
      </c>
      <c r="Z85" s="438"/>
      <c r="AA85" s="439"/>
      <c r="AB85" s="447" t="s">
        <v>1726</v>
      </c>
      <c r="AC85" s="448" t="s">
        <v>1428</v>
      </c>
      <c r="AD85" s="448" t="s">
        <v>1727</v>
      </c>
      <c r="AE85" s="449" t="s">
        <v>407</v>
      </c>
      <c r="AF85" s="450"/>
      <c r="AG85" s="1"/>
      <c r="AH85" s="1"/>
      <c r="AI85" s="1"/>
    </row>
    <row r="86" spans="2:35" ht="60.75" x14ac:dyDescent="0.25">
      <c r="B86" s="417"/>
      <c r="C86" s="483"/>
      <c r="D86" s="452"/>
      <c r="E86" s="452" t="s">
        <v>1728</v>
      </c>
      <c r="F86" s="452" t="s">
        <v>1729</v>
      </c>
      <c r="G86" s="452"/>
      <c r="H86" s="443">
        <v>2</v>
      </c>
      <c r="I86" s="444"/>
      <c r="J86" s="442" t="s">
        <v>1730</v>
      </c>
      <c r="K86" s="442" t="s">
        <v>40</v>
      </c>
      <c r="L86" s="443" t="s">
        <v>41</v>
      </c>
      <c r="M86" s="443" t="s">
        <v>42</v>
      </c>
      <c r="N86" s="443" t="s">
        <v>43</v>
      </c>
      <c r="O86" s="424">
        <f t="shared" si="3"/>
        <v>1</v>
      </c>
      <c r="P86" s="485"/>
      <c r="Q86" s="445"/>
      <c r="R86" s="445"/>
      <c r="S86" s="445"/>
      <c r="T86" s="445">
        <v>0.4</v>
      </c>
      <c r="U86" s="445">
        <v>0.6</v>
      </c>
      <c r="V86" s="445"/>
      <c r="W86" s="445"/>
      <c r="X86" s="445"/>
      <c r="Y86" s="445"/>
      <c r="Z86" s="445"/>
      <c r="AA86" s="446"/>
      <c r="AB86" s="447" t="s">
        <v>1731</v>
      </c>
      <c r="AC86" s="448" t="s">
        <v>1417</v>
      </c>
      <c r="AD86" s="448" t="s">
        <v>1418</v>
      </c>
      <c r="AE86" s="449"/>
      <c r="AF86" s="450"/>
      <c r="AG86" s="1"/>
      <c r="AH86" s="1"/>
      <c r="AI86" s="1"/>
    </row>
    <row r="87" spans="2:35" s="110" customFormat="1" ht="81" x14ac:dyDescent="0.25">
      <c r="B87" s="417"/>
      <c r="C87" s="483"/>
      <c r="D87" s="419"/>
      <c r="E87" s="421" t="s">
        <v>1732</v>
      </c>
      <c r="F87" s="421"/>
      <c r="G87" s="421" t="s">
        <v>731</v>
      </c>
      <c r="H87" s="489">
        <v>2</v>
      </c>
      <c r="I87" s="421" t="s">
        <v>331</v>
      </c>
      <c r="J87" s="421" t="s">
        <v>732</v>
      </c>
      <c r="K87" s="489" t="s">
        <v>40</v>
      </c>
      <c r="L87" s="489" t="s">
        <v>41</v>
      </c>
      <c r="M87" s="489" t="s">
        <v>42</v>
      </c>
      <c r="N87" s="489" t="s">
        <v>43</v>
      </c>
      <c r="O87" s="491">
        <f t="shared" ref="O87:O95" si="4">+SUM(P87:AA87)</f>
        <v>2</v>
      </c>
      <c r="P87" s="492"/>
      <c r="Q87" s="493"/>
      <c r="R87" s="493">
        <v>1</v>
      </c>
      <c r="S87" s="493">
        <v>1</v>
      </c>
      <c r="T87" s="493"/>
      <c r="U87" s="493"/>
      <c r="V87" s="493"/>
      <c r="W87" s="493"/>
      <c r="X87" s="493"/>
      <c r="Y87" s="494"/>
      <c r="Z87" s="494"/>
      <c r="AA87" s="495"/>
      <c r="AB87" s="429" t="s">
        <v>733</v>
      </c>
      <c r="AC87" s="430" t="s">
        <v>1445</v>
      </c>
      <c r="AD87" s="431" t="s">
        <v>1446</v>
      </c>
      <c r="AE87" s="490" t="s">
        <v>734</v>
      </c>
      <c r="AF87" s="432"/>
    </row>
    <row r="88" spans="2:35" s="110" customFormat="1" ht="81" x14ac:dyDescent="0.25">
      <c r="B88" s="417"/>
      <c r="C88" s="483"/>
      <c r="D88" s="419"/>
      <c r="E88" s="421" t="s">
        <v>1732</v>
      </c>
      <c r="F88" s="421"/>
      <c r="G88" s="421" t="s">
        <v>731</v>
      </c>
      <c r="H88" s="489">
        <v>2</v>
      </c>
      <c r="I88" s="421" t="s">
        <v>331</v>
      </c>
      <c r="J88" s="421" t="s">
        <v>732</v>
      </c>
      <c r="K88" s="489" t="s">
        <v>40</v>
      </c>
      <c r="L88" s="489" t="s">
        <v>41</v>
      </c>
      <c r="M88" s="489" t="s">
        <v>42</v>
      </c>
      <c r="N88" s="489" t="s">
        <v>43</v>
      </c>
      <c r="O88" s="491">
        <f t="shared" si="4"/>
        <v>7</v>
      </c>
      <c r="P88" s="492"/>
      <c r="Q88" s="493">
        <v>2</v>
      </c>
      <c r="R88" s="493">
        <v>1</v>
      </c>
      <c r="S88" s="493">
        <v>1</v>
      </c>
      <c r="T88" s="493"/>
      <c r="U88" s="493">
        <v>1</v>
      </c>
      <c r="V88" s="493"/>
      <c r="W88" s="493"/>
      <c r="X88" s="493">
        <v>2</v>
      </c>
      <c r="Y88" s="494"/>
      <c r="Z88" s="494"/>
      <c r="AA88" s="495"/>
      <c r="AB88" s="429" t="s">
        <v>733</v>
      </c>
      <c r="AC88" s="431" t="s">
        <v>1432</v>
      </c>
      <c r="AD88" s="431" t="s">
        <v>1583</v>
      </c>
      <c r="AE88" s="490" t="s">
        <v>734</v>
      </c>
      <c r="AF88" s="432"/>
    </row>
    <row r="89" spans="2:35" s="110" customFormat="1" ht="81" x14ac:dyDescent="0.25">
      <c r="B89" s="417"/>
      <c r="C89" s="483"/>
      <c r="D89" s="419"/>
      <c r="E89" s="421" t="s">
        <v>1732</v>
      </c>
      <c r="F89" s="421"/>
      <c r="G89" s="421" t="s">
        <v>731</v>
      </c>
      <c r="H89" s="489">
        <v>2</v>
      </c>
      <c r="I89" s="421" t="s">
        <v>331</v>
      </c>
      <c r="J89" s="421" t="s">
        <v>732</v>
      </c>
      <c r="K89" s="489" t="s">
        <v>40</v>
      </c>
      <c r="L89" s="489" t="s">
        <v>41</v>
      </c>
      <c r="M89" s="489" t="s">
        <v>42</v>
      </c>
      <c r="N89" s="489" t="s">
        <v>43</v>
      </c>
      <c r="O89" s="491">
        <f t="shared" si="4"/>
        <v>3</v>
      </c>
      <c r="P89" s="492"/>
      <c r="Q89" s="493"/>
      <c r="R89" s="493">
        <v>1</v>
      </c>
      <c r="S89" s="493"/>
      <c r="T89" s="493"/>
      <c r="U89" s="493"/>
      <c r="V89" s="493"/>
      <c r="W89" s="493">
        <v>1</v>
      </c>
      <c r="X89" s="493">
        <v>1</v>
      </c>
      <c r="Y89" s="494"/>
      <c r="Z89" s="494"/>
      <c r="AA89" s="495"/>
      <c r="AB89" s="429" t="s">
        <v>733</v>
      </c>
      <c r="AC89" s="431" t="s">
        <v>1423</v>
      </c>
      <c r="AD89" s="431" t="s">
        <v>1733</v>
      </c>
      <c r="AE89" s="490" t="s">
        <v>734</v>
      </c>
      <c r="AF89" s="432"/>
    </row>
    <row r="90" spans="2:35" s="110" customFormat="1" ht="81" x14ac:dyDescent="0.25">
      <c r="B90" s="417"/>
      <c r="C90" s="483"/>
      <c r="D90" s="419"/>
      <c r="E90" s="421" t="s">
        <v>1732</v>
      </c>
      <c r="F90" s="421"/>
      <c r="G90" s="421" t="s">
        <v>731</v>
      </c>
      <c r="H90" s="489">
        <v>2</v>
      </c>
      <c r="I90" s="421" t="s">
        <v>331</v>
      </c>
      <c r="J90" s="421" t="s">
        <v>732</v>
      </c>
      <c r="K90" s="489" t="s">
        <v>40</v>
      </c>
      <c r="L90" s="489" t="s">
        <v>41</v>
      </c>
      <c r="M90" s="489" t="s">
        <v>42</v>
      </c>
      <c r="N90" s="489" t="s">
        <v>43</v>
      </c>
      <c r="O90" s="491">
        <f t="shared" si="4"/>
        <v>2</v>
      </c>
      <c r="P90" s="492"/>
      <c r="Q90" s="493"/>
      <c r="R90" s="493"/>
      <c r="S90" s="493">
        <v>1</v>
      </c>
      <c r="T90" s="493"/>
      <c r="U90" s="493"/>
      <c r="V90" s="493"/>
      <c r="W90" s="493"/>
      <c r="X90" s="493">
        <v>1</v>
      </c>
      <c r="Y90" s="494"/>
      <c r="Z90" s="494"/>
      <c r="AA90" s="495"/>
      <c r="AB90" s="429" t="s">
        <v>733</v>
      </c>
      <c r="AC90" s="430" t="s">
        <v>1436</v>
      </c>
      <c r="AD90" s="431" t="s">
        <v>1437</v>
      </c>
      <c r="AE90" s="490" t="s">
        <v>734</v>
      </c>
      <c r="AF90" s="432"/>
    </row>
    <row r="91" spans="2:35" s="110" customFormat="1" ht="81" x14ac:dyDescent="0.25">
      <c r="B91" s="417"/>
      <c r="C91" s="483"/>
      <c r="D91" s="419"/>
      <c r="E91" s="421" t="s">
        <v>1732</v>
      </c>
      <c r="F91" s="421"/>
      <c r="G91" s="421" t="s">
        <v>731</v>
      </c>
      <c r="H91" s="489">
        <v>2</v>
      </c>
      <c r="I91" s="421" t="s">
        <v>331</v>
      </c>
      <c r="J91" s="421" t="s">
        <v>732</v>
      </c>
      <c r="K91" s="489" t="s">
        <v>40</v>
      </c>
      <c r="L91" s="489" t="s">
        <v>41</v>
      </c>
      <c r="M91" s="489" t="s">
        <v>42</v>
      </c>
      <c r="N91" s="489" t="s">
        <v>43</v>
      </c>
      <c r="O91" s="491">
        <f t="shared" si="4"/>
        <v>2</v>
      </c>
      <c r="P91" s="492"/>
      <c r="Q91" s="493"/>
      <c r="R91" s="493"/>
      <c r="S91" s="493"/>
      <c r="T91" s="493"/>
      <c r="U91" s="493"/>
      <c r="V91" s="493"/>
      <c r="W91" s="493"/>
      <c r="X91" s="493"/>
      <c r="Y91" s="494"/>
      <c r="Z91" s="493">
        <v>1</v>
      </c>
      <c r="AA91" s="495">
        <v>1</v>
      </c>
      <c r="AB91" s="429" t="s">
        <v>733</v>
      </c>
      <c r="AC91" s="431" t="s">
        <v>1615</v>
      </c>
      <c r="AD91" s="431" t="s">
        <v>1616</v>
      </c>
      <c r="AE91" s="490" t="s">
        <v>734</v>
      </c>
      <c r="AF91" s="432"/>
    </row>
    <row r="92" spans="2:35" s="110" customFormat="1" ht="54" customHeight="1" x14ac:dyDescent="0.25">
      <c r="B92" s="417"/>
      <c r="C92" s="483"/>
      <c r="D92" s="419"/>
      <c r="E92" s="421" t="s">
        <v>1732</v>
      </c>
      <c r="F92" s="421"/>
      <c r="G92" s="421" t="s">
        <v>731</v>
      </c>
      <c r="H92" s="489">
        <v>2</v>
      </c>
      <c r="I92" s="421" t="s">
        <v>331</v>
      </c>
      <c r="J92" s="421" t="s">
        <v>732</v>
      </c>
      <c r="K92" s="489" t="s">
        <v>40</v>
      </c>
      <c r="L92" s="489" t="s">
        <v>41</v>
      </c>
      <c r="M92" s="489" t="s">
        <v>42</v>
      </c>
      <c r="N92" s="489" t="s">
        <v>43</v>
      </c>
      <c r="O92" s="491">
        <f t="shared" si="4"/>
        <v>3</v>
      </c>
      <c r="P92" s="492"/>
      <c r="Q92" s="493">
        <v>1</v>
      </c>
      <c r="R92" s="493"/>
      <c r="S92" s="493"/>
      <c r="T92" s="493">
        <v>2</v>
      </c>
      <c r="U92" s="493"/>
      <c r="V92" s="493"/>
      <c r="W92" s="493"/>
      <c r="X92" s="493"/>
      <c r="Y92" s="494"/>
      <c r="Z92" s="494"/>
      <c r="AA92" s="495"/>
      <c r="AB92" s="429" t="s">
        <v>733</v>
      </c>
      <c r="AC92" s="431" t="s">
        <v>1428</v>
      </c>
      <c r="AD92" s="431" t="s">
        <v>1727</v>
      </c>
      <c r="AE92" s="490" t="s">
        <v>734</v>
      </c>
      <c r="AF92" s="432"/>
    </row>
    <row r="93" spans="2:35" s="110" customFormat="1" ht="91.5" customHeight="1" x14ac:dyDescent="0.25">
      <c r="B93" s="417"/>
      <c r="C93" s="483"/>
      <c r="D93" s="419"/>
      <c r="E93" s="421" t="s">
        <v>707</v>
      </c>
      <c r="F93" s="421"/>
      <c r="G93" s="421" t="s">
        <v>708</v>
      </c>
      <c r="H93" s="489">
        <v>2</v>
      </c>
      <c r="I93" s="421" t="s">
        <v>92</v>
      </c>
      <c r="J93" s="421" t="s">
        <v>709</v>
      </c>
      <c r="K93" s="489" t="s">
        <v>40</v>
      </c>
      <c r="L93" s="489" t="s">
        <v>41</v>
      </c>
      <c r="M93" s="489" t="s">
        <v>42</v>
      </c>
      <c r="N93" s="489" t="s">
        <v>43</v>
      </c>
      <c r="O93" s="496">
        <f t="shared" si="4"/>
        <v>1</v>
      </c>
      <c r="P93" s="492"/>
      <c r="Q93" s="493"/>
      <c r="R93" s="493"/>
      <c r="S93" s="493"/>
      <c r="T93" s="493"/>
      <c r="U93" s="493"/>
      <c r="V93" s="493"/>
      <c r="W93" s="493"/>
      <c r="X93" s="493"/>
      <c r="Y93" s="494">
        <v>0.75</v>
      </c>
      <c r="Z93" s="494">
        <v>0.25</v>
      </c>
      <c r="AA93" s="495"/>
      <c r="AB93" s="429" t="s">
        <v>710</v>
      </c>
      <c r="AC93" s="430" t="s">
        <v>1423</v>
      </c>
      <c r="AD93" s="430" t="s">
        <v>1733</v>
      </c>
      <c r="AE93" s="490" t="s">
        <v>101</v>
      </c>
      <c r="AF93" s="432"/>
    </row>
    <row r="94" spans="2:35" s="110" customFormat="1" ht="91.5" customHeight="1" x14ac:dyDescent="0.25">
      <c r="B94" s="417"/>
      <c r="C94" s="483"/>
      <c r="D94" s="419"/>
      <c r="E94" s="421" t="s">
        <v>707</v>
      </c>
      <c r="F94" s="421"/>
      <c r="G94" s="421" t="s">
        <v>708</v>
      </c>
      <c r="H94" s="489">
        <v>2</v>
      </c>
      <c r="I94" s="421" t="s">
        <v>92</v>
      </c>
      <c r="J94" s="421" t="s">
        <v>709</v>
      </c>
      <c r="K94" s="489" t="s">
        <v>40</v>
      </c>
      <c r="L94" s="489" t="s">
        <v>41</v>
      </c>
      <c r="M94" s="489" t="s">
        <v>42</v>
      </c>
      <c r="N94" s="489" t="s">
        <v>43</v>
      </c>
      <c r="O94" s="496">
        <f t="shared" si="4"/>
        <v>1</v>
      </c>
      <c r="P94" s="492"/>
      <c r="Q94" s="493"/>
      <c r="R94" s="493"/>
      <c r="S94" s="493"/>
      <c r="T94" s="493"/>
      <c r="U94" s="493"/>
      <c r="V94" s="493"/>
      <c r="W94" s="493"/>
      <c r="X94" s="493"/>
      <c r="Y94" s="494">
        <v>0.75</v>
      </c>
      <c r="Z94" s="494">
        <v>0.25</v>
      </c>
      <c r="AA94" s="495"/>
      <c r="AB94" s="429" t="s">
        <v>710</v>
      </c>
      <c r="AC94" s="430" t="s">
        <v>1445</v>
      </c>
      <c r="AD94" s="430" t="s">
        <v>1446</v>
      </c>
      <c r="AE94" s="490" t="s">
        <v>101</v>
      </c>
      <c r="AF94" s="432"/>
    </row>
    <row r="95" spans="2:35" s="110" customFormat="1" ht="91.5" customHeight="1" x14ac:dyDescent="0.25">
      <c r="B95" s="417"/>
      <c r="C95" s="483"/>
      <c r="D95" s="419"/>
      <c r="E95" s="421" t="s">
        <v>707</v>
      </c>
      <c r="F95" s="421"/>
      <c r="G95" s="421" t="s">
        <v>708</v>
      </c>
      <c r="H95" s="489">
        <v>2</v>
      </c>
      <c r="I95" s="421" t="s">
        <v>92</v>
      </c>
      <c r="J95" s="421" t="s">
        <v>709</v>
      </c>
      <c r="K95" s="489" t="s">
        <v>40</v>
      </c>
      <c r="L95" s="489" t="s">
        <v>41</v>
      </c>
      <c r="M95" s="489" t="s">
        <v>42</v>
      </c>
      <c r="N95" s="489" t="s">
        <v>43</v>
      </c>
      <c r="O95" s="496">
        <f t="shared" si="4"/>
        <v>1</v>
      </c>
      <c r="P95" s="492"/>
      <c r="Q95" s="493"/>
      <c r="R95" s="493"/>
      <c r="S95" s="493"/>
      <c r="T95" s="493"/>
      <c r="U95" s="493"/>
      <c r="V95" s="493"/>
      <c r="W95" s="493"/>
      <c r="X95" s="493"/>
      <c r="Y95" s="494">
        <v>0.75</v>
      </c>
      <c r="Z95" s="494">
        <v>0.25</v>
      </c>
      <c r="AA95" s="495"/>
      <c r="AB95" s="429" t="s">
        <v>710</v>
      </c>
      <c r="AC95" s="430" t="s">
        <v>1615</v>
      </c>
      <c r="AD95" s="430" t="s">
        <v>1616</v>
      </c>
      <c r="AE95" s="490" t="s">
        <v>101</v>
      </c>
      <c r="AF95" s="432"/>
    </row>
    <row r="96" spans="2:35" ht="81" x14ac:dyDescent="0.25">
      <c r="B96" s="417" t="s">
        <v>240</v>
      </c>
      <c r="C96" s="440" t="s">
        <v>797</v>
      </c>
      <c r="D96" s="452"/>
      <c r="E96" s="497" t="s">
        <v>1734</v>
      </c>
      <c r="F96" s="454" t="s">
        <v>1735</v>
      </c>
      <c r="G96" s="422" t="s">
        <v>1736</v>
      </c>
      <c r="H96" s="443">
        <v>3</v>
      </c>
      <c r="I96" s="444" t="s">
        <v>511</v>
      </c>
      <c r="J96" s="442" t="s">
        <v>1737</v>
      </c>
      <c r="K96" s="442" t="s">
        <v>251</v>
      </c>
      <c r="L96" s="443" t="s">
        <v>41</v>
      </c>
      <c r="M96" s="443" t="s">
        <v>42</v>
      </c>
      <c r="N96" s="443" t="s">
        <v>43</v>
      </c>
      <c r="O96" s="436">
        <f>SUM(P96:AA96)</f>
        <v>360</v>
      </c>
      <c r="P96" s="437">
        <v>30</v>
      </c>
      <c r="Q96" s="438">
        <v>30</v>
      </c>
      <c r="R96" s="438">
        <v>30</v>
      </c>
      <c r="S96" s="438">
        <v>30</v>
      </c>
      <c r="T96" s="438">
        <v>30</v>
      </c>
      <c r="U96" s="438">
        <v>30</v>
      </c>
      <c r="V96" s="438">
        <v>30</v>
      </c>
      <c r="W96" s="438">
        <v>30</v>
      </c>
      <c r="X96" s="438">
        <v>30</v>
      </c>
      <c r="Y96" s="438">
        <v>30</v>
      </c>
      <c r="Z96" s="438">
        <v>30</v>
      </c>
      <c r="AA96" s="439">
        <v>30</v>
      </c>
      <c r="AB96" s="460" t="s">
        <v>1738</v>
      </c>
      <c r="AC96" s="430" t="s">
        <v>1423</v>
      </c>
      <c r="AD96" s="448" t="s">
        <v>1531</v>
      </c>
      <c r="AE96" s="449" t="s">
        <v>407</v>
      </c>
      <c r="AF96" s="450"/>
      <c r="AG96" s="1"/>
      <c r="AH96" s="1"/>
      <c r="AI96" s="1"/>
    </row>
    <row r="97" spans="1:52" ht="81" x14ac:dyDescent="0.25">
      <c r="B97" s="417"/>
      <c r="C97" s="440"/>
      <c r="D97" s="452"/>
      <c r="E97" s="497"/>
      <c r="F97" s="454" t="s">
        <v>1739</v>
      </c>
      <c r="G97" s="422" t="s">
        <v>1740</v>
      </c>
      <c r="H97" s="443">
        <v>3</v>
      </c>
      <c r="I97" s="444" t="s">
        <v>511</v>
      </c>
      <c r="J97" s="442" t="s">
        <v>1737</v>
      </c>
      <c r="K97" s="442" t="s">
        <v>251</v>
      </c>
      <c r="L97" s="443" t="s">
        <v>41</v>
      </c>
      <c r="M97" s="443" t="s">
        <v>42</v>
      </c>
      <c r="N97" s="443" t="s">
        <v>43</v>
      </c>
      <c r="O97" s="436">
        <f>SUM(P97:AA97)</f>
        <v>240</v>
      </c>
      <c r="P97" s="437">
        <v>20</v>
      </c>
      <c r="Q97" s="438">
        <v>20</v>
      </c>
      <c r="R97" s="438">
        <v>20</v>
      </c>
      <c r="S97" s="438">
        <v>20</v>
      </c>
      <c r="T97" s="438">
        <v>20</v>
      </c>
      <c r="U97" s="438">
        <v>20</v>
      </c>
      <c r="V97" s="438">
        <v>20</v>
      </c>
      <c r="W97" s="438">
        <v>20</v>
      </c>
      <c r="X97" s="438">
        <v>20</v>
      </c>
      <c r="Y97" s="438">
        <v>20</v>
      </c>
      <c r="Z97" s="438">
        <v>20</v>
      </c>
      <c r="AA97" s="439">
        <v>20</v>
      </c>
      <c r="AB97" s="460" t="s">
        <v>1741</v>
      </c>
      <c r="AC97" s="430" t="s">
        <v>1423</v>
      </c>
      <c r="AD97" s="448" t="s">
        <v>1531</v>
      </c>
      <c r="AE97" s="449" t="s">
        <v>407</v>
      </c>
      <c r="AF97" s="450"/>
      <c r="AG97" s="1"/>
      <c r="AH97" s="1"/>
      <c r="AI97" s="1"/>
    </row>
    <row r="98" spans="1:52" ht="81" x14ac:dyDescent="0.25">
      <c r="B98" s="417"/>
      <c r="C98" s="440"/>
      <c r="D98" s="452"/>
      <c r="E98" s="497"/>
      <c r="F98" s="454" t="s">
        <v>1742</v>
      </c>
      <c r="G98" s="422" t="s">
        <v>1743</v>
      </c>
      <c r="H98" s="443">
        <v>2</v>
      </c>
      <c r="I98" s="444" t="s">
        <v>511</v>
      </c>
      <c r="J98" s="442" t="s">
        <v>1737</v>
      </c>
      <c r="K98" s="442" t="s">
        <v>251</v>
      </c>
      <c r="L98" s="443" t="s">
        <v>41</v>
      </c>
      <c r="M98" s="443" t="s">
        <v>42</v>
      </c>
      <c r="N98" s="443" t="s">
        <v>43</v>
      </c>
      <c r="O98" s="436">
        <f>SUM(P98:AA98)</f>
        <v>240</v>
      </c>
      <c r="P98" s="437">
        <v>20</v>
      </c>
      <c r="Q98" s="438">
        <v>20</v>
      </c>
      <c r="R98" s="438">
        <v>20</v>
      </c>
      <c r="S98" s="438">
        <v>20</v>
      </c>
      <c r="T98" s="438">
        <v>20</v>
      </c>
      <c r="U98" s="438">
        <v>20</v>
      </c>
      <c r="V98" s="438">
        <v>20</v>
      </c>
      <c r="W98" s="438">
        <v>20</v>
      </c>
      <c r="X98" s="438">
        <v>20</v>
      </c>
      <c r="Y98" s="438">
        <v>20</v>
      </c>
      <c r="Z98" s="438">
        <v>20</v>
      </c>
      <c r="AA98" s="439">
        <v>20</v>
      </c>
      <c r="AB98" s="460" t="s">
        <v>1744</v>
      </c>
      <c r="AC98" s="430" t="s">
        <v>1423</v>
      </c>
      <c r="AD98" s="448" t="s">
        <v>1531</v>
      </c>
      <c r="AE98" s="449" t="s">
        <v>407</v>
      </c>
      <c r="AF98" s="450"/>
      <c r="AG98" s="1"/>
      <c r="AH98" s="1"/>
      <c r="AI98" s="1"/>
    </row>
    <row r="99" spans="1:52" s="110" customFormat="1" ht="81" x14ac:dyDescent="0.3">
      <c r="B99" s="417"/>
      <c r="C99" s="498" t="s">
        <v>778</v>
      </c>
      <c r="D99" s="422" t="s">
        <v>1745</v>
      </c>
      <c r="E99" s="422"/>
      <c r="F99" s="422"/>
      <c r="G99" s="422" t="s">
        <v>1746</v>
      </c>
      <c r="H99" s="423">
        <v>2</v>
      </c>
      <c r="I99" s="421" t="s">
        <v>511</v>
      </c>
      <c r="J99" s="422" t="s">
        <v>1747</v>
      </c>
      <c r="K99" s="422" t="s">
        <v>251</v>
      </c>
      <c r="L99" s="423" t="s">
        <v>41</v>
      </c>
      <c r="M99" s="423" t="s">
        <v>42</v>
      </c>
      <c r="N99" s="423" t="s">
        <v>171</v>
      </c>
      <c r="O99" s="436">
        <f>SUM(P99:AA99)</f>
        <v>15</v>
      </c>
      <c r="P99" s="437"/>
      <c r="Q99" s="438"/>
      <c r="R99" s="438"/>
      <c r="S99" s="438"/>
      <c r="T99" s="438"/>
      <c r="U99" s="438"/>
      <c r="V99" s="438"/>
      <c r="W99" s="438">
        <v>5</v>
      </c>
      <c r="X99" s="438">
        <v>5</v>
      </c>
      <c r="Y99" s="438">
        <v>5</v>
      </c>
      <c r="Z99" s="438"/>
      <c r="AA99" s="439"/>
      <c r="AB99" s="429" t="s">
        <v>1748</v>
      </c>
      <c r="AC99" s="430" t="s">
        <v>1423</v>
      </c>
      <c r="AD99" s="430" t="s">
        <v>1531</v>
      </c>
      <c r="AE99" s="431" t="s">
        <v>101</v>
      </c>
      <c r="AF99" s="432">
        <v>150000</v>
      </c>
      <c r="AG99" s="109"/>
      <c r="AH99" s="109"/>
      <c r="AI99" s="109"/>
    </row>
    <row r="100" spans="1:52" ht="102" thickBot="1" x14ac:dyDescent="0.35">
      <c r="B100" s="417"/>
      <c r="C100" s="499" t="s">
        <v>778</v>
      </c>
      <c r="D100" s="442"/>
      <c r="E100" s="422" t="s">
        <v>1749</v>
      </c>
      <c r="F100" s="442"/>
      <c r="G100" s="454" t="s">
        <v>1750</v>
      </c>
      <c r="H100" s="443">
        <v>3</v>
      </c>
      <c r="I100" s="444" t="s">
        <v>176</v>
      </c>
      <c r="J100" s="442" t="s">
        <v>1751</v>
      </c>
      <c r="K100" s="442" t="s">
        <v>40</v>
      </c>
      <c r="L100" s="443" t="s">
        <v>41</v>
      </c>
      <c r="M100" s="443" t="s">
        <v>42</v>
      </c>
      <c r="N100" s="443" t="s">
        <v>43</v>
      </c>
      <c r="O100" s="456">
        <f>AVERAGE(P100:AA100)</f>
        <v>1</v>
      </c>
      <c r="P100" s="500">
        <v>1</v>
      </c>
      <c r="Q100" s="501">
        <v>1</v>
      </c>
      <c r="R100" s="501">
        <v>1</v>
      </c>
      <c r="S100" s="501">
        <v>1</v>
      </c>
      <c r="T100" s="501">
        <v>1</v>
      </c>
      <c r="U100" s="501">
        <v>1</v>
      </c>
      <c r="V100" s="501">
        <v>1</v>
      </c>
      <c r="W100" s="501">
        <v>1</v>
      </c>
      <c r="X100" s="501">
        <v>1</v>
      </c>
      <c r="Y100" s="501">
        <v>1</v>
      </c>
      <c r="Z100" s="501">
        <v>1</v>
      </c>
      <c r="AA100" s="502">
        <v>1</v>
      </c>
      <c r="AB100" s="447" t="s">
        <v>1752</v>
      </c>
      <c r="AC100" s="448" t="s">
        <v>1423</v>
      </c>
      <c r="AD100" s="448" t="s">
        <v>1531</v>
      </c>
      <c r="AE100" s="449"/>
      <c r="AF100" s="450"/>
    </row>
    <row r="101" spans="1:52" ht="32.25" customHeight="1" x14ac:dyDescent="0.3">
      <c r="AF101" s="1"/>
      <c r="AG101" s="1"/>
    </row>
    <row r="102" spans="1:52" x14ac:dyDescent="0.3">
      <c r="AF102" s="1"/>
      <c r="AG102" s="1"/>
    </row>
    <row r="103" spans="1:52" x14ac:dyDescent="0.3">
      <c r="AF103" s="1"/>
      <c r="AG103" s="1"/>
    </row>
    <row r="104" spans="1:52" s="2" customForma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70"/>
      <c r="AD104" s="70"/>
      <c r="AE104" s="1"/>
      <c r="AF104" s="1"/>
      <c r="AG104" s="1"/>
      <c r="AJ104" s="1"/>
      <c r="AK104" s="1"/>
      <c r="AL104" s="1"/>
      <c r="AM104" s="1"/>
      <c r="AN104" s="1"/>
      <c r="AO104" s="1"/>
      <c r="AP104" s="1"/>
      <c r="AQ104" s="1"/>
      <c r="AR104" s="1"/>
      <c r="AS104" s="1"/>
      <c r="AT104" s="1"/>
      <c r="AU104" s="1"/>
      <c r="AV104" s="1"/>
      <c r="AW104" s="1"/>
      <c r="AX104" s="1"/>
      <c r="AY104" s="1"/>
      <c r="AZ104" s="1"/>
    </row>
    <row r="105" spans="1:52" s="2" customForma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70"/>
      <c r="AD105" s="70"/>
      <c r="AE105" s="1"/>
      <c r="AF105" s="1"/>
      <c r="AG105" s="1"/>
      <c r="AJ105" s="1"/>
      <c r="AK105" s="1"/>
      <c r="AL105" s="1"/>
      <c r="AM105" s="1"/>
      <c r="AN105" s="1"/>
      <c r="AO105" s="1"/>
      <c r="AP105" s="1"/>
      <c r="AQ105" s="1"/>
      <c r="AR105" s="1"/>
      <c r="AS105" s="1"/>
      <c r="AT105" s="1"/>
      <c r="AU105" s="1"/>
      <c r="AV105" s="1"/>
      <c r="AW105" s="1"/>
      <c r="AX105" s="1"/>
      <c r="AY105" s="1"/>
      <c r="AZ105" s="1"/>
    </row>
    <row r="106" spans="1:52" s="2" customForma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70"/>
      <c r="AD106" s="70"/>
      <c r="AE106" s="1"/>
      <c r="AF106" s="1"/>
      <c r="AG106" s="1"/>
      <c r="AJ106" s="1"/>
      <c r="AK106" s="1"/>
      <c r="AL106" s="1"/>
      <c r="AM106" s="1"/>
      <c r="AN106" s="1"/>
      <c r="AO106" s="1"/>
      <c r="AP106" s="1"/>
      <c r="AQ106" s="1"/>
      <c r="AR106" s="1"/>
      <c r="AS106" s="1"/>
      <c r="AT106" s="1"/>
      <c r="AU106" s="1"/>
      <c r="AV106" s="1"/>
      <c r="AW106" s="1"/>
      <c r="AX106" s="1"/>
      <c r="AY106" s="1"/>
      <c r="AZ106" s="1"/>
    </row>
  </sheetData>
  <sheetProtection formatColumns="0" insertRows="0" autoFilter="0"/>
  <mergeCells count="53">
    <mergeCell ref="G79:G84"/>
    <mergeCell ref="E83:E84"/>
    <mergeCell ref="B96:B100"/>
    <mergeCell ref="C96:C98"/>
    <mergeCell ref="E96:E98"/>
    <mergeCell ref="E69:E70"/>
    <mergeCell ref="C72:C78"/>
    <mergeCell ref="E72:E73"/>
    <mergeCell ref="E74:E75"/>
    <mergeCell ref="F74:F75"/>
    <mergeCell ref="B79:B95"/>
    <mergeCell ref="C79:C95"/>
    <mergeCell ref="D79:D84"/>
    <mergeCell ref="E79:E82"/>
    <mergeCell ref="C47:C50"/>
    <mergeCell ref="C51:C55"/>
    <mergeCell ref="D51:D55"/>
    <mergeCell ref="E51:E55"/>
    <mergeCell ref="G51:G55"/>
    <mergeCell ref="C56:C71"/>
    <mergeCell ref="E57:E59"/>
    <mergeCell ref="E60:E61"/>
    <mergeCell ref="E63:E64"/>
    <mergeCell ref="E65:E67"/>
    <mergeCell ref="B8:B12"/>
    <mergeCell ref="C9:C12"/>
    <mergeCell ref="E9:E12"/>
    <mergeCell ref="B13:B78"/>
    <mergeCell ref="C13:C30"/>
    <mergeCell ref="D13:D27"/>
    <mergeCell ref="D28:D30"/>
    <mergeCell ref="C31:C46"/>
    <mergeCell ref="E31:E32"/>
    <mergeCell ref="E36:E46"/>
    <mergeCell ref="AC6:AC7"/>
    <mergeCell ref="AD6:AD7"/>
    <mergeCell ref="AE6:AE7"/>
    <mergeCell ref="AF6:AF7"/>
    <mergeCell ref="O6:O7"/>
    <mergeCell ref="P6:AA6"/>
    <mergeCell ref="AB6:AB7"/>
    <mergeCell ref="I6:I7"/>
    <mergeCell ref="J6:J7"/>
    <mergeCell ref="K6:K7"/>
    <mergeCell ref="L6:L7"/>
    <mergeCell ref="M6:M7"/>
    <mergeCell ref="N6:N7"/>
    <mergeCell ref="B6:C6"/>
    <mergeCell ref="D6:D7"/>
    <mergeCell ref="E6:E7"/>
    <mergeCell ref="F6:F7"/>
    <mergeCell ref="G6:G7"/>
    <mergeCell ref="H6:H7"/>
  </mergeCells>
  <pageMargins left="0.19685039370078741" right="0.19685039370078741" top="0.19685039370078741" bottom="0.19685039370078741" header="0.31496062992125984" footer="0.31496062992125984"/>
  <pageSetup scale="20"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[5]Hoja1!#REF!</xm:f>
          </x14:formula1>
          <xm:sqref>K87:K95</xm:sqref>
        </x14:dataValidation>
        <x14:dataValidation type="list" allowBlank="1" showInputMessage="1" showErrorMessage="1">
          <x14:formula1>
            <xm:f>[4]Hoja1!#REF!</xm:f>
          </x14:formula1>
          <xm:sqref>L87:N95</xm:sqref>
        </x14:dataValidation>
        <x14:dataValidation type="list" allowBlank="1" showInputMessage="1" showErrorMessage="1">
          <x14:formula1>
            <xm:f>[3]Hoja1!#REF!</xm:f>
          </x14:formula1>
          <xm:sqref>I87:I92</xm:sqref>
        </x14:dataValidation>
        <x14:dataValidation type="list" allowBlank="1" showInputMessage="1" showErrorMessage="1">
          <x14:formula1>
            <xm:f>[17]Hoja1!#REF!</xm:f>
          </x14:formula1>
          <xm:sqref>I93:I95</xm:sqref>
        </x14:dataValidation>
        <x14:dataValidation type="list" allowBlank="1" showInputMessage="1" showErrorMessage="1">
          <x14:formula1>
            <xm:f>[18]Hoja1!#REF!</xm:f>
          </x14:formula1>
          <xm:sqref>L96:L100 L8:L86</xm:sqref>
        </x14:dataValidation>
        <x14:dataValidation type="list" allowBlank="1" showInputMessage="1" showErrorMessage="1">
          <x14:formula1>
            <xm:f>[19]Hoja1!#REF!</xm:f>
          </x14:formula1>
          <xm:sqref>K51:K55 H51:I55 M53:M55 AE51:AE55 AE79:AE86 N51:N55 H79:I86 M79:N86</xm:sqref>
        </x14:dataValidation>
        <x14:dataValidation type="list" allowBlank="1" showInputMessage="1" showErrorMessage="1">
          <x14:formula1>
            <xm:f>[18]Hoja1!#REF!</xm:f>
          </x14:formula1>
          <xm:sqref>K96:K100 K56:K86 K8:K50</xm:sqref>
        </x14:dataValidation>
        <x14:dataValidation type="list" allowBlank="1" showInputMessage="1" showErrorMessage="1">
          <x14:formula1>
            <xm:f>[18]Hoja1!#REF!</xm:f>
          </x14:formula1>
          <xm:sqref>AE96:AE100 AE56:AE78 AE8:AE50</xm:sqref>
        </x14:dataValidation>
        <x14:dataValidation type="list" allowBlank="1" showInputMessage="1" showErrorMessage="1">
          <x14:formula1>
            <xm:f>[18]Hoja1!#REF!</xm:f>
          </x14:formula1>
          <xm:sqref>N96:N100 N56:N78 N8:N50</xm:sqref>
        </x14:dataValidation>
        <x14:dataValidation type="list" allowBlank="1" showInputMessage="1" showErrorMessage="1">
          <x14:formula1>
            <xm:f>[18]Hoja1!#REF!</xm:f>
          </x14:formula1>
          <xm:sqref>M96:M100 M56:M78 M8:M52</xm:sqref>
        </x14:dataValidation>
        <x14:dataValidation type="list" allowBlank="1" showInputMessage="1" showErrorMessage="1">
          <x14:formula1>
            <xm:f>[18]Hoja1!#REF!</xm:f>
          </x14:formula1>
          <xm:sqref>I96:I100 I56:I78 I8:I50</xm:sqref>
        </x14:dataValidation>
        <x14:dataValidation type="list" allowBlank="1" showInputMessage="1" showErrorMessage="1">
          <x14:formula1>
            <xm:f>[18]Hoja1!#REF!</xm:f>
          </x14:formula1>
          <xm:sqref>H96:H100 H56:H78 H8:H50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264"/>
  <sheetViews>
    <sheetView showGridLines="0" topLeftCell="P1" zoomScale="60" zoomScaleNormal="60" zoomScaleSheetLayoutView="50" workbookViewId="0">
      <selection activeCell="AF106" sqref="AF106"/>
    </sheetView>
  </sheetViews>
  <sheetFormatPr baseColWidth="10" defaultColWidth="11.42578125" defaultRowHeight="16.5" x14ac:dyDescent="0.3"/>
  <cols>
    <col min="1" max="1" width="0.5703125" style="1" customWidth="1"/>
    <col min="2" max="2" width="27.28515625" style="1" customWidth="1"/>
    <col min="3" max="3" width="27.5703125" style="1" customWidth="1"/>
    <col min="4" max="4" width="23.85546875" style="1" customWidth="1"/>
    <col min="5" max="5" width="41" style="1" customWidth="1"/>
    <col min="6" max="6" width="49.5703125" style="1" customWidth="1"/>
    <col min="7" max="7" width="37" style="1" customWidth="1"/>
    <col min="8" max="8" width="16.85546875" style="1" customWidth="1"/>
    <col min="9" max="9" width="32.5703125" style="1" customWidth="1"/>
    <col min="10" max="10" width="23.5703125" style="1" customWidth="1"/>
    <col min="11" max="11" width="15.5703125" style="1" customWidth="1"/>
    <col min="12" max="12" width="14.28515625" style="1" customWidth="1"/>
    <col min="13" max="13" width="13.140625" style="1" customWidth="1"/>
    <col min="14" max="14" width="20.85546875" style="1" customWidth="1"/>
    <col min="15" max="15" width="15.7109375" style="1" customWidth="1"/>
    <col min="16" max="16" width="13.28515625" style="70" customWidth="1"/>
    <col min="17" max="22" width="10.7109375" style="70" customWidth="1"/>
    <col min="23" max="23" width="11.5703125" style="70" customWidth="1"/>
    <col min="24" max="27" width="10.7109375" style="70" customWidth="1"/>
    <col min="28" max="28" width="27.7109375" style="1" customWidth="1"/>
    <col min="29" max="29" width="25.7109375" style="1" customWidth="1"/>
    <col min="30" max="30" width="28.5703125" style="1" customWidth="1"/>
    <col min="31" max="31" width="33.28515625" style="466" customWidth="1"/>
    <col min="32" max="32" width="22.7109375" style="2" customWidth="1"/>
    <col min="33" max="39" width="11.42578125" style="2"/>
    <col min="40" max="40" width="5" style="1" customWidth="1"/>
    <col min="41" max="16384" width="11.42578125" style="1"/>
  </cols>
  <sheetData>
    <row r="1" spans="1:39" ht="26.25" customHeight="1" x14ac:dyDescent="0.3"/>
    <row r="2" spans="1:39" ht="45.75" x14ac:dyDescent="0.3">
      <c r="C2" s="504"/>
      <c r="E2" s="505" t="s">
        <v>0</v>
      </c>
      <c r="F2" s="4"/>
      <c r="G2" s="4"/>
      <c r="H2" s="4"/>
      <c r="I2" s="4"/>
      <c r="J2" s="4"/>
      <c r="K2" s="4"/>
      <c r="L2" s="4"/>
      <c r="M2" s="4"/>
      <c r="N2" s="4"/>
      <c r="O2" s="4"/>
      <c r="P2" s="72"/>
      <c r="Q2" s="72"/>
      <c r="R2" s="72"/>
      <c r="S2" s="72"/>
      <c r="T2" s="72"/>
      <c r="U2" s="72"/>
      <c r="V2" s="72"/>
      <c r="W2" s="72"/>
      <c r="X2" s="72"/>
      <c r="Y2" s="72"/>
      <c r="Z2" s="72"/>
      <c r="AA2" s="72"/>
      <c r="AB2" s="4"/>
      <c r="AC2" s="4"/>
    </row>
    <row r="3" spans="1:39" ht="24" customHeight="1" x14ac:dyDescent="0.35">
      <c r="D3" s="506" t="s">
        <v>1753</v>
      </c>
    </row>
    <row r="4" spans="1:39" x14ac:dyDescent="0.3">
      <c r="C4" s="182"/>
      <c r="H4" s="1">
        <v>1</v>
      </c>
    </row>
    <row r="5" spans="1:39" x14ac:dyDescent="0.3">
      <c r="C5" s="182"/>
    </row>
    <row r="6" spans="1:39" s="7" customFormat="1" ht="35.25" customHeight="1" x14ac:dyDescent="0.35">
      <c r="B6" s="8" t="s">
        <v>2</v>
      </c>
      <c r="C6" s="9"/>
      <c r="D6" s="10" t="s">
        <v>3</v>
      </c>
      <c r="E6" s="10" t="s">
        <v>4</v>
      </c>
      <c r="F6" s="10" t="s">
        <v>5</v>
      </c>
      <c r="G6" s="10" t="s">
        <v>6</v>
      </c>
      <c r="H6" s="11" t="s">
        <v>7</v>
      </c>
      <c r="I6" s="11" t="s">
        <v>8</v>
      </c>
      <c r="J6" s="10" t="s">
        <v>9</v>
      </c>
      <c r="K6" s="10" t="s">
        <v>10</v>
      </c>
      <c r="L6" s="10" t="s">
        <v>11</v>
      </c>
      <c r="M6" s="10" t="s">
        <v>12</v>
      </c>
      <c r="N6" s="10" t="s">
        <v>13</v>
      </c>
      <c r="O6" s="10" t="s">
        <v>14</v>
      </c>
      <c r="P6" s="10" t="s">
        <v>15</v>
      </c>
      <c r="Q6" s="10"/>
      <c r="R6" s="10"/>
      <c r="S6" s="10"/>
      <c r="T6" s="10"/>
      <c r="U6" s="10"/>
      <c r="V6" s="10"/>
      <c r="W6" s="10"/>
      <c r="X6" s="10"/>
      <c r="Y6" s="10"/>
      <c r="Z6" s="10"/>
      <c r="AA6" s="10"/>
      <c r="AB6" s="10" t="s">
        <v>16</v>
      </c>
      <c r="AC6" s="10" t="s">
        <v>17</v>
      </c>
      <c r="AD6" s="10" t="s">
        <v>18</v>
      </c>
      <c r="AE6" s="10" t="s">
        <v>19</v>
      </c>
      <c r="AF6" s="10" t="s">
        <v>20</v>
      </c>
      <c r="AG6" s="12"/>
      <c r="AH6" s="12"/>
      <c r="AI6" s="12"/>
      <c r="AJ6" s="12"/>
      <c r="AK6" s="12"/>
      <c r="AL6" s="12"/>
      <c r="AM6" s="12"/>
    </row>
    <row r="7" spans="1:39" s="7" customFormat="1" ht="45.75" customHeight="1" x14ac:dyDescent="0.35">
      <c r="A7" s="507"/>
      <c r="B7" s="14" t="s">
        <v>21</v>
      </c>
      <c r="C7" s="14" t="s">
        <v>22</v>
      </c>
      <c r="D7" s="10"/>
      <c r="E7" s="10"/>
      <c r="F7" s="10"/>
      <c r="G7" s="11"/>
      <c r="H7" s="15"/>
      <c r="I7" s="15"/>
      <c r="J7" s="10"/>
      <c r="K7" s="10"/>
      <c r="L7" s="10"/>
      <c r="M7" s="10"/>
      <c r="N7" s="10"/>
      <c r="O7" s="10"/>
      <c r="P7" s="352" t="s">
        <v>23</v>
      </c>
      <c r="Q7" s="508" t="s">
        <v>24</v>
      </c>
      <c r="R7" s="508" t="s">
        <v>25</v>
      </c>
      <c r="S7" s="508" t="s">
        <v>26</v>
      </c>
      <c r="T7" s="353" t="s">
        <v>27</v>
      </c>
      <c r="U7" s="353" t="s">
        <v>28</v>
      </c>
      <c r="V7" s="353" t="s">
        <v>29</v>
      </c>
      <c r="W7" s="353" t="s">
        <v>30</v>
      </c>
      <c r="X7" s="353" t="s">
        <v>31</v>
      </c>
      <c r="Y7" s="353" t="s">
        <v>32</v>
      </c>
      <c r="Z7" s="353" t="s">
        <v>33</v>
      </c>
      <c r="AA7" s="353" t="s">
        <v>34</v>
      </c>
      <c r="AB7" s="10"/>
      <c r="AC7" s="10"/>
      <c r="AD7" s="10"/>
      <c r="AE7" s="10"/>
      <c r="AF7" s="10"/>
      <c r="AG7" s="12"/>
      <c r="AH7" s="12"/>
      <c r="AI7" s="12"/>
      <c r="AJ7" s="12"/>
      <c r="AK7" s="12"/>
      <c r="AL7" s="12"/>
      <c r="AM7" s="12"/>
    </row>
    <row r="8" spans="1:39" ht="71.25" customHeight="1" x14ac:dyDescent="0.3">
      <c r="A8" s="509"/>
      <c r="B8" s="139" t="s">
        <v>87</v>
      </c>
      <c r="C8" s="136" t="s">
        <v>114</v>
      </c>
      <c r="D8" s="510"/>
      <c r="E8" s="511" t="s">
        <v>1754</v>
      </c>
      <c r="F8" s="375" t="s">
        <v>1755</v>
      </c>
      <c r="G8" s="375" t="s">
        <v>1756</v>
      </c>
      <c r="H8" s="512">
        <v>1</v>
      </c>
      <c r="I8" s="375" t="s">
        <v>92</v>
      </c>
      <c r="J8" s="179" t="s">
        <v>1757</v>
      </c>
      <c r="K8" s="375" t="s">
        <v>251</v>
      </c>
      <c r="L8" s="375" t="s">
        <v>41</v>
      </c>
      <c r="M8" s="375" t="s">
        <v>178</v>
      </c>
      <c r="N8" s="375" t="s">
        <v>43</v>
      </c>
      <c r="O8" s="584">
        <f>SUM(P8:AA8)</f>
        <v>12</v>
      </c>
      <c r="P8" s="372">
        <v>1</v>
      </c>
      <c r="Q8" s="372">
        <v>1</v>
      </c>
      <c r="R8" s="372">
        <v>1</v>
      </c>
      <c r="S8" s="372">
        <v>1</v>
      </c>
      <c r="T8" s="372">
        <v>1</v>
      </c>
      <c r="U8" s="372">
        <v>1</v>
      </c>
      <c r="V8" s="372">
        <v>1</v>
      </c>
      <c r="W8" s="372">
        <v>1</v>
      </c>
      <c r="X8" s="372">
        <v>1</v>
      </c>
      <c r="Y8" s="372">
        <v>1</v>
      </c>
      <c r="Z8" s="372">
        <v>1</v>
      </c>
      <c r="AA8" s="372">
        <v>1</v>
      </c>
      <c r="AB8" s="375" t="s">
        <v>303</v>
      </c>
      <c r="AC8" s="375" t="s">
        <v>1758</v>
      </c>
      <c r="AD8" s="375" t="s">
        <v>1759</v>
      </c>
      <c r="AE8" s="514"/>
      <c r="AF8" s="514"/>
    </row>
    <row r="9" spans="1:39" ht="92.25" customHeight="1" x14ac:dyDescent="0.3">
      <c r="A9" s="509"/>
      <c r="B9" s="140"/>
      <c r="C9" s="93"/>
      <c r="D9" s="510"/>
      <c r="E9" s="513" t="s">
        <v>1760</v>
      </c>
      <c r="F9" s="375" t="s">
        <v>1761</v>
      </c>
      <c r="G9" s="375" t="s">
        <v>1762</v>
      </c>
      <c r="H9" s="512">
        <v>3</v>
      </c>
      <c r="I9" s="375" t="s">
        <v>92</v>
      </c>
      <c r="J9" s="179" t="s">
        <v>1763</v>
      </c>
      <c r="K9" s="375" t="s">
        <v>251</v>
      </c>
      <c r="L9" s="375" t="s">
        <v>41</v>
      </c>
      <c r="M9" s="375" t="s">
        <v>178</v>
      </c>
      <c r="N9" s="375" t="s">
        <v>43</v>
      </c>
      <c r="O9" s="584">
        <f>SUM(P9:AA9)</f>
        <v>900</v>
      </c>
      <c r="P9" s="372">
        <v>75</v>
      </c>
      <c r="Q9" s="372">
        <v>75</v>
      </c>
      <c r="R9" s="372">
        <v>75</v>
      </c>
      <c r="S9" s="372">
        <v>75</v>
      </c>
      <c r="T9" s="372">
        <v>75</v>
      </c>
      <c r="U9" s="372">
        <v>75</v>
      </c>
      <c r="V9" s="372">
        <v>75</v>
      </c>
      <c r="W9" s="372">
        <v>75</v>
      </c>
      <c r="X9" s="372">
        <v>75</v>
      </c>
      <c r="Y9" s="372">
        <v>75</v>
      </c>
      <c r="Z9" s="372">
        <v>75</v>
      </c>
      <c r="AA9" s="372">
        <v>75</v>
      </c>
      <c r="AB9" s="375" t="s">
        <v>303</v>
      </c>
      <c r="AC9" s="375" t="s">
        <v>1758</v>
      </c>
      <c r="AD9" s="375" t="s">
        <v>1759</v>
      </c>
      <c r="AE9" s="514"/>
      <c r="AF9" s="514"/>
    </row>
    <row r="10" spans="1:39" ht="75" customHeight="1" x14ac:dyDescent="0.3">
      <c r="A10" s="509"/>
      <c r="B10" s="140"/>
      <c r="C10" s="93"/>
      <c r="D10" s="510"/>
      <c r="E10" s="375" t="s">
        <v>1764</v>
      </c>
      <c r="F10" s="375"/>
      <c r="G10" s="512" t="s">
        <v>1765</v>
      </c>
      <c r="H10" s="515">
        <v>3</v>
      </c>
      <c r="I10" s="512" t="s">
        <v>92</v>
      </c>
      <c r="J10" s="375" t="s">
        <v>1766</v>
      </c>
      <c r="K10" s="375" t="s">
        <v>40</v>
      </c>
      <c r="L10" s="375" t="s">
        <v>41</v>
      </c>
      <c r="M10" s="375" t="s">
        <v>42</v>
      </c>
      <c r="N10" s="375" t="s">
        <v>43</v>
      </c>
      <c r="O10" s="587">
        <f t="shared" ref="O10:O67" si="0">SUM(P10:AA10)</f>
        <v>1</v>
      </c>
      <c r="P10" s="516">
        <v>0.5</v>
      </c>
      <c r="Q10" s="516">
        <v>0.5</v>
      </c>
      <c r="R10" s="372"/>
      <c r="S10" s="372"/>
      <c r="T10" s="372"/>
      <c r="U10" s="372"/>
      <c r="V10" s="372"/>
      <c r="W10" s="372"/>
      <c r="X10" s="372"/>
      <c r="Y10" s="372"/>
      <c r="Z10" s="372"/>
      <c r="AA10" s="372"/>
      <c r="AB10" s="375" t="s">
        <v>1767</v>
      </c>
      <c r="AC10" s="375" t="s">
        <v>1768</v>
      </c>
      <c r="AD10" s="375" t="s">
        <v>1769</v>
      </c>
      <c r="AE10" s="375" t="s">
        <v>1770</v>
      </c>
      <c r="AF10" s="179"/>
    </row>
    <row r="11" spans="1:39" ht="98.25" customHeight="1" x14ac:dyDescent="0.3">
      <c r="A11" s="509"/>
      <c r="B11" s="140"/>
      <c r="C11" s="93"/>
      <c r="D11" s="510"/>
      <c r="E11" s="375" t="s">
        <v>1771</v>
      </c>
      <c r="F11" s="375"/>
      <c r="G11" s="375" t="s">
        <v>1772</v>
      </c>
      <c r="H11" s="179">
        <v>3</v>
      </c>
      <c r="I11" s="375" t="s">
        <v>92</v>
      </c>
      <c r="J11" s="375" t="s">
        <v>1773</v>
      </c>
      <c r="K11" s="517" t="s">
        <v>461</v>
      </c>
      <c r="L11" s="512" t="s">
        <v>343</v>
      </c>
      <c r="M11" s="512" t="s">
        <v>178</v>
      </c>
      <c r="N11" s="512" t="s">
        <v>43</v>
      </c>
      <c r="O11" s="584">
        <f>AVERAGE(P11:AA11)</f>
        <v>15</v>
      </c>
      <c r="P11" s="372">
        <v>15</v>
      </c>
      <c r="Q11" s="372">
        <v>15</v>
      </c>
      <c r="R11" s="372">
        <v>15</v>
      </c>
      <c r="S11" s="372">
        <v>15</v>
      </c>
      <c r="T11" s="372">
        <v>15</v>
      </c>
      <c r="U11" s="372">
        <v>15</v>
      </c>
      <c r="V11" s="372">
        <v>15</v>
      </c>
      <c r="W11" s="372">
        <v>15</v>
      </c>
      <c r="X11" s="372">
        <v>15</v>
      </c>
      <c r="Y11" s="372">
        <v>15</v>
      </c>
      <c r="Z11" s="372">
        <v>15</v>
      </c>
      <c r="AA11" s="372">
        <v>15</v>
      </c>
      <c r="AB11" s="375" t="s">
        <v>1774</v>
      </c>
      <c r="AC11" s="375" t="s">
        <v>1768</v>
      </c>
      <c r="AD11" s="375" t="s">
        <v>1769</v>
      </c>
      <c r="AE11" s="375"/>
      <c r="AF11" s="179"/>
    </row>
    <row r="12" spans="1:39" ht="72" customHeight="1" x14ac:dyDescent="0.25">
      <c r="B12" s="140"/>
      <c r="C12" s="93"/>
      <c r="D12" s="510"/>
      <c r="E12" s="375" t="s">
        <v>1775</v>
      </c>
      <c r="F12" s="375" t="s">
        <v>1776</v>
      </c>
      <c r="G12" s="375" t="s">
        <v>1777</v>
      </c>
      <c r="H12" s="179">
        <v>2</v>
      </c>
      <c r="I12" s="375" t="s">
        <v>92</v>
      </c>
      <c r="J12" s="375" t="s">
        <v>1778</v>
      </c>
      <c r="K12" s="517" t="s">
        <v>251</v>
      </c>
      <c r="L12" s="512" t="s">
        <v>41</v>
      </c>
      <c r="M12" s="512" t="s">
        <v>178</v>
      </c>
      <c r="N12" s="512" t="s">
        <v>43</v>
      </c>
      <c r="O12" s="584">
        <f>SUM(P12:AA12)</f>
        <v>144</v>
      </c>
      <c r="P12" s="372">
        <v>12</v>
      </c>
      <c r="Q12" s="372">
        <v>12</v>
      </c>
      <c r="R12" s="372">
        <v>12</v>
      </c>
      <c r="S12" s="372">
        <v>12</v>
      </c>
      <c r="T12" s="372">
        <v>12</v>
      </c>
      <c r="U12" s="372">
        <v>12</v>
      </c>
      <c r="V12" s="372">
        <v>12</v>
      </c>
      <c r="W12" s="372">
        <v>12</v>
      </c>
      <c r="X12" s="372">
        <v>12</v>
      </c>
      <c r="Y12" s="372">
        <v>12</v>
      </c>
      <c r="Z12" s="372">
        <v>12</v>
      </c>
      <c r="AA12" s="372">
        <v>12</v>
      </c>
      <c r="AB12" s="375" t="s">
        <v>303</v>
      </c>
      <c r="AC12" s="375" t="s">
        <v>1768</v>
      </c>
      <c r="AD12" s="375" t="s">
        <v>1769</v>
      </c>
      <c r="AE12" s="375"/>
      <c r="AF12" s="179"/>
      <c r="AG12" s="1"/>
      <c r="AH12" s="1"/>
      <c r="AI12" s="1"/>
      <c r="AJ12" s="1"/>
      <c r="AK12" s="1"/>
      <c r="AL12" s="1"/>
      <c r="AM12" s="1"/>
    </row>
    <row r="13" spans="1:39" ht="60" customHeight="1" x14ac:dyDescent="0.25">
      <c r="B13" s="140"/>
      <c r="C13" s="93"/>
      <c r="D13" s="510"/>
      <c r="E13" s="518" t="s">
        <v>1779</v>
      </c>
      <c r="F13" s="519" t="s">
        <v>1780</v>
      </c>
      <c r="G13" s="518" t="s">
        <v>1781</v>
      </c>
      <c r="H13" s="179">
        <v>3</v>
      </c>
      <c r="I13" s="375" t="s">
        <v>1782</v>
      </c>
      <c r="J13" s="375" t="s">
        <v>1783</v>
      </c>
      <c r="K13" s="375" t="s">
        <v>40</v>
      </c>
      <c r="L13" s="512" t="s">
        <v>41</v>
      </c>
      <c r="M13" s="512" t="s">
        <v>42</v>
      </c>
      <c r="N13" s="512" t="s">
        <v>43</v>
      </c>
      <c r="O13" s="587">
        <f t="shared" si="0"/>
        <v>1</v>
      </c>
      <c r="P13" s="372"/>
      <c r="Q13" s="372"/>
      <c r="R13" s="372"/>
      <c r="S13" s="372"/>
      <c r="T13" s="372"/>
      <c r="U13" s="372"/>
      <c r="V13" s="516">
        <v>0.5</v>
      </c>
      <c r="W13" s="516">
        <v>0.5</v>
      </c>
      <c r="X13" s="372"/>
      <c r="Y13" s="372"/>
      <c r="Z13" s="372"/>
      <c r="AA13" s="372"/>
      <c r="AB13" s="375" t="s">
        <v>1784</v>
      </c>
      <c r="AC13" s="375" t="s">
        <v>1768</v>
      </c>
      <c r="AD13" s="375" t="s">
        <v>1769</v>
      </c>
      <c r="AE13" s="375"/>
      <c r="AF13" s="179"/>
      <c r="AG13" s="1"/>
      <c r="AH13" s="1"/>
      <c r="AI13" s="1"/>
      <c r="AJ13" s="1"/>
      <c r="AK13" s="1"/>
      <c r="AL13" s="1"/>
      <c r="AM13" s="1"/>
    </row>
    <row r="14" spans="1:39" ht="61.5" customHeight="1" x14ac:dyDescent="0.25">
      <c r="B14" s="140"/>
      <c r="C14" s="93"/>
      <c r="D14" s="405"/>
      <c r="E14" s="520"/>
      <c r="F14" s="521" t="s">
        <v>1785</v>
      </c>
      <c r="G14" s="520"/>
      <c r="H14" s="179">
        <v>1</v>
      </c>
      <c r="I14" s="375" t="s">
        <v>1782</v>
      </c>
      <c r="J14" s="375" t="s">
        <v>1786</v>
      </c>
      <c r="K14" s="375" t="s">
        <v>40</v>
      </c>
      <c r="L14" s="512" t="s">
        <v>41</v>
      </c>
      <c r="M14" s="512" t="s">
        <v>42</v>
      </c>
      <c r="N14" s="512" t="s">
        <v>43</v>
      </c>
      <c r="O14" s="587">
        <f t="shared" si="0"/>
        <v>1</v>
      </c>
      <c r="P14" s="372"/>
      <c r="Q14" s="372"/>
      <c r="R14" s="372"/>
      <c r="S14" s="372"/>
      <c r="T14" s="372"/>
      <c r="U14" s="372"/>
      <c r="V14" s="372"/>
      <c r="W14" s="516"/>
      <c r="X14" s="516">
        <v>1</v>
      </c>
      <c r="Y14" s="372"/>
      <c r="Z14" s="372"/>
      <c r="AA14" s="372"/>
      <c r="AB14" s="375" t="s">
        <v>424</v>
      </c>
      <c r="AC14" s="375" t="s">
        <v>1768</v>
      </c>
      <c r="AD14" s="375" t="s">
        <v>1769</v>
      </c>
      <c r="AE14" s="375"/>
      <c r="AF14" s="179"/>
      <c r="AG14" s="1"/>
      <c r="AH14" s="1"/>
      <c r="AI14" s="1"/>
      <c r="AJ14" s="1"/>
      <c r="AK14" s="1"/>
      <c r="AL14" s="1"/>
      <c r="AM14" s="1"/>
    </row>
    <row r="15" spans="1:39" ht="62.25" customHeight="1" x14ac:dyDescent="0.25">
      <c r="B15" s="140"/>
      <c r="C15" s="93"/>
      <c r="D15" s="405"/>
      <c r="E15" s="520"/>
      <c r="F15" s="521" t="s">
        <v>1787</v>
      </c>
      <c r="G15" s="520"/>
      <c r="H15" s="179">
        <v>2</v>
      </c>
      <c r="I15" s="375" t="s">
        <v>1782</v>
      </c>
      <c r="J15" s="375" t="s">
        <v>1788</v>
      </c>
      <c r="K15" s="375" t="s">
        <v>40</v>
      </c>
      <c r="L15" s="512" t="s">
        <v>41</v>
      </c>
      <c r="M15" s="512" t="s">
        <v>42</v>
      </c>
      <c r="N15" s="512" t="s">
        <v>43</v>
      </c>
      <c r="O15" s="587">
        <f t="shared" si="0"/>
        <v>1</v>
      </c>
      <c r="P15" s="372"/>
      <c r="Q15" s="372"/>
      <c r="R15" s="372"/>
      <c r="S15" s="372"/>
      <c r="T15" s="372"/>
      <c r="U15" s="372"/>
      <c r="V15" s="372"/>
      <c r="W15" s="372"/>
      <c r="X15" s="516"/>
      <c r="Y15" s="516">
        <v>1</v>
      </c>
      <c r="Z15" s="372"/>
      <c r="AA15" s="372"/>
      <c r="AB15" s="375" t="s">
        <v>1789</v>
      </c>
      <c r="AC15" s="375" t="s">
        <v>1768</v>
      </c>
      <c r="AD15" s="375" t="s">
        <v>1769</v>
      </c>
      <c r="AE15" s="375"/>
      <c r="AF15" s="179"/>
      <c r="AG15" s="1"/>
      <c r="AH15" s="1"/>
      <c r="AI15" s="1"/>
      <c r="AJ15" s="1"/>
      <c r="AK15" s="1"/>
      <c r="AL15" s="1"/>
      <c r="AM15" s="1"/>
    </row>
    <row r="16" spans="1:39" ht="63.75" customHeight="1" x14ac:dyDescent="0.25">
      <c r="B16" s="140"/>
      <c r="C16" s="93"/>
      <c r="D16" s="405"/>
      <c r="E16" s="522"/>
      <c r="F16" s="523" t="s">
        <v>1790</v>
      </c>
      <c r="G16" s="520"/>
      <c r="H16" s="179">
        <v>3</v>
      </c>
      <c r="I16" s="375" t="s">
        <v>1782</v>
      </c>
      <c r="J16" s="375" t="s">
        <v>1791</v>
      </c>
      <c r="K16" s="375" t="s">
        <v>40</v>
      </c>
      <c r="L16" s="512" t="s">
        <v>41</v>
      </c>
      <c r="M16" s="512" t="s">
        <v>42</v>
      </c>
      <c r="N16" s="512" t="s">
        <v>43</v>
      </c>
      <c r="O16" s="587">
        <f t="shared" si="0"/>
        <v>1</v>
      </c>
      <c r="P16" s="372"/>
      <c r="Q16" s="372"/>
      <c r="R16" s="372"/>
      <c r="S16" s="372"/>
      <c r="T16" s="372"/>
      <c r="U16" s="372"/>
      <c r="V16" s="372"/>
      <c r="W16" s="372"/>
      <c r="X16" s="516"/>
      <c r="Y16" s="372"/>
      <c r="Z16" s="516">
        <v>1</v>
      </c>
      <c r="AA16" s="372"/>
      <c r="AB16" s="375" t="s">
        <v>1792</v>
      </c>
      <c r="AC16" s="375" t="s">
        <v>1768</v>
      </c>
      <c r="AD16" s="375" t="s">
        <v>1769</v>
      </c>
      <c r="AE16" s="375"/>
      <c r="AF16" s="179"/>
      <c r="AG16" s="1"/>
      <c r="AH16" s="1"/>
      <c r="AI16" s="1"/>
      <c r="AJ16" s="1"/>
      <c r="AK16" s="1"/>
      <c r="AL16" s="1"/>
      <c r="AM16" s="1"/>
    </row>
    <row r="17" spans="2:39" ht="63.75" customHeight="1" x14ac:dyDescent="0.25">
      <c r="B17" s="140"/>
      <c r="C17" s="93"/>
      <c r="D17" s="405"/>
      <c r="E17" s="518" t="s">
        <v>1793</v>
      </c>
      <c r="F17" s="375" t="s">
        <v>1780</v>
      </c>
      <c r="G17" s="518" t="s">
        <v>1794</v>
      </c>
      <c r="H17" s="179">
        <v>3</v>
      </c>
      <c r="I17" s="375" t="s">
        <v>1782</v>
      </c>
      <c r="J17" s="375" t="s">
        <v>1783</v>
      </c>
      <c r="K17" s="375" t="s">
        <v>40</v>
      </c>
      <c r="L17" s="512" t="s">
        <v>41</v>
      </c>
      <c r="M17" s="512" t="s">
        <v>42</v>
      </c>
      <c r="N17" s="512" t="s">
        <v>43</v>
      </c>
      <c r="O17" s="587">
        <f t="shared" si="0"/>
        <v>1</v>
      </c>
      <c r="P17" s="372"/>
      <c r="Q17" s="372"/>
      <c r="R17" s="372"/>
      <c r="S17" s="372"/>
      <c r="T17" s="372"/>
      <c r="U17" s="372"/>
      <c r="V17" s="516">
        <v>0.5</v>
      </c>
      <c r="W17" s="516">
        <v>0.5</v>
      </c>
      <c r="X17" s="372"/>
      <c r="Y17" s="372"/>
      <c r="Z17" s="372"/>
      <c r="AA17" s="372"/>
      <c r="AB17" s="375" t="s">
        <v>1784</v>
      </c>
      <c r="AC17" s="375" t="s">
        <v>1768</v>
      </c>
      <c r="AD17" s="375" t="s">
        <v>1769</v>
      </c>
      <c r="AE17" s="375"/>
      <c r="AF17" s="179"/>
      <c r="AG17" s="1"/>
      <c r="AH17" s="1"/>
      <c r="AI17" s="1"/>
      <c r="AJ17" s="1"/>
      <c r="AK17" s="1"/>
      <c r="AL17" s="1"/>
      <c r="AM17" s="1"/>
    </row>
    <row r="18" spans="2:39" ht="58.5" customHeight="1" x14ac:dyDescent="0.25">
      <c r="B18" s="140"/>
      <c r="C18" s="93"/>
      <c r="D18" s="405"/>
      <c r="E18" s="520"/>
      <c r="F18" s="375" t="s">
        <v>1785</v>
      </c>
      <c r="G18" s="520"/>
      <c r="H18" s="179">
        <v>1</v>
      </c>
      <c r="I18" s="375" t="s">
        <v>1782</v>
      </c>
      <c r="J18" s="375" t="s">
        <v>1786</v>
      </c>
      <c r="K18" s="375" t="s">
        <v>40</v>
      </c>
      <c r="L18" s="512" t="s">
        <v>41</v>
      </c>
      <c r="M18" s="512" t="s">
        <v>42</v>
      </c>
      <c r="N18" s="512" t="s">
        <v>43</v>
      </c>
      <c r="O18" s="587">
        <f t="shared" si="0"/>
        <v>1</v>
      </c>
      <c r="P18" s="372"/>
      <c r="Q18" s="372"/>
      <c r="R18" s="372"/>
      <c r="S18" s="372"/>
      <c r="T18" s="372"/>
      <c r="U18" s="372"/>
      <c r="V18" s="372"/>
      <c r="W18" s="372"/>
      <c r="X18" s="516">
        <v>1</v>
      </c>
      <c r="Y18" s="372"/>
      <c r="Z18" s="372"/>
      <c r="AA18" s="372"/>
      <c r="AB18" s="375" t="s">
        <v>424</v>
      </c>
      <c r="AC18" s="375" t="s">
        <v>1768</v>
      </c>
      <c r="AD18" s="375" t="s">
        <v>1769</v>
      </c>
      <c r="AE18" s="375"/>
      <c r="AF18" s="179"/>
      <c r="AG18" s="1"/>
      <c r="AH18" s="1"/>
      <c r="AI18" s="1"/>
      <c r="AJ18" s="1"/>
      <c r="AK18" s="1"/>
      <c r="AL18" s="1"/>
      <c r="AM18" s="1"/>
    </row>
    <row r="19" spans="2:39" ht="63" customHeight="1" x14ac:dyDescent="0.25">
      <c r="B19" s="140"/>
      <c r="C19" s="93"/>
      <c r="D19" s="405"/>
      <c r="E19" s="520"/>
      <c r="F19" s="375" t="s">
        <v>1795</v>
      </c>
      <c r="G19" s="520"/>
      <c r="H19" s="179">
        <v>2</v>
      </c>
      <c r="I19" s="375" t="s">
        <v>1782</v>
      </c>
      <c r="J19" s="375" t="s">
        <v>1788</v>
      </c>
      <c r="K19" s="375" t="s">
        <v>40</v>
      </c>
      <c r="L19" s="512" t="s">
        <v>41</v>
      </c>
      <c r="M19" s="512" t="s">
        <v>42</v>
      </c>
      <c r="N19" s="512" t="s">
        <v>43</v>
      </c>
      <c r="O19" s="587">
        <f t="shared" si="0"/>
        <v>1</v>
      </c>
      <c r="P19" s="372"/>
      <c r="Q19" s="372"/>
      <c r="R19" s="372"/>
      <c r="S19" s="372"/>
      <c r="T19" s="372"/>
      <c r="U19" s="372"/>
      <c r="V19" s="372"/>
      <c r="W19" s="372"/>
      <c r="X19" s="372"/>
      <c r="Y19" s="516">
        <v>1</v>
      </c>
      <c r="Z19" s="372"/>
      <c r="AA19" s="372"/>
      <c r="AB19" s="375" t="s">
        <v>1789</v>
      </c>
      <c r="AC19" s="375" t="s">
        <v>1768</v>
      </c>
      <c r="AD19" s="375" t="s">
        <v>1769</v>
      </c>
      <c r="AE19" s="375"/>
      <c r="AF19" s="179"/>
      <c r="AG19" s="1"/>
      <c r="AH19" s="1"/>
      <c r="AI19" s="1"/>
      <c r="AJ19" s="1"/>
      <c r="AK19" s="1"/>
      <c r="AL19" s="1"/>
      <c r="AM19" s="1"/>
    </row>
    <row r="20" spans="2:39" ht="53.25" customHeight="1" x14ac:dyDescent="0.25">
      <c r="B20" s="140"/>
      <c r="C20" s="93"/>
      <c r="D20" s="405"/>
      <c r="E20" s="522"/>
      <c r="F20" s="375" t="s">
        <v>1790</v>
      </c>
      <c r="G20" s="522"/>
      <c r="H20" s="179">
        <v>3</v>
      </c>
      <c r="I20" s="375" t="s">
        <v>1782</v>
      </c>
      <c r="J20" s="375" t="s">
        <v>1791</v>
      </c>
      <c r="K20" s="375" t="s">
        <v>40</v>
      </c>
      <c r="L20" s="512" t="s">
        <v>41</v>
      </c>
      <c r="M20" s="512" t="s">
        <v>42</v>
      </c>
      <c r="N20" s="512" t="s">
        <v>43</v>
      </c>
      <c r="O20" s="587">
        <f t="shared" si="0"/>
        <v>1</v>
      </c>
      <c r="P20" s="372"/>
      <c r="Q20" s="372"/>
      <c r="R20" s="372"/>
      <c r="S20" s="372"/>
      <c r="T20" s="372"/>
      <c r="U20" s="372"/>
      <c r="V20" s="372"/>
      <c r="W20" s="372"/>
      <c r="X20" s="372"/>
      <c r="Y20" s="372"/>
      <c r="Z20" s="516">
        <v>1</v>
      </c>
      <c r="AA20" s="372"/>
      <c r="AB20" s="375" t="s">
        <v>1792</v>
      </c>
      <c r="AC20" s="375" t="s">
        <v>1768</v>
      </c>
      <c r="AD20" s="375" t="s">
        <v>1769</v>
      </c>
      <c r="AE20" s="375"/>
      <c r="AF20" s="179"/>
      <c r="AG20" s="1"/>
      <c r="AH20" s="1"/>
      <c r="AI20" s="1"/>
      <c r="AJ20" s="1"/>
      <c r="AK20" s="1"/>
      <c r="AL20" s="1"/>
      <c r="AM20" s="1"/>
    </row>
    <row r="21" spans="2:39" ht="62.25" customHeight="1" x14ac:dyDescent="0.25">
      <c r="B21" s="140"/>
      <c r="C21" s="93"/>
      <c r="D21" s="405"/>
      <c r="E21" s="518" t="s">
        <v>1796</v>
      </c>
      <c r="F21" s="526" t="s">
        <v>1780</v>
      </c>
      <c r="G21" s="518" t="s">
        <v>1797</v>
      </c>
      <c r="H21" s="179">
        <v>3</v>
      </c>
      <c r="I21" s="375" t="s">
        <v>1782</v>
      </c>
      <c r="J21" s="375" t="s">
        <v>1783</v>
      </c>
      <c r="K21" s="375" t="s">
        <v>40</v>
      </c>
      <c r="L21" s="512" t="s">
        <v>41</v>
      </c>
      <c r="M21" s="512" t="s">
        <v>42</v>
      </c>
      <c r="N21" s="512" t="s">
        <v>43</v>
      </c>
      <c r="O21" s="587">
        <f t="shared" si="0"/>
        <v>1</v>
      </c>
      <c r="P21" s="372"/>
      <c r="Q21" s="372"/>
      <c r="R21" s="372"/>
      <c r="S21" s="372"/>
      <c r="T21" s="372"/>
      <c r="U21" s="372"/>
      <c r="V21" s="516">
        <v>0.5</v>
      </c>
      <c r="W21" s="516">
        <v>0.5</v>
      </c>
      <c r="X21" s="372"/>
      <c r="Y21" s="372"/>
      <c r="Z21" s="372"/>
      <c r="AA21" s="372"/>
      <c r="AB21" s="375" t="s">
        <v>1784</v>
      </c>
      <c r="AC21" s="375" t="s">
        <v>1768</v>
      </c>
      <c r="AD21" s="375" t="s">
        <v>1769</v>
      </c>
      <c r="AE21" s="375"/>
      <c r="AF21" s="179"/>
      <c r="AG21" s="1"/>
      <c r="AH21" s="1"/>
      <c r="AI21" s="1"/>
      <c r="AJ21" s="1"/>
      <c r="AK21" s="1"/>
      <c r="AL21" s="1"/>
      <c r="AM21" s="1"/>
    </row>
    <row r="22" spans="2:39" ht="58.5" customHeight="1" x14ac:dyDescent="0.25">
      <c r="B22" s="140"/>
      <c r="C22" s="93"/>
      <c r="D22" s="405"/>
      <c r="E22" s="520"/>
      <c r="F22" s="526" t="s">
        <v>1785</v>
      </c>
      <c r="G22" s="520"/>
      <c r="H22" s="179">
        <v>1</v>
      </c>
      <c r="I22" s="375" t="s">
        <v>1782</v>
      </c>
      <c r="J22" s="375" t="s">
        <v>1786</v>
      </c>
      <c r="K22" s="375" t="s">
        <v>40</v>
      </c>
      <c r="L22" s="512" t="s">
        <v>41</v>
      </c>
      <c r="M22" s="512" t="s">
        <v>42</v>
      </c>
      <c r="N22" s="512" t="s">
        <v>43</v>
      </c>
      <c r="O22" s="587">
        <f t="shared" si="0"/>
        <v>1</v>
      </c>
      <c r="P22" s="372"/>
      <c r="Q22" s="372"/>
      <c r="R22" s="372"/>
      <c r="S22" s="372"/>
      <c r="T22" s="372"/>
      <c r="U22" s="372"/>
      <c r="V22" s="372"/>
      <c r="W22" s="372"/>
      <c r="X22" s="516">
        <v>1</v>
      </c>
      <c r="Y22" s="372"/>
      <c r="Z22" s="372"/>
      <c r="AA22" s="372"/>
      <c r="AB22" s="375" t="s">
        <v>424</v>
      </c>
      <c r="AC22" s="375" t="s">
        <v>1768</v>
      </c>
      <c r="AD22" s="375" t="s">
        <v>1769</v>
      </c>
      <c r="AE22" s="375"/>
      <c r="AF22" s="179"/>
      <c r="AG22" s="1"/>
      <c r="AH22" s="1"/>
      <c r="AI22" s="1"/>
      <c r="AJ22" s="1"/>
      <c r="AK22" s="1"/>
      <c r="AL22" s="1"/>
      <c r="AM22" s="1"/>
    </row>
    <row r="23" spans="2:39" ht="62.25" customHeight="1" x14ac:dyDescent="0.25">
      <c r="B23" s="140"/>
      <c r="C23" s="93"/>
      <c r="D23" s="405"/>
      <c r="E23" s="520"/>
      <c r="F23" s="526" t="s">
        <v>1795</v>
      </c>
      <c r="G23" s="520"/>
      <c r="H23" s="179">
        <v>2</v>
      </c>
      <c r="I23" s="375" t="s">
        <v>1782</v>
      </c>
      <c r="J23" s="375" t="s">
        <v>1788</v>
      </c>
      <c r="K23" s="375" t="s">
        <v>40</v>
      </c>
      <c r="L23" s="512" t="s">
        <v>41</v>
      </c>
      <c r="M23" s="512" t="s">
        <v>42</v>
      </c>
      <c r="N23" s="512" t="s">
        <v>43</v>
      </c>
      <c r="O23" s="587">
        <f t="shared" si="0"/>
        <v>1</v>
      </c>
      <c r="P23" s="372"/>
      <c r="Q23" s="372"/>
      <c r="R23" s="372"/>
      <c r="S23" s="372"/>
      <c r="T23" s="372"/>
      <c r="U23" s="372"/>
      <c r="V23" s="372"/>
      <c r="W23" s="372"/>
      <c r="X23" s="372"/>
      <c r="Y23" s="516">
        <v>1</v>
      </c>
      <c r="Z23" s="372"/>
      <c r="AA23" s="372"/>
      <c r="AB23" s="375" t="s">
        <v>1789</v>
      </c>
      <c r="AC23" s="375" t="s">
        <v>1768</v>
      </c>
      <c r="AD23" s="375" t="s">
        <v>1769</v>
      </c>
      <c r="AE23" s="375"/>
      <c r="AF23" s="179"/>
      <c r="AG23" s="1"/>
      <c r="AH23" s="1"/>
      <c r="AI23" s="1"/>
      <c r="AJ23" s="1"/>
      <c r="AK23" s="1"/>
      <c r="AL23" s="1"/>
      <c r="AM23" s="1"/>
    </row>
    <row r="24" spans="2:39" ht="63" customHeight="1" x14ac:dyDescent="0.25">
      <c r="B24" s="140"/>
      <c r="C24" s="93"/>
      <c r="D24" s="405"/>
      <c r="E24" s="522"/>
      <c r="F24" s="527" t="s">
        <v>1790</v>
      </c>
      <c r="G24" s="522"/>
      <c r="H24" s="179">
        <v>3</v>
      </c>
      <c r="I24" s="375" t="s">
        <v>1782</v>
      </c>
      <c r="J24" s="375" t="s">
        <v>1791</v>
      </c>
      <c r="K24" s="375" t="s">
        <v>40</v>
      </c>
      <c r="L24" s="512" t="s">
        <v>41</v>
      </c>
      <c r="M24" s="512" t="s">
        <v>42</v>
      </c>
      <c r="N24" s="512" t="s">
        <v>43</v>
      </c>
      <c r="O24" s="587">
        <f t="shared" si="0"/>
        <v>1</v>
      </c>
      <c r="P24" s="372"/>
      <c r="Q24" s="372"/>
      <c r="R24" s="372"/>
      <c r="S24" s="372"/>
      <c r="T24" s="372"/>
      <c r="U24" s="372"/>
      <c r="V24" s="372"/>
      <c r="W24" s="372"/>
      <c r="X24" s="372"/>
      <c r="Y24" s="372"/>
      <c r="Z24" s="516">
        <v>1</v>
      </c>
      <c r="AA24" s="372"/>
      <c r="AB24" s="375" t="s">
        <v>1792</v>
      </c>
      <c r="AC24" s="375" t="s">
        <v>1768</v>
      </c>
      <c r="AD24" s="375" t="s">
        <v>1769</v>
      </c>
      <c r="AE24" s="375"/>
      <c r="AF24" s="179"/>
      <c r="AG24" s="1"/>
      <c r="AH24" s="1"/>
      <c r="AI24" s="1"/>
      <c r="AJ24" s="1"/>
      <c r="AK24" s="1"/>
      <c r="AL24" s="1"/>
      <c r="AM24" s="1"/>
    </row>
    <row r="25" spans="2:39" ht="69.75" customHeight="1" x14ac:dyDescent="0.25">
      <c r="B25" s="140"/>
      <c r="C25" s="93"/>
      <c r="D25" s="405"/>
      <c r="E25" s="518" t="s">
        <v>1798</v>
      </c>
      <c r="F25" s="528" t="s">
        <v>1780</v>
      </c>
      <c r="G25" s="518" t="s">
        <v>1799</v>
      </c>
      <c r="H25" s="179">
        <v>3</v>
      </c>
      <c r="I25" s="375" t="s">
        <v>1782</v>
      </c>
      <c r="J25" s="375" t="s">
        <v>1783</v>
      </c>
      <c r="K25" s="375" t="s">
        <v>40</v>
      </c>
      <c r="L25" s="512" t="s">
        <v>41</v>
      </c>
      <c r="M25" s="512" t="s">
        <v>42</v>
      </c>
      <c r="N25" s="512" t="s">
        <v>43</v>
      </c>
      <c r="O25" s="587">
        <f t="shared" si="0"/>
        <v>1</v>
      </c>
      <c r="P25" s="372"/>
      <c r="Q25" s="372"/>
      <c r="R25" s="372"/>
      <c r="S25" s="372"/>
      <c r="T25" s="372"/>
      <c r="U25" s="372"/>
      <c r="V25" s="516">
        <v>0.5</v>
      </c>
      <c r="W25" s="516">
        <v>0.5</v>
      </c>
      <c r="X25" s="372"/>
      <c r="Y25" s="372"/>
      <c r="Z25" s="372"/>
      <c r="AA25" s="372"/>
      <c r="AB25" s="375" t="s">
        <v>1784</v>
      </c>
      <c r="AC25" s="375" t="s">
        <v>1768</v>
      </c>
      <c r="AD25" s="375" t="s">
        <v>1769</v>
      </c>
      <c r="AE25" s="375"/>
      <c r="AF25" s="179"/>
      <c r="AG25" s="1"/>
      <c r="AH25" s="1"/>
      <c r="AI25" s="1"/>
      <c r="AJ25" s="1"/>
      <c r="AK25" s="1"/>
      <c r="AL25" s="1"/>
      <c r="AM25" s="1"/>
    </row>
    <row r="26" spans="2:39" ht="71.25" customHeight="1" x14ac:dyDescent="0.25">
      <c r="B26" s="140"/>
      <c r="C26" s="93"/>
      <c r="D26" s="405"/>
      <c r="E26" s="520"/>
      <c r="F26" s="409" t="s">
        <v>1785</v>
      </c>
      <c r="G26" s="520"/>
      <c r="H26" s="179">
        <v>1</v>
      </c>
      <c r="I26" s="375" t="s">
        <v>1782</v>
      </c>
      <c r="J26" s="375" t="s">
        <v>1786</v>
      </c>
      <c r="K26" s="375" t="s">
        <v>40</v>
      </c>
      <c r="L26" s="512" t="s">
        <v>41</v>
      </c>
      <c r="M26" s="512" t="s">
        <v>42</v>
      </c>
      <c r="N26" s="512" t="s">
        <v>43</v>
      </c>
      <c r="O26" s="587">
        <f t="shared" si="0"/>
        <v>1</v>
      </c>
      <c r="P26" s="372"/>
      <c r="Q26" s="372"/>
      <c r="R26" s="372"/>
      <c r="S26" s="372"/>
      <c r="T26" s="372"/>
      <c r="U26" s="372"/>
      <c r="V26" s="372"/>
      <c r="W26" s="372"/>
      <c r="X26" s="516">
        <v>1</v>
      </c>
      <c r="Y26" s="372"/>
      <c r="Z26" s="372"/>
      <c r="AA26" s="372"/>
      <c r="AB26" s="375" t="s">
        <v>424</v>
      </c>
      <c r="AC26" s="375" t="s">
        <v>1768</v>
      </c>
      <c r="AD26" s="375" t="s">
        <v>1769</v>
      </c>
      <c r="AE26" s="375"/>
      <c r="AF26" s="179"/>
      <c r="AG26" s="1"/>
      <c r="AH26" s="1"/>
      <c r="AI26" s="1"/>
      <c r="AJ26" s="1"/>
      <c r="AK26" s="1"/>
      <c r="AL26" s="1"/>
      <c r="AM26" s="1"/>
    </row>
    <row r="27" spans="2:39" ht="69" customHeight="1" x14ac:dyDescent="0.25">
      <c r="B27" s="140"/>
      <c r="C27" s="93"/>
      <c r="D27" s="405"/>
      <c r="E27" s="520"/>
      <c r="F27" s="409" t="s">
        <v>1795</v>
      </c>
      <c r="G27" s="520"/>
      <c r="H27" s="179">
        <v>2</v>
      </c>
      <c r="I27" s="375" t="s">
        <v>1782</v>
      </c>
      <c r="J27" s="375" t="s">
        <v>1788</v>
      </c>
      <c r="K27" s="375" t="s">
        <v>40</v>
      </c>
      <c r="L27" s="512" t="s">
        <v>41</v>
      </c>
      <c r="M27" s="512" t="s">
        <v>42</v>
      </c>
      <c r="N27" s="512" t="s">
        <v>43</v>
      </c>
      <c r="O27" s="587">
        <f t="shared" si="0"/>
        <v>1</v>
      </c>
      <c r="P27" s="372"/>
      <c r="Q27" s="372"/>
      <c r="R27" s="372"/>
      <c r="S27" s="372"/>
      <c r="T27" s="372"/>
      <c r="U27" s="372"/>
      <c r="V27" s="372"/>
      <c r="W27" s="372"/>
      <c r="X27" s="372"/>
      <c r="Y27" s="516">
        <v>1</v>
      </c>
      <c r="Z27" s="372"/>
      <c r="AA27" s="372"/>
      <c r="AB27" s="375" t="s">
        <v>1789</v>
      </c>
      <c r="AC27" s="375" t="s">
        <v>1768</v>
      </c>
      <c r="AD27" s="375" t="s">
        <v>1769</v>
      </c>
      <c r="AE27" s="375"/>
      <c r="AF27" s="179"/>
      <c r="AG27" s="1"/>
      <c r="AH27" s="1"/>
      <c r="AI27" s="1"/>
      <c r="AJ27" s="1"/>
      <c r="AK27" s="1"/>
      <c r="AL27" s="1"/>
      <c r="AM27" s="1"/>
    </row>
    <row r="28" spans="2:39" ht="63.75" customHeight="1" x14ac:dyDescent="0.25">
      <c r="B28" s="140"/>
      <c r="C28" s="93"/>
      <c r="D28" s="405"/>
      <c r="E28" s="522"/>
      <c r="F28" s="179" t="s">
        <v>1790</v>
      </c>
      <c r="G28" s="522"/>
      <c r="H28" s="179">
        <v>3</v>
      </c>
      <c r="I28" s="375" t="s">
        <v>1782</v>
      </c>
      <c r="J28" s="375" t="s">
        <v>1791</v>
      </c>
      <c r="K28" s="375" t="s">
        <v>40</v>
      </c>
      <c r="L28" s="512" t="s">
        <v>41</v>
      </c>
      <c r="M28" s="512" t="s">
        <v>42</v>
      </c>
      <c r="N28" s="512" t="s">
        <v>43</v>
      </c>
      <c r="O28" s="587">
        <f t="shared" si="0"/>
        <v>1</v>
      </c>
      <c r="P28" s="372"/>
      <c r="Q28" s="372"/>
      <c r="R28" s="372"/>
      <c r="S28" s="372"/>
      <c r="T28" s="372"/>
      <c r="U28" s="372"/>
      <c r="V28" s="372"/>
      <c r="W28" s="372"/>
      <c r="X28" s="372"/>
      <c r="Y28" s="372"/>
      <c r="Z28" s="516">
        <v>1</v>
      </c>
      <c r="AA28" s="372"/>
      <c r="AB28" s="375" t="s">
        <v>1792</v>
      </c>
      <c r="AC28" s="375" t="s">
        <v>1768</v>
      </c>
      <c r="AD28" s="375" t="s">
        <v>1769</v>
      </c>
      <c r="AE28" s="375"/>
      <c r="AF28" s="179"/>
      <c r="AG28" s="1"/>
      <c r="AH28" s="1"/>
      <c r="AI28" s="1"/>
      <c r="AJ28" s="1"/>
      <c r="AK28" s="1"/>
      <c r="AL28" s="1"/>
      <c r="AM28" s="1"/>
    </row>
    <row r="29" spans="2:39" ht="58.5" customHeight="1" x14ac:dyDescent="0.25">
      <c r="B29" s="140"/>
      <c r="C29" s="93"/>
      <c r="D29" s="405"/>
      <c r="E29" s="518" t="s">
        <v>1800</v>
      </c>
      <c r="F29" s="529" t="s">
        <v>1780</v>
      </c>
      <c r="G29" s="518" t="s">
        <v>1801</v>
      </c>
      <c r="H29" s="179">
        <v>3</v>
      </c>
      <c r="I29" s="375" t="s">
        <v>1782</v>
      </c>
      <c r="J29" s="375" t="s">
        <v>1783</v>
      </c>
      <c r="K29" s="375" t="s">
        <v>40</v>
      </c>
      <c r="L29" s="512" t="s">
        <v>41</v>
      </c>
      <c r="M29" s="512" t="s">
        <v>42</v>
      </c>
      <c r="N29" s="512" t="s">
        <v>43</v>
      </c>
      <c r="O29" s="587">
        <f t="shared" si="0"/>
        <v>1</v>
      </c>
      <c r="P29" s="372"/>
      <c r="Q29" s="372"/>
      <c r="R29" s="372"/>
      <c r="S29" s="372"/>
      <c r="T29" s="372"/>
      <c r="U29" s="372"/>
      <c r="V29" s="516">
        <v>0.5</v>
      </c>
      <c r="W29" s="516">
        <v>0.5</v>
      </c>
      <c r="X29" s="372"/>
      <c r="Y29" s="372"/>
      <c r="Z29" s="372"/>
      <c r="AA29" s="372"/>
      <c r="AB29" s="375" t="s">
        <v>1784</v>
      </c>
      <c r="AC29" s="375" t="s">
        <v>1768</v>
      </c>
      <c r="AD29" s="375" t="s">
        <v>1769</v>
      </c>
      <c r="AE29" s="375"/>
      <c r="AF29" s="179"/>
      <c r="AG29" s="1"/>
      <c r="AH29" s="1"/>
      <c r="AI29" s="1"/>
      <c r="AJ29" s="1"/>
      <c r="AK29" s="1"/>
      <c r="AL29" s="1"/>
      <c r="AM29" s="1"/>
    </row>
    <row r="30" spans="2:39" ht="69" customHeight="1" x14ac:dyDescent="0.25">
      <c r="B30" s="140"/>
      <c r="C30" s="93"/>
      <c r="D30" s="405"/>
      <c r="E30" s="520"/>
      <c r="F30" s="527" t="s">
        <v>1785</v>
      </c>
      <c r="G30" s="520"/>
      <c r="H30" s="179">
        <v>1</v>
      </c>
      <c r="I30" s="375" t="s">
        <v>1782</v>
      </c>
      <c r="J30" s="375" t="s">
        <v>1786</v>
      </c>
      <c r="K30" s="375" t="s">
        <v>40</v>
      </c>
      <c r="L30" s="512" t="s">
        <v>41</v>
      </c>
      <c r="M30" s="512" t="s">
        <v>42</v>
      </c>
      <c r="N30" s="512" t="s">
        <v>43</v>
      </c>
      <c r="O30" s="587">
        <f t="shared" si="0"/>
        <v>1</v>
      </c>
      <c r="P30" s="372"/>
      <c r="Q30" s="372"/>
      <c r="R30" s="372"/>
      <c r="S30" s="372"/>
      <c r="T30" s="372"/>
      <c r="U30" s="372"/>
      <c r="V30" s="372"/>
      <c r="W30" s="372"/>
      <c r="X30" s="516">
        <v>1</v>
      </c>
      <c r="Y30" s="372"/>
      <c r="Z30" s="372"/>
      <c r="AA30" s="372"/>
      <c r="AB30" s="375" t="s">
        <v>424</v>
      </c>
      <c r="AC30" s="375" t="s">
        <v>1768</v>
      </c>
      <c r="AD30" s="375" t="s">
        <v>1769</v>
      </c>
      <c r="AE30" s="375"/>
      <c r="AF30" s="179"/>
      <c r="AG30" s="1"/>
      <c r="AH30" s="1"/>
      <c r="AI30" s="1"/>
      <c r="AJ30" s="1"/>
      <c r="AK30" s="1"/>
      <c r="AL30" s="1"/>
      <c r="AM30" s="1"/>
    </row>
    <row r="31" spans="2:39" ht="63.75" customHeight="1" x14ac:dyDescent="0.25">
      <c r="B31" s="140"/>
      <c r="C31" s="93"/>
      <c r="D31" s="405"/>
      <c r="E31" s="520"/>
      <c r="F31" s="527" t="s">
        <v>1795</v>
      </c>
      <c r="G31" s="520"/>
      <c r="H31" s="179">
        <v>2</v>
      </c>
      <c r="I31" s="375" t="s">
        <v>1782</v>
      </c>
      <c r="J31" s="375" t="s">
        <v>1788</v>
      </c>
      <c r="K31" s="375" t="s">
        <v>40</v>
      </c>
      <c r="L31" s="512" t="s">
        <v>41</v>
      </c>
      <c r="M31" s="512" t="s">
        <v>42</v>
      </c>
      <c r="N31" s="512" t="s">
        <v>43</v>
      </c>
      <c r="O31" s="587">
        <f t="shared" si="0"/>
        <v>1</v>
      </c>
      <c r="P31" s="372"/>
      <c r="Q31" s="372"/>
      <c r="R31" s="372"/>
      <c r="S31" s="372"/>
      <c r="T31" s="372"/>
      <c r="U31" s="372"/>
      <c r="V31" s="372"/>
      <c r="W31" s="372"/>
      <c r="X31" s="372"/>
      <c r="Y31" s="516">
        <v>1</v>
      </c>
      <c r="Z31" s="372"/>
      <c r="AA31" s="372"/>
      <c r="AB31" s="375" t="s">
        <v>1789</v>
      </c>
      <c r="AC31" s="375" t="s">
        <v>1768</v>
      </c>
      <c r="AD31" s="375" t="s">
        <v>1769</v>
      </c>
      <c r="AE31" s="375"/>
      <c r="AF31" s="179"/>
      <c r="AG31" s="1"/>
      <c r="AH31" s="1"/>
      <c r="AI31" s="1"/>
      <c r="AJ31" s="1"/>
      <c r="AK31" s="1"/>
      <c r="AL31" s="1"/>
      <c r="AM31" s="1"/>
    </row>
    <row r="32" spans="2:39" ht="65.25" customHeight="1" x14ac:dyDescent="0.25">
      <c r="B32" s="140"/>
      <c r="C32" s="93"/>
      <c r="D32" s="405"/>
      <c r="E32" s="522"/>
      <c r="F32" s="179" t="s">
        <v>1790</v>
      </c>
      <c r="G32" s="522"/>
      <c r="H32" s="179">
        <v>3</v>
      </c>
      <c r="I32" s="375" t="s">
        <v>1782</v>
      </c>
      <c r="J32" s="375" t="s">
        <v>1791</v>
      </c>
      <c r="K32" s="375" t="s">
        <v>40</v>
      </c>
      <c r="L32" s="512" t="s">
        <v>41</v>
      </c>
      <c r="M32" s="512" t="s">
        <v>42</v>
      </c>
      <c r="N32" s="512" t="s">
        <v>43</v>
      </c>
      <c r="O32" s="587">
        <f t="shared" si="0"/>
        <v>1</v>
      </c>
      <c r="P32" s="372"/>
      <c r="Q32" s="372"/>
      <c r="R32" s="372"/>
      <c r="S32" s="372"/>
      <c r="T32" s="372"/>
      <c r="U32" s="372"/>
      <c r="V32" s="372"/>
      <c r="W32" s="372"/>
      <c r="X32" s="372"/>
      <c r="Y32" s="372"/>
      <c r="Z32" s="516">
        <v>1</v>
      </c>
      <c r="AA32" s="372"/>
      <c r="AB32" s="375" t="s">
        <v>1792</v>
      </c>
      <c r="AC32" s="375" t="s">
        <v>1768</v>
      </c>
      <c r="AD32" s="375" t="s">
        <v>1769</v>
      </c>
      <c r="AE32" s="375"/>
      <c r="AF32" s="179"/>
      <c r="AG32" s="1"/>
      <c r="AH32" s="1"/>
      <c r="AI32" s="1"/>
      <c r="AJ32" s="1"/>
      <c r="AK32" s="1"/>
      <c r="AL32" s="1"/>
      <c r="AM32" s="1"/>
    </row>
    <row r="33" spans="2:39" ht="75.75" customHeight="1" x14ac:dyDescent="0.25">
      <c r="B33" s="140"/>
      <c r="C33" s="93"/>
      <c r="D33" s="405"/>
      <c r="E33" s="518" t="s">
        <v>1802</v>
      </c>
      <c r="F33" s="530" t="s">
        <v>1780</v>
      </c>
      <c r="G33" s="518" t="s">
        <v>1803</v>
      </c>
      <c r="H33" s="179">
        <v>3</v>
      </c>
      <c r="I33" s="375" t="s">
        <v>1782</v>
      </c>
      <c r="J33" s="375" t="s">
        <v>1786</v>
      </c>
      <c r="K33" s="375" t="s">
        <v>40</v>
      </c>
      <c r="L33" s="512" t="s">
        <v>41</v>
      </c>
      <c r="M33" s="512" t="s">
        <v>42</v>
      </c>
      <c r="N33" s="512" t="s">
        <v>43</v>
      </c>
      <c r="O33" s="587">
        <f t="shared" si="0"/>
        <v>1</v>
      </c>
      <c r="P33" s="372"/>
      <c r="Q33" s="372"/>
      <c r="R33" s="372"/>
      <c r="S33" s="372"/>
      <c r="T33" s="372"/>
      <c r="U33" s="372"/>
      <c r="V33" s="372"/>
      <c r="W33" s="516"/>
      <c r="X33" s="516">
        <v>1</v>
      </c>
      <c r="Y33" s="372"/>
      <c r="Z33" s="372"/>
      <c r="AA33" s="372"/>
      <c r="AB33" s="375" t="s">
        <v>1804</v>
      </c>
      <c r="AC33" s="375" t="s">
        <v>1768</v>
      </c>
      <c r="AD33" s="375" t="s">
        <v>1769</v>
      </c>
      <c r="AE33" s="375"/>
      <c r="AF33" s="179"/>
      <c r="AG33" s="1"/>
      <c r="AH33" s="1"/>
      <c r="AI33" s="1"/>
      <c r="AJ33" s="1"/>
      <c r="AK33" s="1"/>
      <c r="AL33" s="1"/>
      <c r="AM33" s="1"/>
    </row>
    <row r="34" spans="2:39" ht="60" customHeight="1" x14ac:dyDescent="0.25">
      <c r="B34" s="140"/>
      <c r="C34" s="93"/>
      <c r="D34" s="405"/>
      <c r="E34" s="520"/>
      <c r="F34" s="531" t="s">
        <v>1795</v>
      </c>
      <c r="G34" s="520"/>
      <c r="H34" s="179">
        <v>1</v>
      </c>
      <c r="I34" s="375" t="s">
        <v>1782</v>
      </c>
      <c r="J34" s="375" t="s">
        <v>1788</v>
      </c>
      <c r="K34" s="375" t="s">
        <v>40</v>
      </c>
      <c r="L34" s="512" t="s">
        <v>41</v>
      </c>
      <c r="M34" s="512" t="s">
        <v>42</v>
      </c>
      <c r="N34" s="512" t="s">
        <v>43</v>
      </c>
      <c r="O34" s="587">
        <f t="shared" si="0"/>
        <v>1</v>
      </c>
      <c r="P34" s="372"/>
      <c r="Q34" s="372"/>
      <c r="R34" s="372"/>
      <c r="S34" s="372"/>
      <c r="T34" s="372"/>
      <c r="U34" s="372"/>
      <c r="V34" s="372"/>
      <c r="W34" s="372"/>
      <c r="X34" s="372"/>
      <c r="Y34" s="516">
        <v>1</v>
      </c>
      <c r="Z34" s="372"/>
      <c r="AA34" s="372"/>
      <c r="AB34" s="375" t="s">
        <v>1789</v>
      </c>
      <c r="AC34" s="375" t="s">
        <v>1768</v>
      </c>
      <c r="AD34" s="375" t="s">
        <v>1769</v>
      </c>
      <c r="AE34" s="375"/>
      <c r="AF34" s="179"/>
      <c r="AG34" s="1"/>
      <c r="AH34" s="1"/>
      <c r="AI34" s="1"/>
      <c r="AJ34" s="1"/>
      <c r="AK34" s="1"/>
      <c r="AL34" s="1"/>
      <c r="AM34" s="1"/>
    </row>
    <row r="35" spans="2:39" ht="60.75" customHeight="1" x14ac:dyDescent="0.25">
      <c r="B35" s="140"/>
      <c r="C35" s="93"/>
      <c r="D35" s="405"/>
      <c r="E35" s="522"/>
      <c r="F35" s="531" t="s">
        <v>1790</v>
      </c>
      <c r="G35" s="522"/>
      <c r="H35" s="179">
        <v>2</v>
      </c>
      <c r="I35" s="375" t="s">
        <v>1782</v>
      </c>
      <c r="J35" s="375" t="s">
        <v>1791</v>
      </c>
      <c r="K35" s="375" t="s">
        <v>40</v>
      </c>
      <c r="L35" s="512" t="s">
        <v>41</v>
      </c>
      <c r="M35" s="512" t="s">
        <v>42</v>
      </c>
      <c r="N35" s="512" t="s">
        <v>43</v>
      </c>
      <c r="O35" s="587">
        <f t="shared" si="0"/>
        <v>1</v>
      </c>
      <c r="P35" s="372"/>
      <c r="Q35" s="372"/>
      <c r="R35" s="372"/>
      <c r="S35" s="372"/>
      <c r="T35" s="372"/>
      <c r="U35" s="372"/>
      <c r="V35" s="372"/>
      <c r="W35" s="372"/>
      <c r="X35" s="372"/>
      <c r="Y35" s="372"/>
      <c r="Z35" s="516">
        <v>1</v>
      </c>
      <c r="AA35" s="372"/>
      <c r="AB35" s="375" t="s">
        <v>1792</v>
      </c>
      <c r="AC35" s="375" t="s">
        <v>1768</v>
      </c>
      <c r="AD35" s="375" t="s">
        <v>1769</v>
      </c>
      <c r="AE35" s="375"/>
      <c r="AF35" s="179"/>
      <c r="AG35" s="1"/>
      <c r="AH35" s="1"/>
      <c r="AI35" s="1"/>
      <c r="AJ35" s="1"/>
      <c r="AK35" s="1"/>
      <c r="AL35" s="1"/>
      <c r="AM35" s="1"/>
    </row>
    <row r="36" spans="2:39" ht="66.75" customHeight="1" x14ac:dyDescent="0.25">
      <c r="B36" s="140"/>
      <c r="C36" s="93"/>
      <c r="D36" s="405"/>
      <c r="E36" s="518" t="s">
        <v>1805</v>
      </c>
      <c r="F36" s="533" t="s">
        <v>1780</v>
      </c>
      <c r="G36" s="518" t="s">
        <v>1806</v>
      </c>
      <c r="H36" s="179">
        <v>3</v>
      </c>
      <c r="I36" s="375" t="s">
        <v>1782</v>
      </c>
      <c r="J36" s="375" t="s">
        <v>1786</v>
      </c>
      <c r="K36" s="375" t="s">
        <v>40</v>
      </c>
      <c r="L36" s="512" t="s">
        <v>41</v>
      </c>
      <c r="M36" s="512" t="s">
        <v>42</v>
      </c>
      <c r="N36" s="512" t="s">
        <v>43</v>
      </c>
      <c r="O36" s="587">
        <f t="shared" si="0"/>
        <v>1</v>
      </c>
      <c r="P36" s="372"/>
      <c r="Q36" s="372"/>
      <c r="R36" s="372"/>
      <c r="S36" s="372"/>
      <c r="T36" s="372"/>
      <c r="U36" s="372"/>
      <c r="V36" s="372"/>
      <c r="W36" s="516"/>
      <c r="X36" s="516">
        <v>1</v>
      </c>
      <c r="Y36" s="372"/>
      <c r="Z36" s="372"/>
      <c r="AA36" s="372"/>
      <c r="AB36" s="375" t="s">
        <v>1804</v>
      </c>
      <c r="AC36" s="375" t="s">
        <v>1768</v>
      </c>
      <c r="AD36" s="375" t="s">
        <v>1769</v>
      </c>
      <c r="AE36" s="375"/>
      <c r="AF36" s="179"/>
      <c r="AG36" s="1"/>
      <c r="AH36" s="1"/>
      <c r="AI36" s="1"/>
      <c r="AJ36" s="1"/>
      <c r="AK36" s="1"/>
      <c r="AL36" s="1"/>
      <c r="AM36" s="1"/>
    </row>
    <row r="37" spans="2:39" ht="63.75" customHeight="1" x14ac:dyDescent="0.25">
      <c r="B37" s="140"/>
      <c r="C37" s="93"/>
      <c r="D37" s="405"/>
      <c r="E37" s="520"/>
      <c r="F37" s="527" t="s">
        <v>1795</v>
      </c>
      <c r="G37" s="520"/>
      <c r="H37" s="179">
        <v>2</v>
      </c>
      <c r="I37" s="375" t="s">
        <v>1782</v>
      </c>
      <c r="J37" s="375" t="s">
        <v>1788</v>
      </c>
      <c r="K37" s="375" t="s">
        <v>40</v>
      </c>
      <c r="L37" s="512" t="s">
        <v>41</v>
      </c>
      <c r="M37" s="512" t="s">
        <v>42</v>
      </c>
      <c r="N37" s="512" t="s">
        <v>43</v>
      </c>
      <c r="O37" s="587">
        <f t="shared" si="0"/>
        <v>1</v>
      </c>
      <c r="P37" s="372"/>
      <c r="Q37" s="372"/>
      <c r="R37" s="372"/>
      <c r="S37" s="372"/>
      <c r="T37" s="372"/>
      <c r="U37" s="372"/>
      <c r="V37" s="372"/>
      <c r="W37" s="372"/>
      <c r="X37" s="372"/>
      <c r="Y37" s="516">
        <v>1</v>
      </c>
      <c r="Z37" s="372"/>
      <c r="AA37" s="372"/>
      <c r="AB37" s="375" t="s">
        <v>1789</v>
      </c>
      <c r="AC37" s="375" t="s">
        <v>1768</v>
      </c>
      <c r="AD37" s="375" t="s">
        <v>1769</v>
      </c>
      <c r="AE37" s="375"/>
      <c r="AF37" s="179"/>
      <c r="AG37" s="1"/>
      <c r="AH37" s="1"/>
      <c r="AI37" s="1"/>
      <c r="AJ37" s="1"/>
      <c r="AK37" s="1"/>
      <c r="AL37" s="1"/>
      <c r="AM37" s="1"/>
    </row>
    <row r="38" spans="2:39" ht="72" customHeight="1" x14ac:dyDescent="0.3">
      <c r="B38" s="140"/>
      <c r="C38" s="93"/>
      <c r="D38" s="405"/>
      <c r="E38" s="522"/>
      <c r="F38" s="533" t="s">
        <v>1790</v>
      </c>
      <c r="G38" s="522"/>
      <c r="H38" s="179">
        <v>3</v>
      </c>
      <c r="I38" s="375" t="s">
        <v>1782</v>
      </c>
      <c r="J38" s="375" t="s">
        <v>1791</v>
      </c>
      <c r="K38" s="375" t="s">
        <v>40</v>
      </c>
      <c r="L38" s="512" t="s">
        <v>41</v>
      </c>
      <c r="M38" s="512" t="s">
        <v>42</v>
      </c>
      <c r="N38" s="512" t="s">
        <v>43</v>
      </c>
      <c r="O38" s="587">
        <f t="shared" si="0"/>
        <v>1</v>
      </c>
      <c r="P38" s="372"/>
      <c r="Q38" s="372"/>
      <c r="R38" s="372"/>
      <c r="S38" s="372"/>
      <c r="T38" s="372"/>
      <c r="U38" s="372"/>
      <c r="V38" s="372"/>
      <c r="W38" s="372"/>
      <c r="X38" s="372"/>
      <c r="Y38" s="372"/>
      <c r="Z38" s="516">
        <v>1</v>
      </c>
      <c r="AA38" s="372"/>
      <c r="AB38" s="375" t="s">
        <v>1792</v>
      </c>
      <c r="AC38" s="375" t="s">
        <v>1768</v>
      </c>
      <c r="AD38" s="375" t="s">
        <v>1769</v>
      </c>
      <c r="AE38" s="375"/>
      <c r="AF38" s="179"/>
    </row>
    <row r="39" spans="2:39" ht="61.5" customHeight="1" x14ac:dyDescent="0.3">
      <c r="B39" s="140"/>
      <c r="C39" s="93"/>
      <c r="D39" s="405"/>
      <c r="E39" s="518" t="s">
        <v>1807</v>
      </c>
      <c r="F39" s="531" t="s">
        <v>1808</v>
      </c>
      <c r="G39" s="518" t="s">
        <v>1809</v>
      </c>
      <c r="H39" s="179">
        <v>3</v>
      </c>
      <c r="I39" s="375" t="s">
        <v>1782</v>
      </c>
      <c r="J39" s="375" t="s">
        <v>1786</v>
      </c>
      <c r="K39" s="375" t="s">
        <v>40</v>
      </c>
      <c r="L39" s="512" t="s">
        <v>41</v>
      </c>
      <c r="M39" s="512" t="s">
        <v>42</v>
      </c>
      <c r="N39" s="512" t="s">
        <v>43</v>
      </c>
      <c r="O39" s="587">
        <f t="shared" si="0"/>
        <v>1</v>
      </c>
      <c r="P39" s="372"/>
      <c r="Q39" s="372"/>
      <c r="R39" s="372"/>
      <c r="S39" s="372"/>
      <c r="T39" s="372"/>
      <c r="U39" s="372"/>
      <c r="V39" s="372"/>
      <c r="W39" s="516"/>
      <c r="X39" s="516">
        <v>1</v>
      </c>
      <c r="Y39" s="372"/>
      <c r="Z39" s="372"/>
      <c r="AA39" s="372"/>
      <c r="AB39" s="375" t="s">
        <v>1804</v>
      </c>
      <c r="AC39" s="375" t="s">
        <v>1768</v>
      </c>
      <c r="AD39" s="375" t="s">
        <v>1769</v>
      </c>
      <c r="AE39" s="375"/>
      <c r="AF39" s="179"/>
    </row>
    <row r="40" spans="2:39" ht="60" customHeight="1" x14ac:dyDescent="0.3">
      <c r="B40" s="140"/>
      <c r="C40" s="93"/>
      <c r="D40" s="405"/>
      <c r="E40" s="520"/>
      <c r="F40" s="534" t="s">
        <v>1795</v>
      </c>
      <c r="G40" s="520"/>
      <c r="H40" s="179">
        <v>2</v>
      </c>
      <c r="I40" s="375" t="s">
        <v>1782</v>
      </c>
      <c r="J40" s="375" t="s">
        <v>1788</v>
      </c>
      <c r="K40" s="375" t="s">
        <v>40</v>
      </c>
      <c r="L40" s="512" t="s">
        <v>41</v>
      </c>
      <c r="M40" s="512" t="s">
        <v>42</v>
      </c>
      <c r="N40" s="512" t="s">
        <v>43</v>
      </c>
      <c r="O40" s="587">
        <f t="shared" si="0"/>
        <v>1</v>
      </c>
      <c r="P40" s="372"/>
      <c r="Q40" s="372"/>
      <c r="R40" s="372"/>
      <c r="S40" s="372"/>
      <c r="T40" s="372"/>
      <c r="U40" s="372"/>
      <c r="V40" s="372"/>
      <c r="W40" s="372"/>
      <c r="X40" s="372"/>
      <c r="Y40" s="516">
        <v>1</v>
      </c>
      <c r="Z40" s="372"/>
      <c r="AA40" s="372"/>
      <c r="AB40" s="375" t="s">
        <v>1789</v>
      </c>
      <c r="AC40" s="375" t="s">
        <v>1768</v>
      </c>
      <c r="AD40" s="375" t="s">
        <v>1769</v>
      </c>
      <c r="AE40" s="375"/>
      <c r="AF40" s="179"/>
    </row>
    <row r="41" spans="2:39" ht="61.5" customHeight="1" x14ac:dyDescent="0.25">
      <c r="B41" s="140"/>
      <c r="C41" s="93"/>
      <c r="D41" s="405"/>
      <c r="E41" s="522"/>
      <c r="F41" s="535" t="s">
        <v>1790</v>
      </c>
      <c r="G41" s="522"/>
      <c r="H41" s="179">
        <v>3</v>
      </c>
      <c r="I41" s="375" t="s">
        <v>1782</v>
      </c>
      <c r="J41" s="375" t="s">
        <v>1791</v>
      </c>
      <c r="K41" s="375" t="s">
        <v>40</v>
      </c>
      <c r="L41" s="512" t="s">
        <v>41</v>
      </c>
      <c r="M41" s="512" t="s">
        <v>42</v>
      </c>
      <c r="N41" s="512" t="s">
        <v>43</v>
      </c>
      <c r="O41" s="587">
        <f t="shared" si="0"/>
        <v>1</v>
      </c>
      <c r="P41" s="372"/>
      <c r="Q41" s="372"/>
      <c r="R41" s="372"/>
      <c r="S41" s="372"/>
      <c r="T41" s="372"/>
      <c r="U41" s="372"/>
      <c r="V41" s="372"/>
      <c r="W41" s="372"/>
      <c r="X41" s="372"/>
      <c r="Y41" s="372"/>
      <c r="Z41" s="516">
        <v>1</v>
      </c>
      <c r="AA41" s="372"/>
      <c r="AB41" s="375" t="s">
        <v>1792</v>
      </c>
      <c r="AC41" s="375" t="s">
        <v>1768</v>
      </c>
      <c r="AD41" s="375" t="s">
        <v>1769</v>
      </c>
      <c r="AE41" s="375"/>
      <c r="AF41" s="179"/>
      <c r="AG41" s="1"/>
      <c r="AH41" s="1"/>
      <c r="AI41" s="1"/>
      <c r="AJ41" s="1"/>
      <c r="AK41" s="1"/>
      <c r="AL41" s="1"/>
      <c r="AM41" s="1"/>
    </row>
    <row r="42" spans="2:39" ht="75.75" customHeight="1" x14ac:dyDescent="0.25">
      <c r="B42" s="140"/>
      <c r="C42" s="93"/>
      <c r="D42" s="405"/>
      <c r="E42" s="518" t="s">
        <v>1810</v>
      </c>
      <c r="F42" s="531" t="s">
        <v>1808</v>
      </c>
      <c r="G42" s="518" t="s">
        <v>1811</v>
      </c>
      <c r="H42" s="179">
        <v>3</v>
      </c>
      <c r="I42" s="375" t="s">
        <v>1782</v>
      </c>
      <c r="J42" s="375" t="s">
        <v>1786</v>
      </c>
      <c r="K42" s="375" t="s">
        <v>40</v>
      </c>
      <c r="L42" s="512" t="s">
        <v>41</v>
      </c>
      <c r="M42" s="512" t="s">
        <v>42</v>
      </c>
      <c r="N42" s="512" t="s">
        <v>43</v>
      </c>
      <c r="O42" s="587">
        <f t="shared" si="0"/>
        <v>1</v>
      </c>
      <c r="P42" s="372"/>
      <c r="Q42" s="372"/>
      <c r="R42" s="372"/>
      <c r="S42" s="372"/>
      <c r="T42" s="372"/>
      <c r="U42" s="372"/>
      <c r="V42" s="372"/>
      <c r="W42" s="516"/>
      <c r="X42" s="516">
        <v>1</v>
      </c>
      <c r="Y42" s="372"/>
      <c r="Z42" s="372"/>
      <c r="AA42" s="372"/>
      <c r="AB42" s="375" t="s">
        <v>1804</v>
      </c>
      <c r="AC42" s="375" t="s">
        <v>1768</v>
      </c>
      <c r="AD42" s="375" t="s">
        <v>1769</v>
      </c>
      <c r="AE42" s="375"/>
      <c r="AF42" s="179"/>
      <c r="AG42" s="1"/>
      <c r="AH42" s="1"/>
      <c r="AI42" s="1"/>
      <c r="AJ42" s="1"/>
      <c r="AK42" s="1"/>
      <c r="AL42" s="1"/>
      <c r="AM42" s="1"/>
    </row>
    <row r="43" spans="2:39" ht="58.5" customHeight="1" x14ac:dyDescent="0.25">
      <c r="B43" s="140"/>
      <c r="C43" s="93"/>
      <c r="D43" s="405"/>
      <c r="E43" s="520"/>
      <c r="F43" s="531" t="s">
        <v>1795</v>
      </c>
      <c r="G43" s="520"/>
      <c r="H43" s="179">
        <v>2</v>
      </c>
      <c r="I43" s="375" t="s">
        <v>1782</v>
      </c>
      <c r="J43" s="375" t="s">
        <v>1788</v>
      </c>
      <c r="K43" s="375" t="s">
        <v>40</v>
      </c>
      <c r="L43" s="512" t="s">
        <v>41</v>
      </c>
      <c r="M43" s="512" t="s">
        <v>42</v>
      </c>
      <c r="N43" s="512" t="s">
        <v>43</v>
      </c>
      <c r="O43" s="587">
        <f t="shared" si="0"/>
        <v>1</v>
      </c>
      <c r="P43" s="372"/>
      <c r="Q43" s="372"/>
      <c r="R43" s="372"/>
      <c r="S43" s="372"/>
      <c r="T43" s="372"/>
      <c r="U43" s="372"/>
      <c r="V43" s="372"/>
      <c r="W43" s="372"/>
      <c r="X43" s="516"/>
      <c r="Y43" s="516">
        <v>1</v>
      </c>
      <c r="Z43" s="372"/>
      <c r="AA43" s="372"/>
      <c r="AB43" s="375" t="s">
        <v>1789</v>
      </c>
      <c r="AC43" s="375" t="s">
        <v>1768</v>
      </c>
      <c r="AD43" s="375" t="s">
        <v>1769</v>
      </c>
      <c r="AE43" s="375"/>
      <c r="AF43" s="179"/>
      <c r="AG43" s="1"/>
      <c r="AH43" s="1"/>
      <c r="AI43" s="1"/>
      <c r="AJ43" s="1"/>
      <c r="AK43" s="1"/>
      <c r="AL43" s="1"/>
      <c r="AM43" s="1"/>
    </row>
    <row r="44" spans="2:39" ht="56.25" customHeight="1" x14ac:dyDescent="0.25">
      <c r="B44" s="140"/>
      <c r="C44" s="93"/>
      <c r="D44" s="405"/>
      <c r="E44" s="522"/>
      <c r="F44" s="535" t="s">
        <v>1790</v>
      </c>
      <c r="G44" s="522"/>
      <c r="H44" s="179">
        <v>3</v>
      </c>
      <c r="I44" s="375" t="s">
        <v>1782</v>
      </c>
      <c r="J44" s="375" t="s">
        <v>1791</v>
      </c>
      <c r="K44" s="375" t="s">
        <v>40</v>
      </c>
      <c r="L44" s="512" t="s">
        <v>41</v>
      </c>
      <c r="M44" s="512" t="s">
        <v>42</v>
      </c>
      <c r="N44" s="512" t="s">
        <v>43</v>
      </c>
      <c r="O44" s="587">
        <f t="shared" si="0"/>
        <v>1</v>
      </c>
      <c r="P44" s="372"/>
      <c r="Q44" s="372"/>
      <c r="R44" s="372"/>
      <c r="S44" s="372"/>
      <c r="T44" s="372"/>
      <c r="U44" s="372"/>
      <c r="V44" s="372"/>
      <c r="W44" s="372"/>
      <c r="X44" s="372"/>
      <c r="Y44" s="516"/>
      <c r="Z44" s="516">
        <v>1</v>
      </c>
      <c r="AA44" s="372"/>
      <c r="AB44" s="375" t="s">
        <v>1792</v>
      </c>
      <c r="AC44" s="375" t="s">
        <v>1768</v>
      </c>
      <c r="AD44" s="375" t="s">
        <v>1769</v>
      </c>
      <c r="AE44" s="375"/>
      <c r="AF44" s="179"/>
      <c r="AG44" s="1"/>
      <c r="AH44" s="1"/>
      <c r="AI44" s="1"/>
      <c r="AJ44" s="1"/>
      <c r="AK44" s="1"/>
      <c r="AL44" s="1"/>
      <c r="AM44" s="1"/>
    </row>
    <row r="45" spans="2:39" ht="56.25" customHeight="1" x14ac:dyDescent="0.25">
      <c r="B45" s="140"/>
      <c r="C45" s="93"/>
      <c r="D45" s="405"/>
      <c r="E45" s="520" t="s">
        <v>1812</v>
      </c>
      <c r="F45" s="179" t="s">
        <v>1813</v>
      </c>
      <c r="G45" s="520" t="s">
        <v>1814</v>
      </c>
      <c r="H45" s="515">
        <v>2</v>
      </c>
      <c r="I45" s="515" t="s">
        <v>92</v>
      </c>
      <c r="J45" s="515" t="s">
        <v>1815</v>
      </c>
      <c r="K45" s="375" t="s">
        <v>40</v>
      </c>
      <c r="L45" s="515" t="s">
        <v>41</v>
      </c>
      <c r="M45" s="515" t="s">
        <v>42</v>
      </c>
      <c r="N45" s="515" t="s">
        <v>43</v>
      </c>
      <c r="O45" s="587">
        <f t="shared" si="0"/>
        <v>0.25</v>
      </c>
      <c r="P45" s="372"/>
      <c r="Q45" s="372"/>
      <c r="R45" s="372" t="s">
        <v>1816</v>
      </c>
      <c r="S45" s="516">
        <v>0.25</v>
      </c>
      <c r="T45" s="372"/>
      <c r="U45" s="372"/>
      <c r="V45" s="372"/>
      <c r="W45" s="372"/>
      <c r="X45" s="372"/>
      <c r="Y45" s="372"/>
      <c r="Z45" s="372"/>
      <c r="AA45" s="372"/>
      <c r="AB45" s="179" t="s">
        <v>1817</v>
      </c>
      <c r="AC45" s="179" t="s">
        <v>1818</v>
      </c>
      <c r="AD45" s="179" t="s">
        <v>1819</v>
      </c>
      <c r="AE45" s="179" t="s">
        <v>1820</v>
      </c>
      <c r="AF45" s="514"/>
      <c r="AG45" s="1"/>
      <c r="AH45" s="1"/>
      <c r="AI45" s="1"/>
      <c r="AJ45" s="1"/>
      <c r="AK45" s="1"/>
      <c r="AL45" s="1"/>
      <c r="AM45" s="1"/>
    </row>
    <row r="46" spans="2:39" ht="56.25" customHeight="1" x14ac:dyDescent="0.25">
      <c r="B46" s="140"/>
      <c r="C46" s="93"/>
      <c r="D46" s="405"/>
      <c r="E46" s="520"/>
      <c r="F46" s="179" t="s">
        <v>1821</v>
      </c>
      <c r="G46" s="520"/>
      <c r="H46" s="515">
        <v>2</v>
      </c>
      <c r="I46" s="179" t="s">
        <v>92</v>
      </c>
      <c r="J46" s="515" t="s">
        <v>1815</v>
      </c>
      <c r="K46" s="375" t="s">
        <v>40</v>
      </c>
      <c r="L46" s="179" t="s">
        <v>41</v>
      </c>
      <c r="M46" s="179" t="s">
        <v>42</v>
      </c>
      <c r="N46" s="179" t="s">
        <v>43</v>
      </c>
      <c r="O46" s="587">
        <f t="shared" si="0"/>
        <v>0.25</v>
      </c>
      <c r="P46" s="372"/>
      <c r="Q46" s="372"/>
      <c r="R46" s="372"/>
      <c r="S46" s="372"/>
      <c r="T46" s="372"/>
      <c r="U46" s="372"/>
      <c r="V46" s="372"/>
      <c r="W46" s="372"/>
      <c r="X46" s="516">
        <v>0.25</v>
      </c>
      <c r="Y46" s="372"/>
      <c r="Z46" s="372"/>
      <c r="AA46" s="372"/>
      <c r="AB46" s="179" t="s">
        <v>424</v>
      </c>
      <c r="AC46" s="179" t="s">
        <v>1818</v>
      </c>
      <c r="AD46" s="179" t="s">
        <v>1819</v>
      </c>
      <c r="AE46" s="179" t="s">
        <v>1820</v>
      </c>
      <c r="AF46" s="514"/>
      <c r="AG46" s="1"/>
      <c r="AH46" s="1"/>
      <c r="AI46" s="1"/>
      <c r="AJ46" s="1"/>
      <c r="AK46" s="1"/>
      <c r="AL46" s="1"/>
      <c r="AM46" s="1"/>
    </row>
    <row r="47" spans="2:39" ht="56.25" customHeight="1" x14ac:dyDescent="0.25">
      <c r="B47" s="140"/>
      <c r="C47" s="96"/>
      <c r="D47" s="405"/>
      <c r="E47" s="520"/>
      <c r="F47" s="525" t="s">
        <v>1822</v>
      </c>
      <c r="G47" s="520"/>
      <c r="H47" s="532">
        <v>2</v>
      </c>
      <c r="I47" s="525" t="s">
        <v>92</v>
      </c>
      <c r="J47" s="515" t="s">
        <v>1815</v>
      </c>
      <c r="K47" s="375" t="s">
        <v>40</v>
      </c>
      <c r="L47" s="525" t="s">
        <v>41</v>
      </c>
      <c r="M47" s="525" t="s">
        <v>42</v>
      </c>
      <c r="N47" s="525" t="s">
        <v>43</v>
      </c>
      <c r="O47" s="587">
        <f t="shared" si="0"/>
        <v>0.5</v>
      </c>
      <c r="P47" s="372"/>
      <c r="Q47" s="372"/>
      <c r="R47" s="372"/>
      <c r="S47" s="372"/>
      <c r="T47" s="372"/>
      <c r="U47" s="372"/>
      <c r="V47" s="372"/>
      <c r="W47" s="372"/>
      <c r="X47" s="372"/>
      <c r="Y47" s="372"/>
      <c r="Z47" s="372"/>
      <c r="AA47" s="516">
        <v>0.5</v>
      </c>
      <c r="AB47" s="179" t="s">
        <v>1817</v>
      </c>
      <c r="AC47" s="179" t="s">
        <v>1818</v>
      </c>
      <c r="AD47" s="179" t="s">
        <v>1819</v>
      </c>
      <c r="AE47" s="179"/>
      <c r="AF47" s="536"/>
      <c r="AG47" s="1"/>
      <c r="AH47" s="1"/>
      <c r="AI47" s="1"/>
      <c r="AJ47" s="1"/>
      <c r="AK47" s="1"/>
      <c r="AL47" s="1"/>
      <c r="AM47" s="1"/>
    </row>
    <row r="48" spans="2:39" ht="85.5" customHeight="1" x14ac:dyDescent="0.3">
      <c r="B48" s="140"/>
      <c r="C48" s="136" t="s">
        <v>180</v>
      </c>
      <c r="D48" s="405"/>
      <c r="E48" s="537" t="s">
        <v>1823</v>
      </c>
      <c r="F48" s="537"/>
      <c r="G48" s="525" t="s">
        <v>1824</v>
      </c>
      <c r="H48" s="179">
        <v>1</v>
      </c>
      <c r="I48" s="525"/>
      <c r="J48" s="525" t="s">
        <v>1825</v>
      </c>
      <c r="K48" s="375" t="s">
        <v>40</v>
      </c>
      <c r="L48" s="525" t="s">
        <v>41</v>
      </c>
      <c r="M48" s="525" t="s">
        <v>178</v>
      </c>
      <c r="N48" s="525" t="s">
        <v>43</v>
      </c>
      <c r="O48" s="587">
        <f>AVERAGE(P48:AA48)</f>
        <v>1</v>
      </c>
      <c r="P48" s="516">
        <v>1</v>
      </c>
      <c r="Q48" s="516">
        <v>1</v>
      </c>
      <c r="R48" s="516">
        <v>1</v>
      </c>
      <c r="S48" s="516">
        <v>1</v>
      </c>
      <c r="T48" s="516">
        <v>1</v>
      </c>
      <c r="U48" s="516">
        <v>1</v>
      </c>
      <c r="V48" s="516">
        <v>1</v>
      </c>
      <c r="W48" s="516">
        <v>1</v>
      </c>
      <c r="X48" s="516">
        <v>1</v>
      </c>
      <c r="Y48" s="516">
        <v>1</v>
      </c>
      <c r="Z48" s="516">
        <v>1</v>
      </c>
      <c r="AA48" s="516">
        <v>1</v>
      </c>
      <c r="AB48" s="375" t="s">
        <v>1826</v>
      </c>
      <c r="AC48" s="375" t="s">
        <v>1827</v>
      </c>
      <c r="AD48" s="375" t="s">
        <v>1828</v>
      </c>
      <c r="AE48" s="375"/>
      <c r="AF48" s="179"/>
    </row>
    <row r="49" spans="2:39" ht="70.5" customHeight="1" x14ac:dyDescent="0.25">
      <c r="B49" s="140"/>
      <c r="C49" s="93"/>
      <c r="D49" s="405"/>
      <c r="E49" s="537" t="s">
        <v>1829</v>
      </c>
      <c r="F49" s="404"/>
      <c r="G49" s="179" t="s">
        <v>1830</v>
      </c>
      <c r="H49" s="179">
        <v>2</v>
      </c>
      <c r="I49" s="179"/>
      <c r="J49" s="375" t="s">
        <v>1831</v>
      </c>
      <c r="K49" s="375" t="s">
        <v>40</v>
      </c>
      <c r="L49" s="375" t="s">
        <v>41</v>
      </c>
      <c r="M49" s="375" t="s">
        <v>178</v>
      </c>
      <c r="N49" s="375" t="s">
        <v>43</v>
      </c>
      <c r="O49" s="587">
        <f t="shared" ref="O49:O50" si="1">AVERAGE(P49:AA49)</f>
        <v>1</v>
      </c>
      <c r="P49" s="588"/>
      <c r="Q49" s="516"/>
      <c r="R49" s="516">
        <v>1</v>
      </c>
      <c r="S49" s="516">
        <v>1</v>
      </c>
      <c r="T49" s="516">
        <v>1</v>
      </c>
      <c r="U49" s="516">
        <v>1</v>
      </c>
      <c r="V49" s="516">
        <v>1</v>
      </c>
      <c r="W49" s="516">
        <v>1</v>
      </c>
      <c r="X49" s="516">
        <v>1</v>
      </c>
      <c r="Y49" s="516">
        <v>1</v>
      </c>
      <c r="Z49" s="516">
        <v>1</v>
      </c>
      <c r="AA49" s="516">
        <v>1</v>
      </c>
      <c r="AB49" s="375" t="s">
        <v>1832</v>
      </c>
      <c r="AC49" s="375" t="s">
        <v>1827</v>
      </c>
      <c r="AD49" s="375" t="s">
        <v>1828</v>
      </c>
      <c r="AE49" s="375"/>
      <c r="AF49" s="179"/>
      <c r="AG49" s="1"/>
      <c r="AH49" s="1"/>
      <c r="AI49" s="1"/>
      <c r="AJ49" s="1"/>
      <c r="AK49" s="1"/>
      <c r="AL49" s="1"/>
      <c r="AM49" s="1"/>
    </row>
    <row r="50" spans="2:39" ht="55.5" customHeight="1" x14ac:dyDescent="0.25">
      <c r="B50" s="140"/>
      <c r="C50" s="96"/>
      <c r="D50" s="405"/>
      <c r="E50" s="537" t="s">
        <v>1833</v>
      </c>
      <c r="F50" s="404"/>
      <c r="G50" s="179" t="s">
        <v>1834</v>
      </c>
      <c r="H50" s="179">
        <v>1</v>
      </c>
      <c r="I50" s="179"/>
      <c r="J50" s="179" t="s">
        <v>1835</v>
      </c>
      <c r="K50" s="375" t="s">
        <v>40</v>
      </c>
      <c r="L50" s="179" t="s">
        <v>41</v>
      </c>
      <c r="M50" s="375" t="s">
        <v>178</v>
      </c>
      <c r="N50" s="375" t="s">
        <v>43</v>
      </c>
      <c r="O50" s="587">
        <f t="shared" si="1"/>
        <v>1</v>
      </c>
      <c r="P50" s="516">
        <v>1</v>
      </c>
      <c r="Q50" s="516">
        <v>1</v>
      </c>
      <c r="R50" s="516">
        <v>1</v>
      </c>
      <c r="S50" s="516">
        <v>1</v>
      </c>
      <c r="T50" s="516">
        <v>1</v>
      </c>
      <c r="U50" s="516">
        <v>1</v>
      </c>
      <c r="V50" s="516">
        <v>1</v>
      </c>
      <c r="W50" s="516">
        <v>1</v>
      </c>
      <c r="X50" s="516">
        <v>1</v>
      </c>
      <c r="Y50" s="516">
        <v>1</v>
      </c>
      <c r="Z50" s="516">
        <v>1</v>
      </c>
      <c r="AA50" s="516">
        <v>1</v>
      </c>
      <c r="AB50" s="375" t="s">
        <v>450</v>
      </c>
      <c r="AC50" s="375" t="s">
        <v>1827</v>
      </c>
      <c r="AD50" s="375" t="s">
        <v>1828</v>
      </c>
      <c r="AE50" s="375"/>
      <c r="AF50" s="179"/>
      <c r="AG50" s="1"/>
      <c r="AH50" s="1"/>
      <c r="AI50" s="1"/>
      <c r="AJ50" s="1"/>
      <c r="AK50" s="1"/>
      <c r="AL50" s="1"/>
      <c r="AM50" s="1"/>
    </row>
    <row r="51" spans="2:39" ht="93.75" customHeight="1" x14ac:dyDescent="0.25">
      <c r="B51" s="140"/>
      <c r="C51" s="136" t="s">
        <v>145</v>
      </c>
      <c r="D51" s="405"/>
      <c r="E51" s="371" t="s">
        <v>1836</v>
      </c>
      <c r="F51" s="375" t="s">
        <v>1837</v>
      </c>
      <c r="G51" s="375" t="s">
        <v>1838</v>
      </c>
      <c r="H51" s="512">
        <v>3</v>
      </c>
      <c r="I51" s="375" t="s">
        <v>92</v>
      </c>
      <c r="J51" s="371" t="s">
        <v>1839</v>
      </c>
      <c r="K51" s="375" t="s">
        <v>251</v>
      </c>
      <c r="L51" s="375" t="s">
        <v>41</v>
      </c>
      <c r="M51" s="375" t="s">
        <v>178</v>
      </c>
      <c r="N51" s="375" t="s">
        <v>43</v>
      </c>
      <c r="O51" s="584">
        <f t="shared" si="0"/>
        <v>12</v>
      </c>
      <c r="P51" s="372">
        <v>1</v>
      </c>
      <c r="Q51" s="372">
        <v>1</v>
      </c>
      <c r="R51" s="372">
        <v>1</v>
      </c>
      <c r="S51" s="372">
        <v>1</v>
      </c>
      <c r="T51" s="372">
        <v>1</v>
      </c>
      <c r="U51" s="372">
        <v>1</v>
      </c>
      <c r="V51" s="372">
        <v>1</v>
      </c>
      <c r="W51" s="372">
        <v>1</v>
      </c>
      <c r="X51" s="372">
        <v>1</v>
      </c>
      <c r="Y51" s="372">
        <v>1</v>
      </c>
      <c r="Z51" s="372">
        <v>1</v>
      </c>
      <c r="AA51" s="372">
        <v>1</v>
      </c>
      <c r="AB51" s="375" t="s">
        <v>303</v>
      </c>
      <c r="AC51" s="375" t="s">
        <v>1758</v>
      </c>
      <c r="AD51" s="375" t="s">
        <v>1759</v>
      </c>
      <c r="AE51" s="375"/>
      <c r="AF51" s="179"/>
      <c r="AG51" s="1"/>
      <c r="AH51" s="1"/>
      <c r="AI51" s="1"/>
      <c r="AJ51" s="1"/>
      <c r="AK51" s="1"/>
      <c r="AL51" s="1"/>
      <c r="AM51" s="1"/>
    </row>
    <row r="52" spans="2:39" ht="92.25" customHeight="1" x14ac:dyDescent="0.25">
      <c r="B52" s="140"/>
      <c r="C52" s="93"/>
      <c r="D52" s="405"/>
      <c r="E52" s="371" t="s">
        <v>1840</v>
      </c>
      <c r="F52" s="375" t="s">
        <v>1841</v>
      </c>
      <c r="G52" s="375" t="s">
        <v>1842</v>
      </c>
      <c r="H52" s="512">
        <v>2</v>
      </c>
      <c r="I52" s="375" t="s">
        <v>92</v>
      </c>
      <c r="J52" s="371" t="s">
        <v>1843</v>
      </c>
      <c r="K52" s="375" t="s">
        <v>251</v>
      </c>
      <c r="L52" s="179" t="s">
        <v>41</v>
      </c>
      <c r="M52" s="375" t="s">
        <v>178</v>
      </c>
      <c r="N52" s="375" t="s">
        <v>43</v>
      </c>
      <c r="O52" s="584">
        <f t="shared" si="0"/>
        <v>12</v>
      </c>
      <c r="P52" s="372">
        <v>1</v>
      </c>
      <c r="Q52" s="372">
        <v>1</v>
      </c>
      <c r="R52" s="372">
        <v>1</v>
      </c>
      <c r="S52" s="372">
        <v>1</v>
      </c>
      <c r="T52" s="372">
        <v>1</v>
      </c>
      <c r="U52" s="372">
        <v>1</v>
      </c>
      <c r="V52" s="372">
        <v>1</v>
      </c>
      <c r="W52" s="372">
        <v>1</v>
      </c>
      <c r="X52" s="372">
        <v>1</v>
      </c>
      <c r="Y52" s="372">
        <v>1</v>
      </c>
      <c r="Z52" s="372">
        <v>1</v>
      </c>
      <c r="AA52" s="372">
        <v>1</v>
      </c>
      <c r="AB52" s="375" t="s">
        <v>303</v>
      </c>
      <c r="AC52" s="375" t="s">
        <v>1758</v>
      </c>
      <c r="AD52" s="375" t="s">
        <v>1759</v>
      </c>
      <c r="AE52" s="375"/>
      <c r="AF52" s="179"/>
      <c r="AG52" s="1"/>
      <c r="AH52" s="1"/>
      <c r="AI52" s="1"/>
      <c r="AJ52" s="1"/>
      <c r="AK52" s="1"/>
      <c r="AL52" s="1"/>
      <c r="AM52" s="1"/>
    </row>
    <row r="53" spans="2:39" ht="110.25" customHeight="1" x14ac:dyDescent="0.3">
      <c r="B53" s="140"/>
      <c r="C53" s="93"/>
      <c r="D53" s="405"/>
      <c r="E53" s="375" t="s">
        <v>1844</v>
      </c>
      <c r="F53" s="375" t="s">
        <v>1845</v>
      </c>
      <c r="G53" s="375" t="s">
        <v>1846</v>
      </c>
      <c r="H53" s="512">
        <v>2</v>
      </c>
      <c r="I53" s="375" t="s">
        <v>92</v>
      </c>
      <c r="J53" s="371" t="s">
        <v>1847</v>
      </c>
      <c r="K53" s="375" t="s">
        <v>251</v>
      </c>
      <c r="L53" s="375" t="s">
        <v>41</v>
      </c>
      <c r="M53" s="375" t="s">
        <v>178</v>
      </c>
      <c r="N53" s="375" t="s">
        <v>43</v>
      </c>
      <c r="O53" s="584">
        <f t="shared" si="0"/>
        <v>12</v>
      </c>
      <c r="P53" s="372">
        <v>1</v>
      </c>
      <c r="Q53" s="372">
        <v>1</v>
      </c>
      <c r="R53" s="372">
        <v>1</v>
      </c>
      <c r="S53" s="372">
        <v>1</v>
      </c>
      <c r="T53" s="372">
        <v>1</v>
      </c>
      <c r="U53" s="372">
        <v>1</v>
      </c>
      <c r="V53" s="372">
        <v>1</v>
      </c>
      <c r="W53" s="372">
        <v>1</v>
      </c>
      <c r="X53" s="372">
        <v>1</v>
      </c>
      <c r="Y53" s="372">
        <v>1</v>
      </c>
      <c r="Z53" s="372">
        <v>1</v>
      </c>
      <c r="AA53" s="372">
        <v>1</v>
      </c>
      <c r="AB53" s="375" t="s">
        <v>303</v>
      </c>
      <c r="AC53" s="375" t="s">
        <v>1758</v>
      </c>
      <c r="AD53" s="375" t="s">
        <v>1759</v>
      </c>
      <c r="AE53" s="375"/>
      <c r="AF53" s="179"/>
    </row>
    <row r="54" spans="2:39" ht="72" customHeight="1" x14ac:dyDescent="0.3">
      <c r="B54" s="140"/>
      <c r="C54" s="93"/>
      <c r="D54" s="405"/>
      <c r="E54" s="375" t="s">
        <v>1848</v>
      </c>
      <c r="F54" s="375" t="s">
        <v>1849</v>
      </c>
      <c r="G54" s="375" t="s">
        <v>1850</v>
      </c>
      <c r="H54" s="512">
        <v>2</v>
      </c>
      <c r="I54" s="512" t="s">
        <v>92</v>
      </c>
      <c r="J54" s="375" t="s">
        <v>1851</v>
      </c>
      <c r="K54" s="512" t="s">
        <v>251</v>
      </c>
      <c r="L54" s="512" t="s">
        <v>41</v>
      </c>
      <c r="M54" s="512" t="s">
        <v>42</v>
      </c>
      <c r="N54" s="512" t="s">
        <v>43</v>
      </c>
      <c r="O54" s="584">
        <f t="shared" si="0"/>
        <v>84</v>
      </c>
      <c r="P54" s="372">
        <v>7</v>
      </c>
      <c r="Q54" s="372">
        <v>7</v>
      </c>
      <c r="R54" s="372">
        <v>7</v>
      </c>
      <c r="S54" s="372">
        <v>7</v>
      </c>
      <c r="T54" s="372">
        <v>7</v>
      </c>
      <c r="U54" s="372">
        <v>7</v>
      </c>
      <c r="V54" s="372">
        <v>7</v>
      </c>
      <c r="W54" s="372">
        <v>7</v>
      </c>
      <c r="X54" s="372">
        <v>7</v>
      </c>
      <c r="Y54" s="372">
        <v>7</v>
      </c>
      <c r="Z54" s="372">
        <v>7</v>
      </c>
      <c r="AA54" s="372">
        <v>7</v>
      </c>
      <c r="AB54" s="375" t="s">
        <v>424</v>
      </c>
      <c r="AC54" s="375" t="s">
        <v>1852</v>
      </c>
      <c r="AD54" s="375" t="s">
        <v>1853</v>
      </c>
      <c r="AE54" s="375"/>
      <c r="AF54" s="179"/>
    </row>
    <row r="55" spans="2:39" ht="63" customHeight="1" x14ac:dyDescent="0.3">
      <c r="B55" s="140"/>
      <c r="C55" s="93"/>
      <c r="D55" s="405"/>
      <c r="E55" s="375" t="s">
        <v>1854</v>
      </c>
      <c r="F55" s="375" t="s">
        <v>1855</v>
      </c>
      <c r="G55" s="375" t="s">
        <v>1856</v>
      </c>
      <c r="H55" s="512">
        <v>2</v>
      </c>
      <c r="I55" s="512" t="s">
        <v>92</v>
      </c>
      <c r="J55" s="179" t="s">
        <v>1857</v>
      </c>
      <c r="K55" s="515" t="s">
        <v>251</v>
      </c>
      <c r="L55" s="512" t="s">
        <v>41</v>
      </c>
      <c r="M55" s="515" t="s">
        <v>42</v>
      </c>
      <c r="N55" s="512" t="s">
        <v>43</v>
      </c>
      <c r="O55" s="584">
        <f t="shared" si="0"/>
        <v>2</v>
      </c>
      <c r="P55" s="372">
        <v>1</v>
      </c>
      <c r="Q55" s="372"/>
      <c r="R55" s="372"/>
      <c r="S55" s="372"/>
      <c r="T55" s="372"/>
      <c r="U55" s="372"/>
      <c r="V55" s="372">
        <v>1</v>
      </c>
      <c r="W55" s="372"/>
      <c r="X55" s="372"/>
      <c r="Y55" s="372"/>
      <c r="Z55" s="372"/>
      <c r="AA55" s="372"/>
      <c r="AB55" s="375" t="s">
        <v>1858</v>
      </c>
      <c r="AC55" s="375" t="s">
        <v>1852</v>
      </c>
      <c r="AD55" s="375" t="s">
        <v>1853</v>
      </c>
      <c r="AE55" s="375"/>
      <c r="AF55" s="179"/>
    </row>
    <row r="56" spans="2:39" ht="88.5" customHeight="1" x14ac:dyDescent="0.3">
      <c r="B56" s="140"/>
      <c r="C56" s="93"/>
      <c r="D56" s="405"/>
      <c r="E56" s="538" t="s">
        <v>1859</v>
      </c>
      <c r="F56" s="179" t="s">
        <v>1860</v>
      </c>
      <c r="G56" s="538" t="s">
        <v>1861</v>
      </c>
      <c r="H56" s="512">
        <v>1</v>
      </c>
      <c r="I56" s="512" t="s">
        <v>511</v>
      </c>
      <c r="J56" s="179" t="s">
        <v>1862</v>
      </c>
      <c r="K56" s="512" t="s">
        <v>251</v>
      </c>
      <c r="L56" s="512" t="s">
        <v>41</v>
      </c>
      <c r="M56" s="512" t="s">
        <v>42</v>
      </c>
      <c r="N56" s="512" t="s">
        <v>43</v>
      </c>
      <c r="O56" s="584">
        <f t="shared" si="0"/>
        <v>1</v>
      </c>
      <c r="P56" s="372">
        <v>1</v>
      </c>
      <c r="Q56" s="372"/>
      <c r="R56" s="372"/>
      <c r="S56" s="372"/>
      <c r="T56" s="372"/>
      <c r="U56" s="372"/>
      <c r="V56" s="372"/>
      <c r="W56" s="372"/>
      <c r="X56" s="372"/>
      <c r="Y56" s="372"/>
      <c r="Z56" s="372"/>
      <c r="AA56" s="372"/>
      <c r="AB56" s="179" t="s">
        <v>177</v>
      </c>
      <c r="AC56" s="375" t="s">
        <v>1852</v>
      </c>
      <c r="AD56" s="375" t="s">
        <v>1853</v>
      </c>
      <c r="AE56" s="375"/>
      <c r="AF56" s="179"/>
    </row>
    <row r="57" spans="2:39" ht="96" customHeight="1" x14ac:dyDescent="0.3">
      <c r="B57" s="140"/>
      <c r="C57" s="93"/>
      <c r="D57" s="405"/>
      <c r="E57" s="538"/>
      <c r="F57" s="179" t="s">
        <v>1863</v>
      </c>
      <c r="G57" s="538"/>
      <c r="H57" s="512">
        <v>1</v>
      </c>
      <c r="I57" s="512" t="s">
        <v>511</v>
      </c>
      <c r="J57" s="375" t="s">
        <v>1864</v>
      </c>
      <c r="K57" s="512" t="s">
        <v>251</v>
      </c>
      <c r="L57" s="512" t="s">
        <v>41</v>
      </c>
      <c r="M57" s="512" t="s">
        <v>178</v>
      </c>
      <c r="N57" s="512" t="s">
        <v>43</v>
      </c>
      <c r="O57" s="584">
        <f t="shared" si="0"/>
        <v>12</v>
      </c>
      <c r="P57" s="372">
        <v>1</v>
      </c>
      <c r="Q57" s="372">
        <v>1</v>
      </c>
      <c r="R57" s="372">
        <v>1</v>
      </c>
      <c r="S57" s="372">
        <v>1</v>
      </c>
      <c r="T57" s="372">
        <v>1</v>
      </c>
      <c r="U57" s="372">
        <v>1</v>
      </c>
      <c r="V57" s="372">
        <v>1</v>
      </c>
      <c r="W57" s="372">
        <v>1</v>
      </c>
      <c r="X57" s="372">
        <v>1</v>
      </c>
      <c r="Y57" s="372">
        <v>1</v>
      </c>
      <c r="Z57" s="372">
        <v>1</v>
      </c>
      <c r="AA57" s="372">
        <v>1</v>
      </c>
      <c r="AB57" s="179" t="s">
        <v>1865</v>
      </c>
      <c r="AC57" s="375" t="s">
        <v>1852</v>
      </c>
      <c r="AD57" s="375" t="s">
        <v>1853</v>
      </c>
      <c r="AE57" s="375"/>
      <c r="AF57" s="179"/>
    </row>
    <row r="58" spans="2:39" ht="90" customHeight="1" x14ac:dyDescent="0.3">
      <c r="B58" s="140"/>
      <c r="C58" s="93"/>
      <c r="D58" s="405"/>
      <c r="E58" s="538" t="s">
        <v>1866</v>
      </c>
      <c r="F58" s="179" t="s">
        <v>1867</v>
      </c>
      <c r="G58" s="538" t="s">
        <v>1868</v>
      </c>
      <c r="H58" s="512">
        <v>1</v>
      </c>
      <c r="I58" s="512" t="s">
        <v>511</v>
      </c>
      <c r="J58" s="179" t="s">
        <v>1862</v>
      </c>
      <c r="K58" s="512" t="s">
        <v>251</v>
      </c>
      <c r="L58" s="512" t="s">
        <v>41</v>
      </c>
      <c r="M58" s="512" t="s">
        <v>42</v>
      </c>
      <c r="N58" s="512" t="s">
        <v>43</v>
      </c>
      <c r="O58" s="584">
        <f t="shared" si="0"/>
        <v>1</v>
      </c>
      <c r="P58" s="372">
        <v>1</v>
      </c>
      <c r="Q58" s="372"/>
      <c r="R58" s="372"/>
      <c r="S58" s="372"/>
      <c r="T58" s="372"/>
      <c r="U58" s="372"/>
      <c r="V58" s="372"/>
      <c r="W58" s="372"/>
      <c r="X58" s="372"/>
      <c r="Y58" s="372"/>
      <c r="Z58" s="372"/>
      <c r="AA58" s="372"/>
      <c r="AB58" s="179" t="s">
        <v>177</v>
      </c>
      <c r="AC58" s="375" t="s">
        <v>1852</v>
      </c>
      <c r="AD58" s="375" t="s">
        <v>1853</v>
      </c>
      <c r="AE58" s="375"/>
      <c r="AF58" s="179"/>
    </row>
    <row r="59" spans="2:39" ht="90" customHeight="1" x14ac:dyDescent="0.3">
      <c r="B59" s="140"/>
      <c r="C59" s="93"/>
      <c r="D59" s="405"/>
      <c r="E59" s="538"/>
      <c r="F59" s="179" t="s">
        <v>1869</v>
      </c>
      <c r="G59" s="538"/>
      <c r="H59" s="512">
        <v>1</v>
      </c>
      <c r="I59" s="512" t="s">
        <v>511</v>
      </c>
      <c r="J59" s="375" t="s">
        <v>1864</v>
      </c>
      <c r="K59" s="512" t="s">
        <v>251</v>
      </c>
      <c r="L59" s="512" t="s">
        <v>41</v>
      </c>
      <c r="M59" s="512" t="s">
        <v>178</v>
      </c>
      <c r="N59" s="512" t="s">
        <v>43</v>
      </c>
      <c r="O59" s="584">
        <f t="shared" si="0"/>
        <v>12</v>
      </c>
      <c r="P59" s="372">
        <v>1</v>
      </c>
      <c r="Q59" s="372">
        <v>1</v>
      </c>
      <c r="R59" s="372">
        <v>1</v>
      </c>
      <c r="S59" s="372">
        <v>1</v>
      </c>
      <c r="T59" s="372">
        <v>1</v>
      </c>
      <c r="U59" s="372">
        <v>1</v>
      </c>
      <c r="V59" s="372">
        <v>1</v>
      </c>
      <c r="W59" s="372">
        <v>1</v>
      </c>
      <c r="X59" s="372">
        <v>1</v>
      </c>
      <c r="Y59" s="372">
        <v>1</v>
      </c>
      <c r="Z59" s="372">
        <v>1</v>
      </c>
      <c r="AA59" s="372">
        <v>1</v>
      </c>
      <c r="AB59" s="179" t="s">
        <v>1865</v>
      </c>
      <c r="AC59" s="375" t="s">
        <v>1852</v>
      </c>
      <c r="AD59" s="375" t="s">
        <v>1853</v>
      </c>
      <c r="AE59" s="375"/>
      <c r="AF59" s="179"/>
    </row>
    <row r="60" spans="2:39" ht="84" customHeight="1" x14ac:dyDescent="0.25">
      <c r="B60" s="140"/>
      <c r="C60" s="93"/>
      <c r="D60" s="405"/>
      <c r="E60" s="179" t="s">
        <v>1870</v>
      </c>
      <c r="F60" s="375" t="s">
        <v>1871</v>
      </c>
      <c r="G60" s="179" t="s">
        <v>1872</v>
      </c>
      <c r="H60" s="512">
        <v>2</v>
      </c>
      <c r="I60" s="512" t="s">
        <v>92</v>
      </c>
      <c r="J60" s="375" t="s">
        <v>1873</v>
      </c>
      <c r="K60" s="512" t="s">
        <v>327</v>
      </c>
      <c r="L60" s="512" t="s">
        <v>41</v>
      </c>
      <c r="M60" s="512" t="s">
        <v>42</v>
      </c>
      <c r="N60" s="512" t="s">
        <v>43</v>
      </c>
      <c r="O60" s="584">
        <f t="shared" si="0"/>
        <v>15000000</v>
      </c>
      <c r="P60" s="539">
        <v>1250000</v>
      </c>
      <c r="Q60" s="539">
        <v>1250000</v>
      </c>
      <c r="R60" s="539">
        <v>1250000</v>
      </c>
      <c r="S60" s="539">
        <v>1250000</v>
      </c>
      <c r="T60" s="539">
        <v>1250000</v>
      </c>
      <c r="U60" s="539">
        <v>1250000</v>
      </c>
      <c r="V60" s="539">
        <v>1250000</v>
      </c>
      <c r="W60" s="539">
        <v>1250000</v>
      </c>
      <c r="X60" s="539">
        <v>1250000</v>
      </c>
      <c r="Y60" s="539">
        <v>1250000</v>
      </c>
      <c r="Z60" s="539">
        <v>1250000</v>
      </c>
      <c r="AA60" s="539">
        <v>1250000</v>
      </c>
      <c r="AB60" s="179" t="s">
        <v>1865</v>
      </c>
      <c r="AC60" s="375" t="s">
        <v>1852</v>
      </c>
      <c r="AD60" s="375" t="s">
        <v>1853</v>
      </c>
      <c r="AE60" s="375"/>
      <c r="AF60" s="179"/>
      <c r="AG60" s="1"/>
      <c r="AH60" s="1"/>
      <c r="AI60" s="1"/>
      <c r="AJ60" s="1"/>
      <c r="AK60" s="1"/>
      <c r="AL60" s="1"/>
      <c r="AM60" s="1"/>
    </row>
    <row r="61" spans="2:39" ht="72" customHeight="1" x14ac:dyDescent="0.3">
      <c r="B61" s="140"/>
      <c r="C61" s="93"/>
      <c r="D61" s="405"/>
      <c r="E61" s="179" t="s">
        <v>1874</v>
      </c>
      <c r="F61" s="375" t="s">
        <v>1871</v>
      </c>
      <c r="G61" s="375" t="s">
        <v>1875</v>
      </c>
      <c r="H61" s="512">
        <v>3</v>
      </c>
      <c r="I61" s="512"/>
      <c r="J61" s="375" t="s">
        <v>1876</v>
      </c>
      <c r="K61" s="512" t="s">
        <v>327</v>
      </c>
      <c r="L61" s="512" t="s">
        <v>41</v>
      </c>
      <c r="M61" s="512" t="s">
        <v>42</v>
      </c>
      <c r="N61" s="512" t="s">
        <v>43</v>
      </c>
      <c r="O61" s="584">
        <f t="shared" si="0"/>
        <v>60000000</v>
      </c>
      <c r="P61" s="540">
        <v>5000000</v>
      </c>
      <c r="Q61" s="540">
        <v>5000000</v>
      </c>
      <c r="R61" s="540">
        <v>5000000</v>
      </c>
      <c r="S61" s="540">
        <v>5000000</v>
      </c>
      <c r="T61" s="540">
        <v>5000000</v>
      </c>
      <c r="U61" s="540">
        <v>5000000</v>
      </c>
      <c r="V61" s="540">
        <v>5000000</v>
      </c>
      <c r="W61" s="540">
        <v>5000000</v>
      </c>
      <c r="X61" s="540">
        <v>5000000</v>
      </c>
      <c r="Y61" s="540">
        <v>5000000</v>
      </c>
      <c r="Z61" s="540">
        <v>5000000</v>
      </c>
      <c r="AA61" s="540">
        <v>5000000</v>
      </c>
      <c r="AB61" s="179" t="s">
        <v>1865</v>
      </c>
      <c r="AC61" s="375" t="s">
        <v>1852</v>
      </c>
      <c r="AD61" s="375" t="s">
        <v>1853</v>
      </c>
      <c r="AE61" s="375"/>
      <c r="AF61" s="179"/>
    </row>
    <row r="62" spans="2:39" s="110" customFormat="1" ht="84" customHeight="1" x14ac:dyDescent="0.3">
      <c r="B62" s="140"/>
      <c r="C62" s="136" t="s">
        <v>180</v>
      </c>
      <c r="D62" s="541" t="s">
        <v>1877</v>
      </c>
      <c r="E62" s="542" t="s">
        <v>1878</v>
      </c>
      <c r="F62" s="542" t="s">
        <v>1879</v>
      </c>
      <c r="G62" s="542" t="s">
        <v>1880</v>
      </c>
      <c r="H62" s="179">
        <v>2</v>
      </c>
      <c r="I62" s="179" t="s">
        <v>92</v>
      </c>
      <c r="J62" s="513" t="s">
        <v>1881</v>
      </c>
      <c r="K62" s="179" t="s">
        <v>251</v>
      </c>
      <c r="L62" s="179" t="s">
        <v>41</v>
      </c>
      <c r="M62" s="179" t="s">
        <v>42</v>
      </c>
      <c r="N62" s="179" t="s">
        <v>171</v>
      </c>
      <c r="O62" s="584">
        <f t="shared" si="0"/>
        <v>15</v>
      </c>
      <c r="P62" s="372"/>
      <c r="Q62" s="372"/>
      <c r="R62" s="372"/>
      <c r="S62" s="372"/>
      <c r="T62" s="372"/>
      <c r="U62" s="372"/>
      <c r="V62" s="372"/>
      <c r="W62" s="372"/>
      <c r="X62" s="372">
        <v>3</v>
      </c>
      <c r="Y62" s="372">
        <v>4</v>
      </c>
      <c r="Z62" s="372">
        <v>4</v>
      </c>
      <c r="AA62" s="372">
        <v>4</v>
      </c>
      <c r="AB62" s="179" t="s">
        <v>714</v>
      </c>
      <c r="AC62" s="179" t="s">
        <v>1882</v>
      </c>
      <c r="AD62" s="179" t="s">
        <v>1883</v>
      </c>
      <c r="AE62" s="179" t="s">
        <v>1820</v>
      </c>
      <c r="AF62" s="546">
        <v>0</v>
      </c>
      <c r="AG62" s="109"/>
      <c r="AH62" s="109"/>
      <c r="AI62" s="109"/>
      <c r="AJ62" s="109"/>
      <c r="AK62" s="109"/>
      <c r="AL62" s="109"/>
      <c r="AM62" s="109"/>
    </row>
    <row r="63" spans="2:39" ht="108.75" customHeight="1" x14ac:dyDescent="0.3">
      <c r="B63" s="140"/>
      <c r="C63" s="93"/>
      <c r="D63" s="543"/>
      <c r="E63" s="544" t="s">
        <v>1884</v>
      </c>
      <c r="F63" s="544" t="s">
        <v>1885</v>
      </c>
      <c r="G63" s="544" t="s">
        <v>1886</v>
      </c>
      <c r="H63" s="511">
        <v>3</v>
      </c>
      <c r="I63" s="513" t="s">
        <v>92</v>
      </c>
      <c r="J63" s="513" t="s">
        <v>1887</v>
      </c>
      <c r="K63" s="511" t="s">
        <v>251</v>
      </c>
      <c r="L63" s="375" t="s">
        <v>41</v>
      </c>
      <c r="M63" s="511" t="s">
        <v>42</v>
      </c>
      <c r="N63" s="511" t="s">
        <v>43</v>
      </c>
      <c r="O63" s="584">
        <f>SUM(P63:AA63)</f>
        <v>5862</v>
      </c>
      <c r="P63" s="545">
        <v>525</v>
      </c>
      <c r="Q63" s="545">
        <v>452</v>
      </c>
      <c r="R63" s="545">
        <v>525</v>
      </c>
      <c r="S63" s="545">
        <v>452</v>
      </c>
      <c r="T63" s="545">
        <v>525</v>
      </c>
      <c r="U63" s="545">
        <v>452</v>
      </c>
      <c r="V63" s="545">
        <v>525</v>
      </c>
      <c r="W63" s="545">
        <v>452</v>
      </c>
      <c r="X63" s="545">
        <v>525</v>
      </c>
      <c r="Y63" s="545">
        <v>452</v>
      </c>
      <c r="Z63" s="545">
        <v>525</v>
      </c>
      <c r="AA63" s="545">
        <v>452</v>
      </c>
      <c r="AB63" s="511" t="s">
        <v>1888</v>
      </c>
      <c r="AC63" s="511" t="s">
        <v>1882</v>
      </c>
      <c r="AD63" s="511" t="s">
        <v>1889</v>
      </c>
      <c r="AE63" s="375"/>
      <c r="AF63" s="546">
        <v>8844271</v>
      </c>
    </row>
    <row r="64" spans="2:39" ht="120" customHeight="1" x14ac:dyDescent="0.3">
      <c r="B64" s="140"/>
      <c r="C64" s="93"/>
      <c r="D64" s="543"/>
      <c r="E64" s="544" t="s">
        <v>1890</v>
      </c>
      <c r="F64" s="544" t="s">
        <v>1891</v>
      </c>
      <c r="G64" s="544" t="s">
        <v>1892</v>
      </c>
      <c r="H64" s="511">
        <v>3</v>
      </c>
      <c r="I64" s="513" t="s">
        <v>92</v>
      </c>
      <c r="J64" s="513" t="s">
        <v>1887</v>
      </c>
      <c r="K64" s="511" t="s">
        <v>251</v>
      </c>
      <c r="L64" s="375" t="s">
        <v>41</v>
      </c>
      <c r="M64" s="511" t="s">
        <v>42</v>
      </c>
      <c r="N64" s="511" t="s">
        <v>43</v>
      </c>
      <c r="O64" s="584">
        <f t="shared" si="0"/>
        <v>768</v>
      </c>
      <c r="P64" s="545"/>
      <c r="Q64" s="545"/>
      <c r="R64" s="545">
        <v>192</v>
      </c>
      <c r="S64" s="545"/>
      <c r="T64" s="545"/>
      <c r="U64" s="545">
        <v>192</v>
      </c>
      <c r="V64" s="545"/>
      <c r="W64" s="545"/>
      <c r="X64" s="545">
        <v>192</v>
      </c>
      <c r="Y64" s="545"/>
      <c r="Z64" s="545"/>
      <c r="AA64" s="545">
        <v>192</v>
      </c>
      <c r="AB64" s="511" t="s">
        <v>1888</v>
      </c>
      <c r="AC64" s="511" t="s">
        <v>1882</v>
      </c>
      <c r="AD64" s="511" t="s">
        <v>1889</v>
      </c>
      <c r="AE64" s="375"/>
      <c r="AF64" s="546">
        <v>150000</v>
      </c>
    </row>
    <row r="65" spans="2:32" ht="165.75" customHeight="1" x14ac:dyDescent="0.3">
      <c r="B65" s="140"/>
      <c r="C65" s="93"/>
      <c r="D65" s="543"/>
      <c r="E65" s="544" t="s">
        <v>1893</v>
      </c>
      <c r="F65" s="544" t="s">
        <v>1894</v>
      </c>
      <c r="G65" s="544" t="s">
        <v>1895</v>
      </c>
      <c r="H65" s="511">
        <v>3</v>
      </c>
      <c r="I65" s="513" t="s">
        <v>92</v>
      </c>
      <c r="J65" s="513" t="s">
        <v>1887</v>
      </c>
      <c r="K65" s="511" t="s">
        <v>251</v>
      </c>
      <c r="L65" s="511" t="s">
        <v>41</v>
      </c>
      <c r="M65" s="511" t="s">
        <v>42</v>
      </c>
      <c r="N65" s="511" t="s">
        <v>43</v>
      </c>
      <c r="O65" s="584">
        <f t="shared" si="0"/>
        <v>1140</v>
      </c>
      <c r="P65" s="545">
        <v>95</v>
      </c>
      <c r="Q65" s="545">
        <v>95</v>
      </c>
      <c r="R65" s="545">
        <v>95</v>
      </c>
      <c r="S65" s="545">
        <v>95</v>
      </c>
      <c r="T65" s="545">
        <v>95</v>
      </c>
      <c r="U65" s="545">
        <v>95</v>
      </c>
      <c r="V65" s="545">
        <v>95</v>
      </c>
      <c r="W65" s="545">
        <v>95</v>
      </c>
      <c r="X65" s="545">
        <v>95</v>
      </c>
      <c r="Y65" s="545">
        <v>95</v>
      </c>
      <c r="Z65" s="545">
        <v>95</v>
      </c>
      <c r="AA65" s="545">
        <v>95</v>
      </c>
      <c r="AB65" s="511" t="s">
        <v>1888</v>
      </c>
      <c r="AC65" s="511" t="s">
        <v>1882</v>
      </c>
      <c r="AD65" s="511" t="s">
        <v>1896</v>
      </c>
      <c r="AE65" s="375"/>
      <c r="AF65" s="546">
        <v>0</v>
      </c>
    </row>
    <row r="66" spans="2:32" ht="122.25" customHeight="1" x14ac:dyDescent="0.3">
      <c r="B66" s="140"/>
      <c r="C66" s="93"/>
      <c r="D66" s="543"/>
      <c r="E66" s="544" t="s">
        <v>1897</v>
      </c>
      <c r="F66" s="544" t="s">
        <v>1898</v>
      </c>
      <c r="G66" s="544" t="s">
        <v>1899</v>
      </c>
      <c r="H66" s="511">
        <v>3</v>
      </c>
      <c r="I66" s="513" t="s">
        <v>92</v>
      </c>
      <c r="J66" s="513" t="s">
        <v>1887</v>
      </c>
      <c r="K66" s="511" t="s">
        <v>251</v>
      </c>
      <c r="L66" s="511" t="s">
        <v>41</v>
      </c>
      <c r="M66" s="511" t="s">
        <v>42</v>
      </c>
      <c r="N66" s="511" t="s">
        <v>43</v>
      </c>
      <c r="O66" s="584">
        <f t="shared" si="0"/>
        <v>6840</v>
      </c>
      <c r="P66" s="545">
        <v>570</v>
      </c>
      <c r="Q66" s="545">
        <v>570</v>
      </c>
      <c r="R66" s="545">
        <v>570</v>
      </c>
      <c r="S66" s="545">
        <v>570</v>
      </c>
      <c r="T66" s="545">
        <v>570</v>
      </c>
      <c r="U66" s="545">
        <v>570</v>
      </c>
      <c r="V66" s="545">
        <v>570</v>
      </c>
      <c r="W66" s="545">
        <v>570</v>
      </c>
      <c r="X66" s="545">
        <v>570</v>
      </c>
      <c r="Y66" s="545">
        <v>570</v>
      </c>
      <c r="Z66" s="545">
        <v>570</v>
      </c>
      <c r="AA66" s="545">
        <v>570</v>
      </c>
      <c r="AB66" s="511" t="s">
        <v>1888</v>
      </c>
      <c r="AC66" s="511" t="s">
        <v>1882</v>
      </c>
      <c r="AD66" s="511" t="s">
        <v>1896</v>
      </c>
      <c r="AE66" s="375"/>
      <c r="AF66" s="546">
        <v>0</v>
      </c>
    </row>
    <row r="67" spans="2:32" ht="152.25" customHeight="1" x14ac:dyDescent="0.3">
      <c r="B67" s="140"/>
      <c r="C67" s="93"/>
      <c r="D67" s="543"/>
      <c r="E67" s="544" t="s">
        <v>1900</v>
      </c>
      <c r="F67" s="544" t="s">
        <v>1901</v>
      </c>
      <c r="G67" s="544" t="s">
        <v>1902</v>
      </c>
      <c r="H67" s="511">
        <v>3</v>
      </c>
      <c r="I67" s="513" t="s">
        <v>92</v>
      </c>
      <c r="J67" s="513" t="s">
        <v>1887</v>
      </c>
      <c r="K67" s="511" t="s">
        <v>251</v>
      </c>
      <c r="L67" s="511" t="s">
        <v>41</v>
      </c>
      <c r="M67" s="511" t="s">
        <v>42</v>
      </c>
      <c r="N67" s="511" t="s">
        <v>171</v>
      </c>
      <c r="O67" s="584">
        <f t="shared" si="0"/>
        <v>1604</v>
      </c>
      <c r="P67" s="545"/>
      <c r="Q67" s="545"/>
      <c r="R67" s="545">
        <v>401</v>
      </c>
      <c r="S67" s="545"/>
      <c r="T67" s="545"/>
      <c r="U67" s="545">
        <v>401</v>
      </c>
      <c r="V67" s="545"/>
      <c r="W67" s="545"/>
      <c r="X67" s="545">
        <v>401</v>
      </c>
      <c r="Y67" s="545"/>
      <c r="Z67" s="545"/>
      <c r="AA67" s="545">
        <v>401</v>
      </c>
      <c r="AB67" s="511" t="s">
        <v>1888</v>
      </c>
      <c r="AC67" s="511" t="s">
        <v>1882</v>
      </c>
      <c r="AD67" s="511" t="s">
        <v>1896</v>
      </c>
      <c r="AE67" s="375"/>
      <c r="AF67" s="546">
        <v>1703448</v>
      </c>
    </row>
    <row r="68" spans="2:32" ht="183" customHeight="1" x14ac:dyDescent="0.3">
      <c r="B68" s="140"/>
      <c r="C68" s="93"/>
      <c r="D68" s="543"/>
      <c r="E68" s="544" t="s">
        <v>1903</v>
      </c>
      <c r="F68" s="544" t="s">
        <v>1904</v>
      </c>
      <c r="G68" s="544" t="s">
        <v>1905</v>
      </c>
      <c r="H68" s="511">
        <v>3</v>
      </c>
      <c r="I68" s="513" t="s">
        <v>92</v>
      </c>
      <c r="J68" s="513" t="s">
        <v>1887</v>
      </c>
      <c r="K68" s="511" t="s">
        <v>251</v>
      </c>
      <c r="L68" s="511" t="s">
        <v>41</v>
      </c>
      <c r="M68" s="511" t="s">
        <v>42</v>
      </c>
      <c r="N68" s="511" t="s">
        <v>171</v>
      </c>
      <c r="O68" s="584">
        <f t="shared" ref="O68:O72" si="2">SUM(P68:AA68)</f>
        <v>924</v>
      </c>
      <c r="P68" s="545">
        <v>77</v>
      </c>
      <c r="Q68" s="545">
        <v>77</v>
      </c>
      <c r="R68" s="545">
        <v>77</v>
      </c>
      <c r="S68" s="545">
        <v>77</v>
      </c>
      <c r="T68" s="545">
        <v>77</v>
      </c>
      <c r="U68" s="545">
        <v>77</v>
      </c>
      <c r="V68" s="545">
        <v>77</v>
      </c>
      <c r="W68" s="545">
        <v>77</v>
      </c>
      <c r="X68" s="545">
        <v>77</v>
      </c>
      <c r="Y68" s="545">
        <v>77</v>
      </c>
      <c r="Z68" s="545">
        <v>77</v>
      </c>
      <c r="AA68" s="545">
        <v>77</v>
      </c>
      <c r="AB68" s="511" t="s">
        <v>1888</v>
      </c>
      <c r="AC68" s="511" t="s">
        <v>1882</v>
      </c>
      <c r="AD68" s="511" t="s">
        <v>1896</v>
      </c>
      <c r="AE68" s="375"/>
      <c r="AF68" s="546">
        <v>7150000</v>
      </c>
    </row>
    <row r="69" spans="2:32" ht="165.75" customHeight="1" x14ac:dyDescent="0.3">
      <c r="B69" s="140"/>
      <c r="C69" s="93"/>
      <c r="D69" s="547"/>
      <c r="E69" s="544" t="s">
        <v>1906</v>
      </c>
      <c r="F69" s="544" t="s">
        <v>1907</v>
      </c>
      <c r="G69" s="544" t="s">
        <v>1908</v>
      </c>
      <c r="H69" s="511">
        <v>3</v>
      </c>
      <c r="I69" s="513" t="s">
        <v>92</v>
      </c>
      <c r="J69" s="513" t="s">
        <v>1887</v>
      </c>
      <c r="K69" s="511" t="s">
        <v>251</v>
      </c>
      <c r="L69" s="511" t="s">
        <v>41</v>
      </c>
      <c r="M69" s="511" t="s">
        <v>42</v>
      </c>
      <c r="N69" s="511" t="s">
        <v>171</v>
      </c>
      <c r="O69" s="584">
        <f t="shared" si="2"/>
        <v>264</v>
      </c>
      <c r="P69" s="545">
        <v>22</v>
      </c>
      <c r="Q69" s="545">
        <v>22</v>
      </c>
      <c r="R69" s="545">
        <v>22</v>
      </c>
      <c r="S69" s="545">
        <v>22</v>
      </c>
      <c r="T69" s="545">
        <v>22</v>
      </c>
      <c r="U69" s="545">
        <v>22</v>
      </c>
      <c r="V69" s="545">
        <v>22</v>
      </c>
      <c r="W69" s="545">
        <v>22</v>
      </c>
      <c r="X69" s="545">
        <v>22</v>
      </c>
      <c r="Y69" s="545">
        <v>22</v>
      </c>
      <c r="Z69" s="545">
        <v>22</v>
      </c>
      <c r="AA69" s="545">
        <v>22</v>
      </c>
      <c r="AB69" s="511" t="s">
        <v>1888</v>
      </c>
      <c r="AC69" s="511" t="s">
        <v>1882</v>
      </c>
      <c r="AD69" s="179" t="s">
        <v>1883</v>
      </c>
      <c r="AE69" s="375"/>
      <c r="AF69" s="546">
        <v>350000</v>
      </c>
    </row>
    <row r="70" spans="2:32" ht="126" customHeight="1" x14ac:dyDescent="0.3">
      <c r="B70" s="140"/>
      <c r="C70" s="93"/>
      <c r="D70" s="541" t="s">
        <v>1909</v>
      </c>
      <c r="E70" s="548" t="s">
        <v>1910</v>
      </c>
      <c r="F70" s="548" t="s">
        <v>1911</v>
      </c>
      <c r="G70" s="548" t="s">
        <v>1912</v>
      </c>
      <c r="H70" s="549">
        <v>3</v>
      </c>
      <c r="I70" s="550" t="s">
        <v>92</v>
      </c>
      <c r="J70" s="550" t="s">
        <v>1913</v>
      </c>
      <c r="K70" s="549" t="s">
        <v>251</v>
      </c>
      <c r="L70" s="549" t="s">
        <v>41</v>
      </c>
      <c r="M70" s="511" t="s">
        <v>42</v>
      </c>
      <c r="N70" s="549" t="s">
        <v>171</v>
      </c>
      <c r="O70" s="584">
        <f t="shared" si="2"/>
        <v>10</v>
      </c>
      <c r="P70" s="545"/>
      <c r="Q70" s="545"/>
      <c r="R70" s="545"/>
      <c r="S70" s="545"/>
      <c r="T70" s="545"/>
      <c r="U70" s="545"/>
      <c r="V70" s="545"/>
      <c r="W70" s="545"/>
      <c r="X70" s="545">
        <v>5</v>
      </c>
      <c r="Y70" s="545"/>
      <c r="Z70" s="545">
        <v>5</v>
      </c>
      <c r="AA70" s="545"/>
      <c r="AB70" s="511" t="s">
        <v>1914</v>
      </c>
      <c r="AC70" s="511" t="s">
        <v>1882</v>
      </c>
      <c r="AD70" s="511" t="s">
        <v>1896</v>
      </c>
      <c r="AE70" s="375"/>
      <c r="AF70" s="546">
        <v>7050000</v>
      </c>
    </row>
    <row r="71" spans="2:32" ht="72" customHeight="1" x14ac:dyDescent="0.3">
      <c r="B71" s="140"/>
      <c r="C71" s="93"/>
      <c r="D71" s="543"/>
      <c r="E71" s="544" t="s">
        <v>1915</v>
      </c>
      <c r="F71" s="544" t="s">
        <v>1916</v>
      </c>
      <c r="G71" s="544" t="s">
        <v>1917</v>
      </c>
      <c r="H71" s="511">
        <v>3</v>
      </c>
      <c r="I71" s="513" t="s">
        <v>92</v>
      </c>
      <c r="J71" s="513" t="s">
        <v>1918</v>
      </c>
      <c r="K71" s="511" t="s">
        <v>251</v>
      </c>
      <c r="L71" s="511" t="s">
        <v>41</v>
      </c>
      <c r="M71" s="511" t="s">
        <v>42</v>
      </c>
      <c r="N71" s="511" t="s">
        <v>171</v>
      </c>
      <c r="O71" s="584">
        <f t="shared" si="2"/>
        <v>376</v>
      </c>
      <c r="P71" s="545"/>
      <c r="Q71" s="545"/>
      <c r="R71" s="545"/>
      <c r="S71" s="545"/>
      <c r="T71" s="545"/>
      <c r="U71" s="545"/>
      <c r="V71" s="545"/>
      <c r="W71" s="545">
        <v>94</v>
      </c>
      <c r="X71" s="545">
        <v>94</v>
      </c>
      <c r="Y71" s="545">
        <v>94</v>
      </c>
      <c r="Z71" s="545">
        <v>94</v>
      </c>
      <c r="AA71" s="545"/>
      <c r="AB71" s="511" t="s">
        <v>1914</v>
      </c>
      <c r="AC71" s="511" t="s">
        <v>1882</v>
      </c>
      <c r="AD71" s="511" t="s">
        <v>1896</v>
      </c>
      <c r="AE71" s="375"/>
      <c r="AF71" s="546">
        <v>3766560</v>
      </c>
    </row>
    <row r="72" spans="2:32" ht="75.75" customHeight="1" x14ac:dyDescent="0.3">
      <c r="B72" s="140"/>
      <c r="C72" s="93"/>
      <c r="D72" s="547"/>
      <c r="E72" s="551" t="s">
        <v>1919</v>
      </c>
      <c r="F72" s="551" t="s">
        <v>1920</v>
      </c>
      <c r="G72" s="551" t="s">
        <v>1921</v>
      </c>
      <c r="H72" s="552">
        <v>3</v>
      </c>
      <c r="I72" s="553" t="s">
        <v>92</v>
      </c>
      <c r="J72" s="553" t="s">
        <v>1922</v>
      </c>
      <c r="K72" s="552" t="s">
        <v>251</v>
      </c>
      <c r="L72" s="552" t="s">
        <v>41</v>
      </c>
      <c r="M72" s="511" t="s">
        <v>42</v>
      </c>
      <c r="N72" s="552" t="s">
        <v>171</v>
      </c>
      <c r="O72" s="584">
        <f t="shared" si="2"/>
        <v>22</v>
      </c>
      <c r="P72" s="545"/>
      <c r="Q72" s="545"/>
      <c r="R72" s="545"/>
      <c r="S72" s="545"/>
      <c r="T72" s="545"/>
      <c r="U72" s="545"/>
      <c r="V72" s="545"/>
      <c r="W72" s="545"/>
      <c r="X72" s="545"/>
      <c r="Y72" s="545">
        <v>11</v>
      </c>
      <c r="Z72" s="545">
        <v>11</v>
      </c>
      <c r="AA72" s="545"/>
      <c r="AB72" s="511" t="s">
        <v>1914</v>
      </c>
      <c r="AC72" s="511" t="s">
        <v>1882</v>
      </c>
      <c r="AD72" s="511" t="s">
        <v>1896</v>
      </c>
      <c r="AE72" s="375"/>
      <c r="AF72" s="546">
        <v>750000</v>
      </c>
    </row>
    <row r="73" spans="2:32" ht="54" x14ac:dyDescent="0.3">
      <c r="B73" s="140"/>
      <c r="C73" s="93"/>
      <c r="D73" s="543"/>
      <c r="E73" s="554" t="s">
        <v>1923</v>
      </c>
      <c r="F73" s="551" t="s">
        <v>1924</v>
      </c>
      <c r="G73" s="555"/>
      <c r="H73" s="552">
        <v>1</v>
      </c>
      <c r="I73" s="544" t="s">
        <v>92</v>
      </c>
      <c r="J73" s="513" t="s">
        <v>1925</v>
      </c>
      <c r="K73" s="375" t="s">
        <v>40</v>
      </c>
      <c r="L73" s="552" t="s">
        <v>41</v>
      </c>
      <c r="M73" s="511" t="s">
        <v>42</v>
      </c>
      <c r="N73" s="552" t="s">
        <v>171</v>
      </c>
      <c r="O73" s="587">
        <f t="shared" ref="O73:O105" si="3">SUM(P73:AA73)</f>
        <v>0.25</v>
      </c>
      <c r="P73" s="556">
        <v>0.25</v>
      </c>
      <c r="Q73" s="556"/>
      <c r="R73" s="556"/>
      <c r="S73" s="556"/>
      <c r="T73" s="556"/>
      <c r="U73" s="556"/>
      <c r="V73" s="556"/>
      <c r="W73" s="556"/>
      <c r="X73" s="556"/>
      <c r="Y73" s="556"/>
      <c r="Z73" s="556"/>
      <c r="AA73" s="556"/>
      <c r="AB73" s="513" t="s">
        <v>1888</v>
      </c>
      <c r="AC73" s="513" t="s">
        <v>1882</v>
      </c>
      <c r="AD73" s="179" t="s">
        <v>1883</v>
      </c>
      <c r="AE73" s="179"/>
      <c r="AF73" s="546"/>
    </row>
    <row r="74" spans="2:32" ht="54" x14ac:dyDescent="0.3">
      <c r="B74" s="140"/>
      <c r="C74" s="93"/>
      <c r="D74" s="543"/>
      <c r="E74" s="557"/>
      <c r="F74" s="551" t="s">
        <v>1926</v>
      </c>
      <c r="G74" s="555"/>
      <c r="H74" s="552">
        <v>1</v>
      </c>
      <c r="I74" s="544" t="s">
        <v>92</v>
      </c>
      <c r="J74" s="513" t="s">
        <v>1925</v>
      </c>
      <c r="K74" s="375" t="s">
        <v>40</v>
      </c>
      <c r="L74" s="552" t="s">
        <v>41</v>
      </c>
      <c r="M74" s="511" t="s">
        <v>42</v>
      </c>
      <c r="N74" s="552" t="s">
        <v>171</v>
      </c>
      <c r="O74" s="587">
        <f t="shared" si="3"/>
        <v>0.15</v>
      </c>
      <c r="P74" s="556"/>
      <c r="Q74" s="556"/>
      <c r="R74" s="556">
        <v>0.15</v>
      </c>
      <c r="S74" s="556"/>
      <c r="T74" s="556"/>
      <c r="U74" s="556"/>
      <c r="V74" s="556"/>
      <c r="W74" s="556"/>
      <c r="X74" s="556"/>
      <c r="Y74" s="556"/>
      <c r="Z74" s="556"/>
      <c r="AA74" s="556"/>
      <c r="AB74" s="513" t="s">
        <v>1888</v>
      </c>
      <c r="AC74" s="513" t="s">
        <v>1882</v>
      </c>
      <c r="AD74" s="179" t="s">
        <v>1883</v>
      </c>
      <c r="AE74" s="179"/>
      <c r="AF74" s="546"/>
    </row>
    <row r="75" spans="2:32" ht="54" x14ac:dyDescent="0.3">
      <c r="B75" s="140"/>
      <c r="C75" s="93"/>
      <c r="D75" s="543"/>
      <c r="E75" s="557"/>
      <c r="F75" s="551" t="s">
        <v>1927</v>
      </c>
      <c r="G75" s="555"/>
      <c r="H75" s="552">
        <v>1</v>
      </c>
      <c r="I75" s="544" t="s">
        <v>92</v>
      </c>
      <c r="J75" s="513" t="s">
        <v>1925</v>
      </c>
      <c r="K75" s="375" t="s">
        <v>40</v>
      </c>
      <c r="L75" s="552" t="s">
        <v>41</v>
      </c>
      <c r="M75" s="511" t="s">
        <v>42</v>
      </c>
      <c r="N75" s="552" t="s">
        <v>171</v>
      </c>
      <c r="O75" s="587">
        <f t="shared" si="3"/>
        <v>0.60000000000000009</v>
      </c>
      <c r="P75" s="556"/>
      <c r="Q75" s="556"/>
      <c r="R75" s="556"/>
      <c r="S75" s="556"/>
      <c r="T75" s="556"/>
      <c r="U75" s="556">
        <v>0.05</v>
      </c>
      <c r="V75" s="556">
        <v>0.1</v>
      </c>
      <c r="W75" s="556">
        <v>0.2</v>
      </c>
      <c r="X75" s="556">
        <v>0.1</v>
      </c>
      <c r="Y75" s="556">
        <v>0.15</v>
      </c>
      <c r="Z75" s="556"/>
      <c r="AA75" s="556"/>
      <c r="AB75" s="513" t="s">
        <v>1888</v>
      </c>
      <c r="AC75" s="513" t="s">
        <v>1882</v>
      </c>
      <c r="AD75" s="179" t="s">
        <v>1883</v>
      </c>
      <c r="AE75" s="179"/>
      <c r="AF75" s="546"/>
    </row>
    <row r="76" spans="2:32" ht="54" x14ac:dyDescent="0.3">
      <c r="B76" s="140"/>
      <c r="C76" s="93"/>
      <c r="D76" s="543"/>
      <c r="E76" s="554" t="s">
        <v>1928</v>
      </c>
      <c r="F76" s="551" t="s">
        <v>1924</v>
      </c>
      <c r="G76" s="555"/>
      <c r="H76" s="552">
        <v>1</v>
      </c>
      <c r="I76" s="544" t="s">
        <v>92</v>
      </c>
      <c r="J76" s="513" t="s">
        <v>1925</v>
      </c>
      <c r="K76" s="375" t="s">
        <v>40</v>
      </c>
      <c r="L76" s="552" t="s">
        <v>41</v>
      </c>
      <c r="M76" s="511" t="s">
        <v>42</v>
      </c>
      <c r="N76" s="552" t="s">
        <v>171</v>
      </c>
      <c r="O76" s="587">
        <f t="shared" si="3"/>
        <v>0.25</v>
      </c>
      <c r="P76" s="556">
        <v>0.25</v>
      </c>
      <c r="Q76" s="556"/>
      <c r="R76" s="556"/>
      <c r="S76" s="556"/>
      <c r="T76" s="556"/>
      <c r="U76" s="556"/>
      <c r="V76" s="556"/>
      <c r="W76" s="556"/>
      <c r="X76" s="556"/>
      <c r="Y76" s="556"/>
      <c r="Z76" s="556"/>
      <c r="AA76" s="556"/>
      <c r="AB76" s="513" t="s">
        <v>1888</v>
      </c>
      <c r="AC76" s="513" t="s">
        <v>1882</v>
      </c>
      <c r="AD76" s="179" t="s">
        <v>1883</v>
      </c>
      <c r="AE76" s="179"/>
      <c r="AF76" s="546"/>
    </row>
    <row r="77" spans="2:32" ht="54" x14ac:dyDescent="0.3">
      <c r="B77" s="140"/>
      <c r="C77" s="93"/>
      <c r="D77" s="543"/>
      <c r="E77" s="557"/>
      <c r="F77" s="551" t="s">
        <v>1926</v>
      </c>
      <c r="G77" s="555"/>
      <c r="H77" s="552">
        <v>1</v>
      </c>
      <c r="I77" s="544" t="s">
        <v>92</v>
      </c>
      <c r="J77" s="513" t="s">
        <v>1925</v>
      </c>
      <c r="K77" s="375" t="s">
        <v>40</v>
      </c>
      <c r="L77" s="552" t="s">
        <v>41</v>
      </c>
      <c r="M77" s="511" t="s">
        <v>42</v>
      </c>
      <c r="N77" s="552" t="s">
        <v>171</v>
      </c>
      <c r="O77" s="587">
        <f t="shared" si="3"/>
        <v>0.15</v>
      </c>
      <c r="P77" s="556"/>
      <c r="Q77" s="556"/>
      <c r="R77" s="556">
        <v>0.15</v>
      </c>
      <c r="S77" s="556"/>
      <c r="T77" s="556"/>
      <c r="U77" s="556"/>
      <c r="V77" s="556"/>
      <c r="W77" s="556"/>
      <c r="X77" s="556"/>
      <c r="Y77" s="556"/>
      <c r="Z77" s="556"/>
      <c r="AA77" s="556"/>
      <c r="AB77" s="513" t="s">
        <v>1888</v>
      </c>
      <c r="AC77" s="513" t="s">
        <v>1882</v>
      </c>
      <c r="AD77" s="179" t="s">
        <v>1883</v>
      </c>
      <c r="AE77" s="179"/>
      <c r="AF77" s="546"/>
    </row>
    <row r="78" spans="2:32" ht="54" x14ac:dyDescent="0.3">
      <c r="B78" s="140"/>
      <c r="C78" s="93"/>
      <c r="D78" s="543"/>
      <c r="E78" s="557"/>
      <c r="F78" s="551" t="s">
        <v>1929</v>
      </c>
      <c r="G78" s="555"/>
      <c r="H78" s="552">
        <v>1</v>
      </c>
      <c r="I78" s="544" t="s">
        <v>92</v>
      </c>
      <c r="J78" s="513" t="s">
        <v>1925</v>
      </c>
      <c r="K78" s="375" t="s">
        <v>40</v>
      </c>
      <c r="L78" s="552" t="s">
        <v>41</v>
      </c>
      <c r="M78" s="511" t="s">
        <v>42</v>
      </c>
      <c r="N78" s="552" t="s">
        <v>171</v>
      </c>
      <c r="O78" s="587">
        <f t="shared" si="3"/>
        <v>0.6</v>
      </c>
      <c r="P78" s="556"/>
      <c r="Q78" s="556"/>
      <c r="R78" s="556"/>
      <c r="S78" s="556"/>
      <c r="T78" s="556"/>
      <c r="U78" s="556">
        <v>0.05</v>
      </c>
      <c r="V78" s="556">
        <v>0.2</v>
      </c>
      <c r="W78" s="556">
        <v>0.2</v>
      </c>
      <c r="X78" s="556">
        <v>0.15</v>
      </c>
      <c r="Y78" s="556"/>
      <c r="Z78" s="556"/>
      <c r="AA78" s="556"/>
      <c r="AB78" s="513" t="s">
        <v>1888</v>
      </c>
      <c r="AC78" s="513" t="s">
        <v>1882</v>
      </c>
      <c r="AD78" s="179" t="s">
        <v>1883</v>
      </c>
      <c r="AE78" s="179"/>
      <c r="AF78" s="546"/>
    </row>
    <row r="79" spans="2:32" ht="54" x14ac:dyDescent="0.3">
      <c r="B79" s="140"/>
      <c r="C79" s="93"/>
      <c r="D79" s="543"/>
      <c r="E79" s="554" t="s">
        <v>1930</v>
      </c>
      <c r="F79" s="551" t="s">
        <v>1924</v>
      </c>
      <c r="G79" s="555"/>
      <c r="H79" s="552">
        <v>1</v>
      </c>
      <c r="I79" s="544" t="s">
        <v>92</v>
      </c>
      <c r="J79" s="513" t="s">
        <v>1925</v>
      </c>
      <c r="K79" s="375" t="s">
        <v>40</v>
      </c>
      <c r="L79" s="552" t="s">
        <v>41</v>
      </c>
      <c r="M79" s="511" t="s">
        <v>42</v>
      </c>
      <c r="N79" s="552" t="s">
        <v>171</v>
      </c>
      <c r="O79" s="587">
        <f t="shared" si="3"/>
        <v>0.25</v>
      </c>
      <c r="P79" s="556"/>
      <c r="Q79" s="556"/>
      <c r="R79" s="556"/>
      <c r="S79" s="556">
        <v>0.25</v>
      </c>
      <c r="T79" s="556"/>
      <c r="U79" s="556"/>
      <c r="V79" s="556"/>
      <c r="W79" s="556"/>
      <c r="X79" s="556"/>
      <c r="Y79" s="556"/>
      <c r="Z79" s="556"/>
      <c r="AA79" s="556"/>
      <c r="AB79" s="513" t="s">
        <v>1888</v>
      </c>
      <c r="AC79" s="513" t="s">
        <v>1882</v>
      </c>
      <c r="AD79" s="179" t="s">
        <v>1883</v>
      </c>
      <c r="AE79" s="179"/>
      <c r="AF79" s="546"/>
    </row>
    <row r="80" spans="2:32" ht="54" x14ac:dyDescent="0.3">
      <c r="B80" s="140"/>
      <c r="C80" s="93"/>
      <c r="D80" s="543"/>
      <c r="E80" s="557"/>
      <c r="F80" s="551" t="s">
        <v>1926</v>
      </c>
      <c r="G80" s="555"/>
      <c r="H80" s="552">
        <v>1</v>
      </c>
      <c r="I80" s="544" t="s">
        <v>92</v>
      </c>
      <c r="J80" s="513" t="s">
        <v>1925</v>
      </c>
      <c r="K80" s="375" t="s">
        <v>40</v>
      </c>
      <c r="L80" s="552" t="s">
        <v>41</v>
      </c>
      <c r="M80" s="511" t="s">
        <v>42</v>
      </c>
      <c r="N80" s="552" t="s">
        <v>171</v>
      </c>
      <c r="O80" s="587">
        <f t="shared" si="3"/>
        <v>0.15</v>
      </c>
      <c r="P80" s="556"/>
      <c r="Q80" s="556"/>
      <c r="R80" s="556"/>
      <c r="S80" s="556"/>
      <c r="T80" s="556">
        <v>0.15</v>
      </c>
      <c r="U80" s="556"/>
      <c r="V80" s="556"/>
      <c r="W80" s="556"/>
      <c r="X80" s="556"/>
      <c r="Y80" s="556"/>
      <c r="Z80" s="556"/>
      <c r="AA80" s="556"/>
      <c r="AB80" s="513" t="s">
        <v>1888</v>
      </c>
      <c r="AC80" s="513" t="s">
        <v>1882</v>
      </c>
      <c r="AD80" s="179" t="s">
        <v>1883</v>
      </c>
      <c r="AE80" s="179"/>
      <c r="AF80" s="546"/>
    </row>
    <row r="81" spans="2:32" ht="54" x14ac:dyDescent="0.3">
      <c r="B81" s="140"/>
      <c r="C81" s="93"/>
      <c r="D81" s="543"/>
      <c r="E81" s="557"/>
      <c r="F81" s="551" t="s">
        <v>1929</v>
      </c>
      <c r="G81" s="555"/>
      <c r="H81" s="552">
        <v>1</v>
      </c>
      <c r="I81" s="544" t="s">
        <v>92</v>
      </c>
      <c r="J81" s="513" t="s">
        <v>1925</v>
      </c>
      <c r="K81" s="375" t="s">
        <v>40</v>
      </c>
      <c r="L81" s="552" t="s">
        <v>41</v>
      </c>
      <c r="M81" s="511" t="s">
        <v>42</v>
      </c>
      <c r="N81" s="552" t="s">
        <v>171</v>
      </c>
      <c r="O81" s="587">
        <f t="shared" si="3"/>
        <v>0.6</v>
      </c>
      <c r="P81" s="556"/>
      <c r="Q81" s="556"/>
      <c r="R81" s="556"/>
      <c r="S81" s="556"/>
      <c r="T81" s="556"/>
      <c r="U81" s="556"/>
      <c r="V81" s="556"/>
      <c r="W81" s="556">
        <v>0.05</v>
      </c>
      <c r="X81" s="556">
        <v>0.2</v>
      </c>
      <c r="Y81" s="556">
        <v>0.2</v>
      </c>
      <c r="Z81" s="556">
        <v>0.15</v>
      </c>
      <c r="AA81" s="556"/>
      <c r="AB81" s="513" t="s">
        <v>1888</v>
      </c>
      <c r="AC81" s="513" t="s">
        <v>1882</v>
      </c>
      <c r="AD81" s="179" t="s">
        <v>1883</v>
      </c>
      <c r="AE81" s="179"/>
      <c r="AF81" s="546"/>
    </row>
    <row r="82" spans="2:32" ht="54" x14ac:dyDescent="0.3">
      <c r="B82" s="140"/>
      <c r="C82" s="93"/>
      <c r="D82" s="543"/>
      <c r="E82" s="554" t="s">
        <v>1931</v>
      </c>
      <c r="F82" s="551" t="s">
        <v>1924</v>
      </c>
      <c r="G82" s="555"/>
      <c r="H82" s="552">
        <v>1</v>
      </c>
      <c r="I82" s="544" t="s">
        <v>92</v>
      </c>
      <c r="J82" s="513" t="s">
        <v>1925</v>
      </c>
      <c r="K82" s="375" t="s">
        <v>40</v>
      </c>
      <c r="L82" s="552" t="s">
        <v>41</v>
      </c>
      <c r="M82" s="511" t="s">
        <v>42</v>
      </c>
      <c r="N82" s="552" t="s">
        <v>171</v>
      </c>
      <c r="O82" s="587">
        <f t="shared" si="3"/>
        <v>0.25</v>
      </c>
      <c r="P82" s="556">
        <v>0.25</v>
      </c>
      <c r="Q82" s="556"/>
      <c r="R82" s="556"/>
      <c r="S82" s="556"/>
      <c r="T82" s="556"/>
      <c r="U82" s="556"/>
      <c r="V82" s="556"/>
      <c r="W82" s="556"/>
      <c r="X82" s="556"/>
      <c r="Y82" s="556"/>
      <c r="Z82" s="556"/>
      <c r="AA82" s="556"/>
      <c r="AB82" s="513" t="s">
        <v>1888</v>
      </c>
      <c r="AC82" s="513" t="s">
        <v>1882</v>
      </c>
      <c r="AD82" s="179" t="s">
        <v>1883</v>
      </c>
      <c r="AE82" s="179"/>
      <c r="AF82" s="546"/>
    </row>
    <row r="83" spans="2:32" ht="54" x14ac:dyDescent="0.3">
      <c r="B83" s="140"/>
      <c r="C83" s="93"/>
      <c r="D83" s="543"/>
      <c r="E83" s="557"/>
      <c r="F83" s="551" t="s">
        <v>1926</v>
      </c>
      <c r="G83" s="555"/>
      <c r="H83" s="552">
        <v>1</v>
      </c>
      <c r="I83" s="544" t="s">
        <v>92</v>
      </c>
      <c r="J83" s="513" t="s">
        <v>1925</v>
      </c>
      <c r="K83" s="375" t="s">
        <v>40</v>
      </c>
      <c r="L83" s="552" t="s">
        <v>41</v>
      </c>
      <c r="M83" s="511" t="s">
        <v>42</v>
      </c>
      <c r="N83" s="552" t="s">
        <v>171</v>
      </c>
      <c r="O83" s="587">
        <f t="shared" si="3"/>
        <v>0.15</v>
      </c>
      <c r="P83" s="556"/>
      <c r="Q83" s="556"/>
      <c r="R83" s="556">
        <v>0.15</v>
      </c>
      <c r="S83" s="556"/>
      <c r="T83" s="556"/>
      <c r="U83" s="556"/>
      <c r="V83" s="556"/>
      <c r="W83" s="556"/>
      <c r="X83" s="556"/>
      <c r="Y83" s="556"/>
      <c r="Z83" s="556"/>
      <c r="AA83" s="556"/>
      <c r="AB83" s="513" t="s">
        <v>1888</v>
      </c>
      <c r="AC83" s="513" t="s">
        <v>1882</v>
      </c>
      <c r="AD83" s="179" t="s">
        <v>1883</v>
      </c>
      <c r="AE83" s="179"/>
      <c r="AF83" s="546"/>
    </row>
    <row r="84" spans="2:32" ht="54" x14ac:dyDescent="0.3">
      <c r="B84" s="140"/>
      <c r="C84" s="93"/>
      <c r="D84" s="543"/>
      <c r="E84" s="557"/>
      <c r="F84" s="551" t="s">
        <v>1929</v>
      </c>
      <c r="G84" s="555"/>
      <c r="H84" s="552">
        <v>1</v>
      </c>
      <c r="I84" s="544" t="s">
        <v>92</v>
      </c>
      <c r="J84" s="513" t="s">
        <v>1925</v>
      </c>
      <c r="K84" s="375" t="s">
        <v>40</v>
      </c>
      <c r="L84" s="552" t="s">
        <v>41</v>
      </c>
      <c r="M84" s="511" t="s">
        <v>42</v>
      </c>
      <c r="N84" s="552" t="s">
        <v>171</v>
      </c>
      <c r="O84" s="587">
        <f t="shared" si="3"/>
        <v>0.6</v>
      </c>
      <c r="P84" s="556"/>
      <c r="Q84" s="556"/>
      <c r="R84" s="556"/>
      <c r="S84" s="556"/>
      <c r="T84" s="556"/>
      <c r="U84" s="556">
        <v>0.05</v>
      </c>
      <c r="V84" s="556">
        <v>0.2</v>
      </c>
      <c r="W84" s="556">
        <v>0.2</v>
      </c>
      <c r="X84" s="556">
        <v>0.15</v>
      </c>
      <c r="Y84" s="556"/>
      <c r="Z84" s="556"/>
      <c r="AA84" s="556"/>
      <c r="AB84" s="513" t="s">
        <v>1888</v>
      </c>
      <c r="AC84" s="513" t="s">
        <v>1882</v>
      </c>
      <c r="AD84" s="179" t="s">
        <v>1883</v>
      </c>
      <c r="AE84" s="179"/>
      <c r="AF84" s="546"/>
    </row>
    <row r="85" spans="2:32" ht="54" x14ac:dyDescent="0.3">
      <c r="B85" s="140"/>
      <c r="C85" s="93"/>
      <c r="D85" s="543"/>
      <c r="E85" s="554" t="s">
        <v>1932</v>
      </c>
      <c r="F85" s="551" t="s">
        <v>1924</v>
      </c>
      <c r="G85" s="555"/>
      <c r="H85" s="552">
        <v>1</v>
      </c>
      <c r="I85" s="544" t="s">
        <v>92</v>
      </c>
      <c r="J85" s="513" t="s">
        <v>1925</v>
      </c>
      <c r="K85" s="375" t="s">
        <v>40</v>
      </c>
      <c r="L85" s="552" t="s">
        <v>41</v>
      </c>
      <c r="M85" s="511" t="s">
        <v>42</v>
      </c>
      <c r="N85" s="552" t="s">
        <v>171</v>
      </c>
      <c r="O85" s="587">
        <f t="shared" si="3"/>
        <v>0.25</v>
      </c>
      <c r="P85" s="556">
        <v>0.25</v>
      </c>
      <c r="Q85" s="556"/>
      <c r="R85" s="556"/>
      <c r="S85" s="556"/>
      <c r="T85" s="556"/>
      <c r="U85" s="556"/>
      <c r="V85" s="556"/>
      <c r="W85" s="556"/>
      <c r="X85" s="556"/>
      <c r="Y85" s="556"/>
      <c r="Z85" s="556"/>
      <c r="AA85" s="556"/>
      <c r="AB85" s="513" t="s">
        <v>1888</v>
      </c>
      <c r="AC85" s="513" t="s">
        <v>1882</v>
      </c>
      <c r="AD85" s="179" t="s">
        <v>1883</v>
      </c>
      <c r="AE85" s="179"/>
      <c r="AF85" s="546"/>
    </row>
    <row r="86" spans="2:32" ht="54" x14ac:dyDescent="0.3">
      <c r="B86" s="140"/>
      <c r="C86" s="93"/>
      <c r="D86" s="543"/>
      <c r="E86" s="557"/>
      <c r="F86" s="551" t="s">
        <v>1926</v>
      </c>
      <c r="G86" s="555"/>
      <c r="H86" s="552">
        <v>1</v>
      </c>
      <c r="I86" s="544" t="s">
        <v>92</v>
      </c>
      <c r="J86" s="513" t="s">
        <v>1925</v>
      </c>
      <c r="K86" s="375" t="s">
        <v>40</v>
      </c>
      <c r="L86" s="552" t="s">
        <v>41</v>
      </c>
      <c r="M86" s="511" t="s">
        <v>42</v>
      </c>
      <c r="N86" s="552" t="s">
        <v>171</v>
      </c>
      <c r="O86" s="587">
        <f t="shared" si="3"/>
        <v>0.15</v>
      </c>
      <c r="P86" s="556"/>
      <c r="Q86" s="556"/>
      <c r="R86" s="556">
        <v>0.15</v>
      </c>
      <c r="S86" s="556"/>
      <c r="T86" s="556"/>
      <c r="U86" s="556"/>
      <c r="V86" s="556"/>
      <c r="W86" s="556"/>
      <c r="X86" s="556"/>
      <c r="Y86" s="556"/>
      <c r="Z86" s="556"/>
      <c r="AA86" s="556"/>
      <c r="AB86" s="513" t="s">
        <v>1888</v>
      </c>
      <c r="AC86" s="513" t="s">
        <v>1882</v>
      </c>
      <c r="AD86" s="179" t="s">
        <v>1883</v>
      </c>
      <c r="AE86" s="179"/>
      <c r="AF86" s="546"/>
    </row>
    <row r="87" spans="2:32" ht="54" x14ac:dyDescent="0.3">
      <c r="B87" s="140"/>
      <c r="C87" s="93"/>
      <c r="D87" s="543"/>
      <c r="E87" s="557"/>
      <c r="F87" s="551" t="s">
        <v>1929</v>
      </c>
      <c r="G87" s="555"/>
      <c r="H87" s="552">
        <v>1</v>
      </c>
      <c r="I87" s="544" t="s">
        <v>92</v>
      </c>
      <c r="J87" s="513" t="s">
        <v>1925</v>
      </c>
      <c r="K87" s="375" t="s">
        <v>40</v>
      </c>
      <c r="L87" s="552" t="s">
        <v>41</v>
      </c>
      <c r="M87" s="511" t="s">
        <v>42</v>
      </c>
      <c r="N87" s="552" t="s">
        <v>171</v>
      </c>
      <c r="O87" s="587">
        <f t="shared" si="3"/>
        <v>0.60000000000000009</v>
      </c>
      <c r="P87" s="556"/>
      <c r="Q87" s="556"/>
      <c r="R87" s="556"/>
      <c r="S87" s="556"/>
      <c r="T87" s="556"/>
      <c r="U87" s="556">
        <v>0.05</v>
      </c>
      <c r="V87" s="556">
        <v>0.1</v>
      </c>
      <c r="W87" s="556">
        <v>0.2</v>
      </c>
      <c r="X87" s="556">
        <v>0.1</v>
      </c>
      <c r="Y87" s="556">
        <v>0.15</v>
      </c>
      <c r="Z87" s="556"/>
      <c r="AA87" s="556"/>
      <c r="AB87" s="513" t="s">
        <v>1888</v>
      </c>
      <c r="AC87" s="513" t="s">
        <v>1882</v>
      </c>
      <c r="AD87" s="179" t="s">
        <v>1883</v>
      </c>
      <c r="AE87" s="179"/>
      <c r="AF87" s="546"/>
    </row>
    <row r="88" spans="2:32" ht="54" x14ac:dyDescent="0.3">
      <c r="B88" s="140"/>
      <c r="C88" s="93"/>
      <c r="D88" s="543"/>
      <c r="E88" s="554" t="s">
        <v>1933</v>
      </c>
      <c r="F88" s="551" t="s">
        <v>1924</v>
      </c>
      <c r="G88" s="555"/>
      <c r="H88" s="552">
        <v>1</v>
      </c>
      <c r="I88" s="544" t="s">
        <v>92</v>
      </c>
      <c r="J88" s="513" t="s">
        <v>1925</v>
      </c>
      <c r="K88" s="375" t="s">
        <v>40</v>
      </c>
      <c r="L88" s="552" t="s">
        <v>41</v>
      </c>
      <c r="M88" s="511" t="s">
        <v>42</v>
      </c>
      <c r="N88" s="552" t="s">
        <v>171</v>
      </c>
      <c r="O88" s="587">
        <f t="shared" si="3"/>
        <v>0.25</v>
      </c>
      <c r="P88" s="556">
        <v>0.25</v>
      </c>
      <c r="Q88" s="556"/>
      <c r="R88" s="556"/>
      <c r="S88" s="556"/>
      <c r="T88" s="556"/>
      <c r="U88" s="556"/>
      <c r="V88" s="556"/>
      <c r="W88" s="556"/>
      <c r="X88" s="556"/>
      <c r="Y88" s="556"/>
      <c r="Z88" s="556"/>
      <c r="AA88" s="556"/>
      <c r="AB88" s="513" t="s">
        <v>1888</v>
      </c>
      <c r="AC88" s="513" t="s">
        <v>1882</v>
      </c>
      <c r="AD88" s="179" t="s">
        <v>1883</v>
      </c>
      <c r="AE88" s="179"/>
      <c r="AF88" s="546"/>
    </row>
    <row r="89" spans="2:32" ht="54" x14ac:dyDescent="0.3">
      <c r="B89" s="140"/>
      <c r="C89" s="93"/>
      <c r="D89" s="543"/>
      <c r="E89" s="557"/>
      <c r="F89" s="551" t="s">
        <v>1926</v>
      </c>
      <c r="G89" s="555"/>
      <c r="H89" s="552">
        <v>1</v>
      </c>
      <c r="I89" s="544" t="s">
        <v>92</v>
      </c>
      <c r="J89" s="513" t="s">
        <v>1925</v>
      </c>
      <c r="K89" s="375" t="s">
        <v>40</v>
      </c>
      <c r="L89" s="552" t="s">
        <v>41</v>
      </c>
      <c r="M89" s="511" t="s">
        <v>42</v>
      </c>
      <c r="N89" s="552" t="s">
        <v>171</v>
      </c>
      <c r="O89" s="587">
        <f t="shared" si="3"/>
        <v>0.15</v>
      </c>
      <c r="P89" s="556"/>
      <c r="Q89" s="556"/>
      <c r="R89" s="556">
        <v>0.15</v>
      </c>
      <c r="S89" s="556"/>
      <c r="T89" s="556"/>
      <c r="U89" s="556"/>
      <c r="V89" s="556"/>
      <c r="W89" s="556"/>
      <c r="X89" s="556"/>
      <c r="Y89" s="556"/>
      <c r="Z89" s="556"/>
      <c r="AA89" s="556"/>
      <c r="AB89" s="513" t="s">
        <v>1888</v>
      </c>
      <c r="AC89" s="513" t="s">
        <v>1882</v>
      </c>
      <c r="AD89" s="179" t="s">
        <v>1883</v>
      </c>
      <c r="AE89" s="179"/>
      <c r="AF89" s="546"/>
    </row>
    <row r="90" spans="2:32" ht="54" x14ac:dyDescent="0.3">
      <c r="B90" s="140"/>
      <c r="C90" s="93"/>
      <c r="D90" s="543"/>
      <c r="E90" s="557"/>
      <c r="F90" s="551" t="s">
        <v>1929</v>
      </c>
      <c r="G90" s="555"/>
      <c r="H90" s="552">
        <v>1</v>
      </c>
      <c r="I90" s="544" t="s">
        <v>92</v>
      </c>
      <c r="J90" s="513" t="s">
        <v>1925</v>
      </c>
      <c r="K90" s="375" t="s">
        <v>40</v>
      </c>
      <c r="L90" s="552" t="s">
        <v>41</v>
      </c>
      <c r="M90" s="511" t="s">
        <v>42</v>
      </c>
      <c r="N90" s="552" t="s">
        <v>171</v>
      </c>
      <c r="O90" s="587">
        <f t="shared" si="3"/>
        <v>0.6</v>
      </c>
      <c r="P90" s="556"/>
      <c r="Q90" s="556"/>
      <c r="R90" s="556"/>
      <c r="S90" s="556"/>
      <c r="T90" s="556"/>
      <c r="U90" s="556">
        <v>0.05</v>
      </c>
      <c r="V90" s="556">
        <v>0.2</v>
      </c>
      <c r="W90" s="556">
        <v>0.2</v>
      </c>
      <c r="X90" s="556">
        <v>0.15</v>
      </c>
      <c r="Y90" s="556"/>
      <c r="Z90" s="556"/>
      <c r="AA90" s="556"/>
      <c r="AB90" s="513" t="s">
        <v>1888</v>
      </c>
      <c r="AC90" s="513" t="s">
        <v>1882</v>
      </c>
      <c r="AD90" s="179" t="s">
        <v>1883</v>
      </c>
      <c r="AE90" s="179"/>
      <c r="AF90" s="546"/>
    </row>
    <row r="91" spans="2:32" ht="54" x14ac:dyDescent="0.3">
      <c r="B91" s="140"/>
      <c r="C91" s="93"/>
      <c r="D91" s="543"/>
      <c r="E91" s="554" t="s">
        <v>1934</v>
      </c>
      <c r="F91" s="551" t="s">
        <v>1924</v>
      </c>
      <c r="G91" s="555"/>
      <c r="H91" s="552">
        <v>1</v>
      </c>
      <c r="I91" s="544" t="s">
        <v>92</v>
      </c>
      <c r="J91" s="513" t="s">
        <v>1925</v>
      </c>
      <c r="K91" s="375" t="s">
        <v>40</v>
      </c>
      <c r="L91" s="552" t="s">
        <v>41</v>
      </c>
      <c r="M91" s="511" t="s">
        <v>42</v>
      </c>
      <c r="N91" s="552" t="s">
        <v>171</v>
      </c>
      <c r="O91" s="587">
        <f t="shared" si="3"/>
        <v>0.25</v>
      </c>
      <c r="P91" s="556"/>
      <c r="Q91" s="556"/>
      <c r="R91" s="556"/>
      <c r="S91" s="556">
        <v>0.25</v>
      </c>
      <c r="T91" s="556"/>
      <c r="U91" s="556"/>
      <c r="V91" s="556"/>
      <c r="W91" s="556"/>
      <c r="X91" s="556"/>
      <c r="Y91" s="556"/>
      <c r="Z91" s="556"/>
      <c r="AA91" s="556"/>
      <c r="AB91" s="513" t="s">
        <v>1888</v>
      </c>
      <c r="AC91" s="513" t="s">
        <v>1882</v>
      </c>
      <c r="AD91" s="179" t="s">
        <v>1883</v>
      </c>
      <c r="AE91" s="179"/>
      <c r="AF91" s="546"/>
    </row>
    <row r="92" spans="2:32" ht="54" x14ac:dyDescent="0.3">
      <c r="B92" s="140"/>
      <c r="C92" s="93"/>
      <c r="D92" s="543"/>
      <c r="E92" s="557"/>
      <c r="F92" s="551" t="s">
        <v>1926</v>
      </c>
      <c r="G92" s="555"/>
      <c r="H92" s="552">
        <v>1</v>
      </c>
      <c r="I92" s="544" t="s">
        <v>92</v>
      </c>
      <c r="J92" s="513" t="s">
        <v>1925</v>
      </c>
      <c r="K92" s="375" t="s">
        <v>40</v>
      </c>
      <c r="L92" s="552" t="s">
        <v>41</v>
      </c>
      <c r="M92" s="511" t="s">
        <v>42</v>
      </c>
      <c r="N92" s="552" t="s">
        <v>171</v>
      </c>
      <c r="O92" s="587">
        <f t="shared" si="3"/>
        <v>0.15</v>
      </c>
      <c r="P92" s="556"/>
      <c r="Q92" s="556"/>
      <c r="R92" s="556"/>
      <c r="S92" s="556"/>
      <c r="T92" s="556">
        <v>0.15</v>
      </c>
      <c r="U92" s="556"/>
      <c r="V92" s="556"/>
      <c r="W92" s="556"/>
      <c r="X92" s="556"/>
      <c r="Y92" s="556"/>
      <c r="Z92" s="556"/>
      <c r="AA92" s="556"/>
      <c r="AB92" s="513" t="s">
        <v>1888</v>
      </c>
      <c r="AC92" s="513" t="s">
        <v>1882</v>
      </c>
      <c r="AD92" s="179" t="s">
        <v>1883</v>
      </c>
      <c r="AE92" s="179"/>
      <c r="AF92" s="546"/>
    </row>
    <row r="93" spans="2:32" ht="54" x14ac:dyDescent="0.3">
      <c r="B93" s="140"/>
      <c r="C93" s="93"/>
      <c r="D93" s="543"/>
      <c r="E93" s="557"/>
      <c r="F93" s="551" t="s">
        <v>1929</v>
      </c>
      <c r="G93" s="555"/>
      <c r="H93" s="552">
        <v>1</v>
      </c>
      <c r="I93" s="544" t="s">
        <v>92</v>
      </c>
      <c r="J93" s="513" t="s">
        <v>1925</v>
      </c>
      <c r="K93" s="375" t="s">
        <v>40</v>
      </c>
      <c r="L93" s="552" t="s">
        <v>41</v>
      </c>
      <c r="M93" s="511" t="s">
        <v>42</v>
      </c>
      <c r="N93" s="552" t="s">
        <v>171</v>
      </c>
      <c r="O93" s="587">
        <f t="shared" si="3"/>
        <v>0.6</v>
      </c>
      <c r="P93" s="556"/>
      <c r="Q93" s="556"/>
      <c r="R93" s="556"/>
      <c r="S93" s="556"/>
      <c r="T93" s="556"/>
      <c r="U93" s="556"/>
      <c r="V93" s="556"/>
      <c r="W93" s="556">
        <v>0.05</v>
      </c>
      <c r="X93" s="556">
        <v>0.2</v>
      </c>
      <c r="Y93" s="556">
        <v>0.2</v>
      </c>
      <c r="Z93" s="556">
        <v>0.15</v>
      </c>
      <c r="AA93" s="556"/>
      <c r="AB93" s="513" t="s">
        <v>1888</v>
      </c>
      <c r="AC93" s="513" t="s">
        <v>1882</v>
      </c>
      <c r="AD93" s="179" t="s">
        <v>1883</v>
      </c>
      <c r="AE93" s="179"/>
      <c r="AF93" s="546"/>
    </row>
    <row r="94" spans="2:32" ht="54" x14ac:dyDescent="0.3">
      <c r="B94" s="140"/>
      <c r="C94" s="93"/>
      <c r="D94" s="543"/>
      <c r="E94" s="554" t="s">
        <v>1935</v>
      </c>
      <c r="F94" s="551" t="s">
        <v>1924</v>
      </c>
      <c r="G94" s="555"/>
      <c r="H94" s="552">
        <v>1</v>
      </c>
      <c r="I94" s="544" t="s">
        <v>92</v>
      </c>
      <c r="J94" s="513" t="s">
        <v>1925</v>
      </c>
      <c r="K94" s="375" t="s">
        <v>40</v>
      </c>
      <c r="L94" s="552" t="s">
        <v>41</v>
      </c>
      <c r="M94" s="511" t="s">
        <v>42</v>
      </c>
      <c r="N94" s="552" t="s">
        <v>171</v>
      </c>
      <c r="O94" s="587">
        <f t="shared" si="3"/>
        <v>0.25</v>
      </c>
      <c r="P94" s="556"/>
      <c r="Q94" s="556"/>
      <c r="R94" s="556"/>
      <c r="S94" s="556">
        <v>0.25</v>
      </c>
      <c r="T94" s="556"/>
      <c r="U94" s="556"/>
      <c r="V94" s="556"/>
      <c r="W94" s="556"/>
      <c r="X94" s="556"/>
      <c r="Y94" s="556"/>
      <c r="Z94" s="556"/>
      <c r="AA94" s="556"/>
      <c r="AB94" s="513" t="s">
        <v>1888</v>
      </c>
      <c r="AC94" s="513" t="s">
        <v>1882</v>
      </c>
      <c r="AD94" s="179" t="s">
        <v>1883</v>
      </c>
      <c r="AE94" s="179"/>
      <c r="AF94" s="546"/>
    </row>
    <row r="95" spans="2:32" ht="54" x14ac:dyDescent="0.3">
      <c r="B95" s="140"/>
      <c r="C95" s="93"/>
      <c r="D95" s="543"/>
      <c r="E95" s="557"/>
      <c r="F95" s="551" t="s">
        <v>1926</v>
      </c>
      <c r="G95" s="555"/>
      <c r="H95" s="552">
        <v>1</v>
      </c>
      <c r="I95" s="544" t="s">
        <v>92</v>
      </c>
      <c r="J95" s="513" t="s">
        <v>1925</v>
      </c>
      <c r="K95" s="375" t="s">
        <v>40</v>
      </c>
      <c r="L95" s="552" t="s">
        <v>41</v>
      </c>
      <c r="M95" s="511" t="s">
        <v>42</v>
      </c>
      <c r="N95" s="552" t="s">
        <v>171</v>
      </c>
      <c r="O95" s="587">
        <f t="shared" si="3"/>
        <v>0.15</v>
      </c>
      <c r="P95" s="556"/>
      <c r="Q95" s="556"/>
      <c r="R95" s="556"/>
      <c r="S95" s="556"/>
      <c r="T95" s="556">
        <v>0.15</v>
      </c>
      <c r="U95" s="556"/>
      <c r="V95" s="556"/>
      <c r="W95" s="556"/>
      <c r="X95" s="556"/>
      <c r="Y95" s="556"/>
      <c r="Z95" s="556"/>
      <c r="AA95" s="556"/>
      <c r="AB95" s="513" t="s">
        <v>1888</v>
      </c>
      <c r="AC95" s="513" t="s">
        <v>1882</v>
      </c>
      <c r="AD95" s="179" t="s">
        <v>1883</v>
      </c>
      <c r="AE95" s="179"/>
      <c r="AF95" s="546"/>
    </row>
    <row r="96" spans="2:32" ht="54" x14ac:dyDescent="0.3">
      <c r="B96" s="140"/>
      <c r="C96" s="93"/>
      <c r="D96" s="543"/>
      <c r="E96" s="557"/>
      <c r="F96" s="551" t="s">
        <v>1929</v>
      </c>
      <c r="G96" s="555"/>
      <c r="H96" s="552">
        <v>1</v>
      </c>
      <c r="I96" s="544" t="s">
        <v>92</v>
      </c>
      <c r="J96" s="513" t="s">
        <v>1925</v>
      </c>
      <c r="K96" s="375" t="s">
        <v>40</v>
      </c>
      <c r="L96" s="552" t="s">
        <v>41</v>
      </c>
      <c r="M96" s="511" t="s">
        <v>42</v>
      </c>
      <c r="N96" s="552" t="s">
        <v>171</v>
      </c>
      <c r="O96" s="587">
        <f t="shared" si="3"/>
        <v>0.6</v>
      </c>
      <c r="P96" s="556"/>
      <c r="Q96" s="556"/>
      <c r="R96" s="556"/>
      <c r="S96" s="556"/>
      <c r="T96" s="556"/>
      <c r="U96" s="556"/>
      <c r="V96" s="556"/>
      <c r="W96" s="556">
        <v>0.05</v>
      </c>
      <c r="X96" s="556"/>
      <c r="Y96" s="556">
        <v>0.2</v>
      </c>
      <c r="Z96" s="556">
        <v>0.2</v>
      </c>
      <c r="AA96" s="556">
        <v>0.15</v>
      </c>
      <c r="AB96" s="513" t="s">
        <v>1888</v>
      </c>
      <c r="AC96" s="513" t="s">
        <v>1882</v>
      </c>
      <c r="AD96" s="179" t="s">
        <v>1883</v>
      </c>
      <c r="AE96" s="179"/>
      <c r="AF96" s="546"/>
    </row>
    <row r="97" spans="1:32" ht="54" x14ac:dyDescent="0.3">
      <c r="B97" s="140"/>
      <c r="C97" s="93"/>
      <c r="D97" s="543"/>
      <c r="E97" s="554" t="s">
        <v>1936</v>
      </c>
      <c r="F97" s="551" t="s">
        <v>1924</v>
      </c>
      <c r="G97" s="555"/>
      <c r="H97" s="552">
        <v>1</v>
      </c>
      <c r="I97" s="544" t="s">
        <v>92</v>
      </c>
      <c r="J97" s="513" t="s">
        <v>1925</v>
      </c>
      <c r="K97" s="375" t="s">
        <v>40</v>
      </c>
      <c r="L97" s="552" t="s">
        <v>41</v>
      </c>
      <c r="M97" s="511" t="s">
        <v>42</v>
      </c>
      <c r="N97" s="552" t="s">
        <v>171</v>
      </c>
      <c r="O97" s="587">
        <f t="shared" si="3"/>
        <v>0.25</v>
      </c>
      <c r="P97" s="556"/>
      <c r="Q97" s="556"/>
      <c r="R97" s="556"/>
      <c r="S97" s="556">
        <v>0.25</v>
      </c>
      <c r="T97" s="556"/>
      <c r="U97" s="556"/>
      <c r="V97" s="556"/>
      <c r="W97" s="556"/>
      <c r="X97" s="556"/>
      <c r="Y97" s="556"/>
      <c r="Z97" s="556"/>
      <c r="AA97" s="556"/>
      <c r="AB97" s="513" t="s">
        <v>1888</v>
      </c>
      <c r="AC97" s="513" t="s">
        <v>1882</v>
      </c>
      <c r="AD97" s="179" t="s">
        <v>1883</v>
      </c>
      <c r="AE97" s="179"/>
      <c r="AF97" s="546"/>
    </row>
    <row r="98" spans="1:32" ht="54" x14ac:dyDescent="0.3">
      <c r="B98" s="140"/>
      <c r="C98" s="93"/>
      <c r="D98" s="543"/>
      <c r="E98" s="557"/>
      <c r="F98" s="551" t="s">
        <v>1926</v>
      </c>
      <c r="G98" s="555"/>
      <c r="H98" s="552">
        <v>1</v>
      </c>
      <c r="I98" s="544" t="s">
        <v>92</v>
      </c>
      <c r="J98" s="513" t="s">
        <v>1925</v>
      </c>
      <c r="K98" s="375" t="s">
        <v>40</v>
      </c>
      <c r="L98" s="552" t="s">
        <v>41</v>
      </c>
      <c r="M98" s="511" t="s">
        <v>42</v>
      </c>
      <c r="N98" s="552" t="s">
        <v>171</v>
      </c>
      <c r="O98" s="587">
        <f t="shared" si="3"/>
        <v>0.15</v>
      </c>
      <c r="P98" s="556"/>
      <c r="Q98" s="556"/>
      <c r="R98" s="556"/>
      <c r="S98" s="556"/>
      <c r="T98" s="556">
        <v>0.15</v>
      </c>
      <c r="U98" s="556"/>
      <c r="V98" s="556"/>
      <c r="W98" s="556"/>
      <c r="X98" s="556"/>
      <c r="Y98" s="556"/>
      <c r="Z98" s="556"/>
      <c r="AA98" s="556"/>
      <c r="AB98" s="513" t="s">
        <v>1888</v>
      </c>
      <c r="AC98" s="513" t="s">
        <v>1882</v>
      </c>
      <c r="AD98" s="179" t="s">
        <v>1883</v>
      </c>
      <c r="AE98" s="179"/>
      <c r="AF98" s="546"/>
    </row>
    <row r="99" spans="1:32" ht="54" x14ac:dyDescent="0.3">
      <c r="B99" s="140"/>
      <c r="C99" s="93"/>
      <c r="D99" s="543"/>
      <c r="E99" s="557"/>
      <c r="F99" s="551" t="s">
        <v>1929</v>
      </c>
      <c r="G99" s="555"/>
      <c r="H99" s="552">
        <v>1</v>
      </c>
      <c r="I99" s="544" t="s">
        <v>92</v>
      </c>
      <c r="J99" s="513" t="s">
        <v>1925</v>
      </c>
      <c r="K99" s="375" t="s">
        <v>40</v>
      </c>
      <c r="L99" s="552" t="s">
        <v>41</v>
      </c>
      <c r="M99" s="511" t="s">
        <v>42</v>
      </c>
      <c r="N99" s="552" t="s">
        <v>171</v>
      </c>
      <c r="O99" s="587">
        <f t="shared" si="3"/>
        <v>0.6</v>
      </c>
      <c r="P99" s="556"/>
      <c r="Q99" s="556"/>
      <c r="R99" s="556"/>
      <c r="S99" s="556"/>
      <c r="T99" s="556"/>
      <c r="U99" s="556"/>
      <c r="V99" s="556"/>
      <c r="W99" s="556">
        <v>0.05</v>
      </c>
      <c r="X99" s="556">
        <v>0.2</v>
      </c>
      <c r="Y99" s="556">
        <v>0.2</v>
      </c>
      <c r="Z99" s="556">
        <v>0.15</v>
      </c>
      <c r="AA99" s="556"/>
      <c r="AB99" s="513" t="s">
        <v>1888</v>
      </c>
      <c r="AC99" s="513" t="s">
        <v>1882</v>
      </c>
      <c r="AD99" s="179" t="s">
        <v>1883</v>
      </c>
      <c r="AE99" s="179"/>
      <c r="AF99" s="546"/>
    </row>
    <row r="100" spans="1:32" ht="54" x14ac:dyDescent="0.3">
      <c r="B100" s="140"/>
      <c r="C100" s="93"/>
      <c r="D100" s="543"/>
      <c r="E100" s="554" t="s">
        <v>1937</v>
      </c>
      <c r="F100" s="551" t="s">
        <v>1924</v>
      </c>
      <c r="G100" s="555"/>
      <c r="H100" s="552">
        <v>1</v>
      </c>
      <c r="I100" s="544" t="s">
        <v>92</v>
      </c>
      <c r="J100" s="513" t="s">
        <v>1925</v>
      </c>
      <c r="K100" s="375" t="s">
        <v>40</v>
      </c>
      <c r="L100" s="552" t="s">
        <v>41</v>
      </c>
      <c r="M100" s="511" t="s">
        <v>42</v>
      </c>
      <c r="N100" s="552" t="s">
        <v>171</v>
      </c>
      <c r="O100" s="587">
        <f t="shared" si="3"/>
        <v>0.25</v>
      </c>
      <c r="P100" s="556"/>
      <c r="Q100" s="556"/>
      <c r="R100" s="556"/>
      <c r="S100" s="556">
        <v>0.25</v>
      </c>
      <c r="T100" s="556"/>
      <c r="U100" s="556"/>
      <c r="V100" s="556"/>
      <c r="W100" s="556"/>
      <c r="X100" s="556"/>
      <c r="Y100" s="556"/>
      <c r="Z100" s="556"/>
      <c r="AA100" s="556"/>
      <c r="AB100" s="513" t="s">
        <v>1888</v>
      </c>
      <c r="AC100" s="513" t="s">
        <v>1882</v>
      </c>
      <c r="AD100" s="179" t="s">
        <v>1883</v>
      </c>
      <c r="AE100" s="179"/>
      <c r="AF100" s="546"/>
    </row>
    <row r="101" spans="1:32" ht="54" x14ac:dyDescent="0.3">
      <c r="B101" s="140"/>
      <c r="C101" s="93"/>
      <c r="D101" s="543"/>
      <c r="E101" s="557"/>
      <c r="F101" s="551" t="s">
        <v>1926</v>
      </c>
      <c r="G101" s="555"/>
      <c r="H101" s="552">
        <v>1</v>
      </c>
      <c r="I101" s="544" t="s">
        <v>92</v>
      </c>
      <c r="J101" s="513" t="s">
        <v>1925</v>
      </c>
      <c r="K101" s="375" t="s">
        <v>40</v>
      </c>
      <c r="L101" s="552" t="s">
        <v>41</v>
      </c>
      <c r="M101" s="511" t="s">
        <v>42</v>
      </c>
      <c r="N101" s="552" t="s">
        <v>171</v>
      </c>
      <c r="O101" s="587">
        <f t="shared" si="3"/>
        <v>0.15</v>
      </c>
      <c r="P101" s="556"/>
      <c r="Q101" s="556"/>
      <c r="R101" s="556"/>
      <c r="S101" s="556"/>
      <c r="T101" s="556">
        <v>0.15</v>
      </c>
      <c r="U101" s="556"/>
      <c r="V101" s="556"/>
      <c r="W101" s="556"/>
      <c r="X101" s="556"/>
      <c r="Y101" s="556"/>
      <c r="Z101" s="556"/>
      <c r="AA101" s="556"/>
      <c r="AB101" s="513" t="s">
        <v>1888</v>
      </c>
      <c r="AC101" s="513" t="s">
        <v>1882</v>
      </c>
      <c r="AD101" s="179" t="s">
        <v>1883</v>
      </c>
      <c r="AE101" s="179"/>
      <c r="AF101" s="546"/>
    </row>
    <row r="102" spans="1:32" ht="54" x14ac:dyDescent="0.3">
      <c r="B102" s="140"/>
      <c r="C102" s="93"/>
      <c r="D102" s="543"/>
      <c r="E102" s="557"/>
      <c r="F102" s="551" t="s">
        <v>1929</v>
      </c>
      <c r="G102" s="555"/>
      <c r="H102" s="552">
        <v>1</v>
      </c>
      <c r="I102" s="544" t="s">
        <v>92</v>
      </c>
      <c r="J102" s="513" t="s">
        <v>1925</v>
      </c>
      <c r="K102" s="375" t="s">
        <v>40</v>
      </c>
      <c r="L102" s="552" t="s">
        <v>41</v>
      </c>
      <c r="M102" s="511" t="s">
        <v>42</v>
      </c>
      <c r="N102" s="552" t="s">
        <v>171</v>
      </c>
      <c r="O102" s="587">
        <f t="shared" si="3"/>
        <v>0.6</v>
      </c>
      <c r="P102" s="556"/>
      <c r="Q102" s="556"/>
      <c r="R102" s="556"/>
      <c r="S102" s="556"/>
      <c r="T102" s="556"/>
      <c r="U102" s="556"/>
      <c r="V102" s="556"/>
      <c r="W102" s="556">
        <v>0.05</v>
      </c>
      <c r="X102" s="556">
        <v>0.2</v>
      </c>
      <c r="Y102" s="556">
        <v>0.2</v>
      </c>
      <c r="Z102" s="556">
        <v>0.15</v>
      </c>
      <c r="AA102" s="556"/>
      <c r="AB102" s="513" t="s">
        <v>1888</v>
      </c>
      <c r="AC102" s="513" t="s">
        <v>1882</v>
      </c>
      <c r="AD102" s="179" t="s">
        <v>1883</v>
      </c>
      <c r="AE102" s="179"/>
      <c r="AF102" s="546"/>
    </row>
    <row r="103" spans="1:32" ht="54" x14ac:dyDescent="0.3">
      <c r="B103" s="140"/>
      <c r="C103" s="93"/>
      <c r="D103" s="543"/>
      <c r="E103" s="554" t="s">
        <v>1938</v>
      </c>
      <c r="F103" s="551" t="s">
        <v>1924</v>
      </c>
      <c r="G103" s="555"/>
      <c r="H103" s="552">
        <v>1</v>
      </c>
      <c r="I103" s="544" t="s">
        <v>92</v>
      </c>
      <c r="J103" s="513" t="s">
        <v>1925</v>
      </c>
      <c r="K103" s="375" t="s">
        <v>40</v>
      </c>
      <c r="L103" s="552" t="s">
        <v>41</v>
      </c>
      <c r="M103" s="511" t="s">
        <v>42</v>
      </c>
      <c r="N103" s="552" t="s">
        <v>171</v>
      </c>
      <c r="O103" s="587">
        <f t="shared" si="3"/>
        <v>0.25</v>
      </c>
      <c r="P103" s="556"/>
      <c r="Q103" s="556"/>
      <c r="R103" s="556">
        <v>0.25</v>
      </c>
      <c r="S103" s="556"/>
      <c r="T103" s="556"/>
      <c r="U103" s="556"/>
      <c r="V103" s="556"/>
      <c r="W103" s="556"/>
      <c r="X103" s="556"/>
      <c r="Y103" s="556"/>
      <c r="Z103" s="556"/>
      <c r="AA103" s="556"/>
      <c r="AB103" s="513" t="s">
        <v>1888</v>
      </c>
      <c r="AC103" s="513" t="s">
        <v>1882</v>
      </c>
      <c r="AD103" s="179" t="s">
        <v>1883</v>
      </c>
      <c r="AE103" s="179"/>
      <c r="AF103" s="546"/>
    </row>
    <row r="104" spans="1:32" ht="54" x14ac:dyDescent="0.3">
      <c r="B104" s="140"/>
      <c r="C104" s="93"/>
      <c r="D104" s="543"/>
      <c r="E104" s="557"/>
      <c r="F104" s="551" t="s">
        <v>1926</v>
      </c>
      <c r="G104" s="555"/>
      <c r="H104" s="552">
        <v>1</v>
      </c>
      <c r="I104" s="544" t="s">
        <v>92</v>
      </c>
      <c r="J104" s="513" t="s">
        <v>1925</v>
      </c>
      <c r="K104" s="375" t="s">
        <v>40</v>
      </c>
      <c r="L104" s="552" t="s">
        <v>41</v>
      </c>
      <c r="M104" s="511" t="s">
        <v>42</v>
      </c>
      <c r="N104" s="552" t="s">
        <v>171</v>
      </c>
      <c r="O104" s="587">
        <f t="shared" si="3"/>
        <v>0.15</v>
      </c>
      <c r="P104" s="556"/>
      <c r="Q104" s="556"/>
      <c r="R104" s="556">
        <v>0.15</v>
      </c>
      <c r="S104" s="556"/>
      <c r="T104" s="556"/>
      <c r="U104" s="556"/>
      <c r="V104" s="556"/>
      <c r="W104" s="556"/>
      <c r="X104" s="556"/>
      <c r="Y104" s="556"/>
      <c r="Z104" s="556"/>
      <c r="AA104" s="556"/>
      <c r="AB104" s="513" t="s">
        <v>1888</v>
      </c>
      <c r="AC104" s="513" t="s">
        <v>1882</v>
      </c>
      <c r="AD104" s="179" t="s">
        <v>1883</v>
      </c>
      <c r="AE104" s="179"/>
      <c r="AF104" s="546"/>
    </row>
    <row r="105" spans="1:32" ht="54" x14ac:dyDescent="0.3">
      <c r="B105" s="140"/>
      <c r="C105" s="93"/>
      <c r="D105" s="543"/>
      <c r="E105" s="557"/>
      <c r="F105" s="551" t="s">
        <v>1929</v>
      </c>
      <c r="G105" s="555"/>
      <c r="H105" s="552">
        <v>1</v>
      </c>
      <c r="I105" s="544" t="s">
        <v>92</v>
      </c>
      <c r="J105" s="513" t="s">
        <v>1925</v>
      </c>
      <c r="K105" s="375" t="s">
        <v>40</v>
      </c>
      <c r="L105" s="552" t="s">
        <v>41</v>
      </c>
      <c r="M105" s="511" t="s">
        <v>42</v>
      </c>
      <c r="N105" s="552" t="s">
        <v>171</v>
      </c>
      <c r="O105" s="587">
        <f t="shared" si="3"/>
        <v>0.6</v>
      </c>
      <c r="P105" s="556"/>
      <c r="Q105" s="556"/>
      <c r="R105" s="556"/>
      <c r="S105" s="556"/>
      <c r="T105" s="556"/>
      <c r="U105" s="556">
        <v>0.05</v>
      </c>
      <c r="V105" s="556">
        <v>0.2</v>
      </c>
      <c r="W105" s="556">
        <v>0.2</v>
      </c>
      <c r="X105" s="556">
        <v>0.15</v>
      </c>
      <c r="Y105" s="556"/>
      <c r="Z105" s="556"/>
      <c r="AA105" s="556"/>
      <c r="AB105" s="513" t="s">
        <v>1888</v>
      </c>
      <c r="AC105" s="513" t="s">
        <v>1882</v>
      </c>
      <c r="AD105" s="179" t="s">
        <v>1883</v>
      </c>
      <c r="AE105" s="179"/>
      <c r="AF105" s="546"/>
    </row>
    <row r="106" spans="1:32" ht="409.5" x14ac:dyDescent="0.3">
      <c r="B106" s="140"/>
      <c r="C106" s="93"/>
      <c r="D106" s="558"/>
      <c r="E106" s="559" t="s">
        <v>1939</v>
      </c>
      <c r="F106" s="511" t="s">
        <v>1940</v>
      </c>
      <c r="G106" s="560" t="s">
        <v>1941</v>
      </c>
      <c r="H106" s="511">
        <v>3</v>
      </c>
      <c r="I106" s="513" t="s">
        <v>92</v>
      </c>
      <c r="J106" s="513" t="s">
        <v>1942</v>
      </c>
      <c r="K106" s="511" t="s">
        <v>251</v>
      </c>
      <c r="L106" s="511" t="s">
        <v>41</v>
      </c>
      <c r="M106" s="511" t="s">
        <v>42</v>
      </c>
      <c r="N106" s="511" t="s">
        <v>171</v>
      </c>
      <c r="O106" s="584">
        <f t="shared" ref="O106:O157" si="4">SUM(P106:AA106)</f>
        <v>8</v>
      </c>
      <c r="P106" s="545"/>
      <c r="Q106" s="545"/>
      <c r="R106" s="545"/>
      <c r="S106" s="545"/>
      <c r="T106" s="545"/>
      <c r="U106" s="545"/>
      <c r="V106" s="545"/>
      <c r="W106" s="545">
        <v>1</v>
      </c>
      <c r="X106" s="545">
        <v>1</v>
      </c>
      <c r="Y106" s="545">
        <v>2</v>
      </c>
      <c r="Z106" s="545">
        <v>2</v>
      </c>
      <c r="AA106" s="545">
        <v>2</v>
      </c>
      <c r="AB106" s="511" t="s">
        <v>1888</v>
      </c>
      <c r="AC106" s="511" t="s">
        <v>1882</v>
      </c>
      <c r="AD106" s="179" t="s">
        <v>1883</v>
      </c>
      <c r="AE106" s="375"/>
      <c r="AF106" s="546">
        <v>3915000</v>
      </c>
    </row>
    <row r="107" spans="1:32" ht="306" x14ac:dyDescent="0.3">
      <c r="B107" s="140"/>
      <c r="C107" s="93"/>
      <c r="D107" s="558"/>
      <c r="E107" s="559" t="s">
        <v>1943</v>
      </c>
      <c r="F107" s="511" t="s">
        <v>1944</v>
      </c>
      <c r="G107" s="560" t="s">
        <v>1945</v>
      </c>
      <c r="H107" s="511">
        <v>3</v>
      </c>
      <c r="I107" s="513" t="s">
        <v>92</v>
      </c>
      <c r="J107" s="513" t="s">
        <v>1946</v>
      </c>
      <c r="K107" s="511" t="s">
        <v>251</v>
      </c>
      <c r="L107" s="511" t="s">
        <v>41</v>
      </c>
      <c r="M107" s="511" t="s">
        <v>42</v>
      </c>
      <c r="N107" s="511" t="s">
        <v>171</v>
      </c>
      <c r="O107" s="584">
        <f t="shared" si="4"/>
        <v>13</v>
      </c>
      <c r="P107" s="545"/>
      <c r="Q107" s="545"/>
      <c r="R107" s="545"/>
      <c r="S107" s="545"/>
      <c r="T107" s="545"/>
      <c r="U107" s="545"/>
      <c r="V107" s="545"/>
      <c r="W107" s="545">
        <v>3</v>
      </c>
      <c r="X107" s="545">
        <v>3</v>
      </c>
      <c r="Y107" s="545">
        <v>3</v>
      </c>
      <c r="Z107" s="545">
        <v>4</v>
      </c>
      <c r="AA107" s="545"/>
      <c r="AB107" s="511" t="s">
        <v>1888</v>
      </c>
      <c r="AC107" s="511" t="s">
        <v>1882</v>
      </c>
      <c r="AD107" s="179" t="s">
        <v>1883</v>
      </c>
      <c r="AE107" s="375"/>
      <c r="AF107" s="546">
        <v>450000</v>
      </c>
    </row>
    <row r="108" spans="1:32" ht="162" x14ac:dyDescent="0.3">
      <c r="B108" s="140"/>
      <c r="C108" s="93"/>
      <c r="D108" s="558"/>
      <c r="E108" s="513" t="s">
        <v>1947</v>
      </c>
      <c r="F108" s="513" t="s">
        <v>1948</v>
      </c>
      <c r="G108" s="544" t="s">
        <v>1949</v>
      </c>
      <c r="H108" s="511">
        <v>3</v>
      </c>
      <c r="I108" s="513" t="s">
        <v>398</v>
      </c>
      <c r="J108" s="513" t="s">
        <v>1950</v>
      </c>
      <c r="K108" s="511" t="s">
        <v>251</v>
      </c>
      <c r="L108" s="511" t="s">
        <v>41</v>
      </c>
      <c r="M108" s="511" t="s">
        <v>42</v>
      </c>
      <c r="N108" s="511" t="s">
        <v>171</v>
      </c>
      <c r="O108" s="584">
        <f t="shared" si="4"/>
        <v>4</v>
      </c>
      <c r="P108" s="545"/>
      <c r="Q108" s="545"/>
      <c r="R108" s="545"/>
      <c r="S108" s="545"/>
      <c r="T108" s="545"/>
      <c r="U108" s="545"/>
      <c r="V108" s="545"/>
      <c r="W108" s="545"/>
      <c r="X108" s="545">
        <v>2</v>
      </c>
      <c r="Y108" s="545">
        <v>2</v>
      </c>
      <c r="Z108" s="545"/>
      <c r="AA108" s="545"/>
      <c r="AB108" s="511" t="s">
        <v>1888</v>
      </c>
      <c r="AC108" s="511" t="s">
        <v>1882</v>
      </c>
      <c r="AD108" s="179" t="s">
        <v>1883</v>
      </c>
      <c r="AE108" s="375"/>
      <c r="AF108" s="546">
        <v>3000000</v>
      </c>
    </row>
    <row r="109" spans="1:32" ht="342" x14ac:dyDescent="0.3">
      <c r="A109" s="1" t="s">
        <v>1951</v>
      </c>
      <c r="B109" s="140"/>
      <c r="C109" s="93"/>
      <c r="D109" s="561"/>
      <c r="E109" s="559" t="s">
        <v>1952</v>
      </c>
      <c r="F109" s="511" t="s">
        <v>1953</v>
      </c>
      <c r="G109" s="562" t="s">
        <v>1954</v>
      </c>
      <c r="H109" s="511">
        <v>3</v>
      </c>
      <c r="I109" s="513" t="s">
        <v>398</v>
      </c>
      <c r="J109" s="513" t="s">
        <v>1887</v>
      </c>
      <c r="K109" s="511" t="s">
        <v>251</v>
      </c>
      <c r="L109" s="511" t="s">
        <v>41</v>
      </c>
      <c r="M109" s="511" t="s">
        <v>42</v>
      </c>
      <c r="N109" s="511" t="s">
        <v>171</v>
      </c>
      <c r="O109" s="584">
        <f t="shared" si="4"/>
        <v>17</v>
      </c>
      <c r="P109" s="545">
        <v>2</v>
      </c>
      <c r="Q109" s="545">
        <v>2</v>
      </c>
      <c r="R109" s="545">
        <v>2</v>
      </c>
      <c r="S109" s="545">
        <v>2</v>
      </c>
      <c r="T109" s="545">
        <v>2</v>
      </c>
      <c r="U109" s="545">
        <v>2</v>
      </c>
      <c r="V109" s="545">
        <v>2</v>
      </c>
      <c r="W109" s="545">
        <v>2</v>
      </c>
      <c r="X109" s="545">
        <v>1</v>
      </c>
      <c r="Y109" s="545"/>
      <c r="Z109" s="545"/>
      <c r="AA109" s="545"/>
      <c r="AB109" s="511" t="s">
        <v>1888</v>
      </c>
      <c r="AC109" s="511" t="s">
        <v>1882</v>
      </c>
      <c r="AD109" s="179" t="s">
        <v>1883</v>
      </c>
      <c r="AE109" s="375"/>
      <c r="AF109" s="546">
        <v>2500000</v>
      </c>
    </row>
    <row r="110" spans="1:32" ht="129.75" customHeight="1" x14ac:dyDescent="0.3">
      <c r="B110" s="140"/>
      <c r="C110" s="93"/>
      <c r="D110" s="536" t="s">
        <v>1955</v>
      </c>
      <c r="E110" s="511" t="s">
        <v>1956</v>
      </c>
      <c r="F110" s="511" t="s">
        <v>1957</v>
      </c>
      <c r="G110" s="562" t="s">
        <v>1958</v>
      </c>
      <c r="H110" s="511">
        <v>3</v>
      </c>
      <c r="I110" s="513" t="s">
        <v>398</v>
      </c>
      <c r="J110" s="513" t="s">
        <v>1959</v>
      </c>
      <c r="K110" s="511" t="s">
        <v>251</v>
      </c>
      <c r="L110" s="511" t="s">
        <v>41</v>
      </c>
      <c r="M110" s="511" t="s">
        <v>42</v>
      </c>
      <c r="N110" s="511" t="s">
        <v>171</v>
      </c>
      <c r="O110" s="584">
        <f t="shared" si="4"/>
        <v>720</v>
      </c>
      <c r="P110" s="545">
        <v>100</v>
      </c>
      <c r="Q110" s="545">
        <v>100</v>
      </c>
      <c r="R110" s="545">
        <v>100</v>
      </c>
      <c r="S110" s="545"/>
      <c r="T110" s="545"/>
      <c r="U110" s="545"/>
      <c r="V110" s="545"/>
      <c r="W110" s="545"/>
      <c r="X110" s="545">
        <v>105</v>
      </c>
      <c r="Y110" s="545">
        <v>105</v>
      </c>
      <c r="Z110" s="545">
        <v>105</v>
      </c>
      <c r="AA110" s="545">
        <v>105</v>
      </c>
      <c r="AB110" s="511" t="s">
        <v>1888</v>
      </c>
      <c r="AC110" s="511" t="s">
        <v>1882</v>
      </c>
      <c r="AD110" s="179" t="s">
        <v>1883</v>
      </c>
      <c r="AE110" s="375"/>
      <c r="AF110" s="546">
        <v>6780000</v>
      </c>
    </row>
    <row r="111" spans="1:32" ht="207" customHeight="1" x14ac:dyDescent="0.3">
      <c r="B111" s="140"/>
      <c r="C111" s="93"/>
      <c r="D111" s="536" t="s">
        <v>1960</v>
      </c>
      <c r="E111" s="513" t="s">
        <v>1961</v>
      </c>
      <c r="F111" s="511" t="s">
        <v>1962</v>
      </c>
      <c r="G111" s="562" t="s">
        <v>1963</v>
      </c>
      <c r="H111" s="511">
        <v>3</v>
      </c>
      <c r="I111" s="513" t="s">
        <v>92</v>
      </c>
      <c r="J111" s="513" t="s">
        <v>1964</v>
      </c>
      <c r="K111" s="511" t="s">
        <v>1965</v>
      </c>
      <c r="L111" s="511" t="s">
        <v>41</v>
      </c>
      <c r="M111" s="511" t="s">
        <v>42</v>
      </c>
      <c r="N111" s="511" t="s">
        <v>171</v>
      </c>
      <c r="O111" s="584">
        <f t="shared" si="4"/>
        <v>834000</v>
      </c>
      <c r="P111" s="545">
        <v>69500</v>
      </c>
      <c r="Q111" s="545">
        <v>69500</v>
      </c>
      <c r="R111" s="545">
        <v>69500</v>
      </c>
      <c r="S111" s="545">
        <v>69500</v>
      </c>
      <c r="T111" s="545">
        <v>69500</v>
      </c>
      <c r="U111" s="545">
        <v>69500</v>
      </c>
      <c r="V111" s="545">
        <v>69500</v>
      </c>
      <c r="W111" s="545">
        <v>69500</v>
      </c>
      <c r="X111" s="545">
        <v>69500</v>
      </c>
      <c r="Y111" s="545">
        <v>69500</v>
      </c>
      <c r="Z111" s="545">
        <v>69500</v>
      </c>
      <c r="AA111" s="545">
        <v>69500</v>
      </c>
      <c r="AB111" s="511" t="s">
        <v>1966</v>
      </c>
      <c r="AC111" s="511" t="s">
        <v>1882</v>
      </c>
      <c r="AD111" s="179" t="s">
        <v>1883</v>
      </c>
      <c r="AE111" s="375"/>
      <c r="AF111" s="546">
        <v>7400000</v>
      </c>
    </row>
    <row r="112" spans="1:32" ht="150" customHeight="1" x14ac:dyDescent="0.3">
      <c r="B112" s="140"/>
      <c r="C112" s="93"/>
      <c r="D112" s="536" t="s">
        <v>1967</v>
      </c>
      <c r="E112" s="513" t="s">
        <v>1968</v>
      </c>
      <c r="F112" s="369" t="s">
        <v>1969</v>
      </c>
      <c r="G112" s="563" t="s">
        <v>1970</v>
      </c>
      <c r="H112" s="511">
        <v>2</v>
      </c>
      <c r="I112" s="513" t="s">
        <v>92</v>
      </c>
      <c r="J112" s="513" t="s">
        <v>1959</v>
      </c>
      <c r="K112" s="513" t="s">
        <v>251</v>
      </c>
      <c r="L112" s="513" t="s">
        <v>41</v>
      </c>
      <c r="M112" s="513" t="s">
        <v>42</v>
      </c>
      <c r="N112" s="513" t="s">
        <v>43</v>
      </c>
      <c r="O112" s="584">
        <f t="shared" si="4"/>
        <v>1476</v>
      </c>
      <c r="P112" s="545">
        <v>123</v>
      </c>
      <c r="Q112" s="545">
        <v>123</v>
      </c>
      <c r="R112" s="545">
        <v>123</v>
      </c>
      <c r="S112" s="545">
        <v>123</v>
      </c>
      <c r="T112" s="545">
        <v>123</v>
      </c>
      <c r="U112" s="545">
        <v>123</v>
      </c>
      <c r="V112" s="545">
        <v>123</v>
      </c>
      <c r="W112" s="545">
        <v>123</v>
      </c>
      <c r="X112" s="545">
        <v>123</v>
      </c>
      <c r="Y112" s="545">
        <v>123</v>
      </c>
      <c r="Z112" s="545">
        <v>123</v>
      </c>
      <c r="AA112" s="545">
        <v>123</v>
      </c>
      <c r="AB112" s="513"/>
      <c r="AC112" s="513" t="s">
        <v>1882</v>
      </c>
      <c r="AD112" s="179" t="s">
        <v>1883</v>
      </c>
      <c r="AE112" s="179"/>
      <c r="AF112" s="546"/>
    </row>
    <row r="113" spans="2:39" ht="198" customHeight="1" x14ac:dyDescent="0.3">
      <c r="B113" s="140"/>
      <c r="C113" s="93"/>
      <c r="D113" s="564" t="s">
        <v>1971</v>
      </c>
      <c r="E113" s="511" t="s">
        <v>1972</v>
      </c>
      <c r="F113" s="511" t="s">
        <v>1973</v>
      </c>
      <c r="G113" s="562" t="s">
        <v>1974</v>
      </c>
      <c r="H113" s="511">
        <v>3</v>
      </c>
      <c r="I113" s="513" t="s">
        <v>92</v>
      </c>
      <c r="J113" s="513" t="s">
        <v>1959</v>
      </c>
      <c r="K113" s="511" t="s">
        <v>251</v>
      </c>
      <c r="L113" s="511" t="s">
        <v>41</v>
      </c>
      <c r="M113" s="511" t="s">
        <v>42</v>
      </c>
      <c r="N113" s="511" t="s">
        <v>171</v>
      </c>
      <c r="O113" s="584">
        <f>SUM(P113:AA113)</f>
        <v>508</v>
      </c>
      <c r="P113" s="545"/>
      <c r="Q113" s="545">
        <v>127</v>
      </c>
      <c r="R113" s="545"/>
      <c r="S113" s="545"/>
      <c r="T113" s="545">
        <v>127</v>
      </c>
      <c r="U113" s="545"/>
      <c r="V113" s="545"/>
      <c r="W113" s="545">
        <v>127</v>
      </c>
      <c r="X113" s="545"/>
      <c r="Y113" s="545"/>
      <c r="Z113" s="545">
        <v>127</v>
      </c>
      <c r="AA113" s="545"/>
      <c r="AB113" s="511" t="s">
        <v>1888</v>
      </c>
      <c r="AC113" s="511" t="s">
        <v>1882</v>
      </c>
      <c r="AD113" s="179" t="s">
        <v>1883</v>
      </c>
      <c r="AE113" s="375"/>
      <c r="AF113" s="546">
        <v>2000000</v>
      </c>
    </row>
    <row r="114" spans="2:39" ht="183" customHeight="1" x14ac:dyDescent="0.3">
      <c r="B114" s="140"/>
      <c r="C114" s="93"/>
      <c r="D114" s="536" t="s">
        <v>1975</v>
      </c>
      <c r="E114" s="513" t="s">
        <v>1976</v>
      </c>
      <c r="F114" s="513" t="s">
        <v>1977</v>
      </c>
      <c r="G114" s="563" t="s">
        <v>1978</v>
      </c>
      <c r="H114" s="511">
        <v>3</v>
      </c>
      <c r="I114" s="513" t="s">
        <v>92</v>
      </c>
      <c r="J114" s="513" t="s">
        <v>1925</v>
      </c>
      <c r="K114" s="375" t="s">
        <v>40</v>
      </c>
      <c r="L114" s="511" t="s">
        <v>41</v>
      </c>
      <c r="M114" s="511" t="s">
        <v>42</v>
      </c>
      <c r="N114" s="511" t="s">
        <v>171</v>
      </c>
      <c r="O114" s="587">
        <f>AVERAGE(P114:AA114)</f>
        <v>1</v>
      </c>
      <c r="P114" s="556">
        <v>1</v>
      </c>
      <c r="Q114" s="556">
        <v>1</v>
      </c>
      <c r="R114" s="556">
        <v>1</v>
      </c>
      <c r="S114" s="556">
        <v>1</v>
      </c>
      <c r="T114" s="556">
        <v>1</v>
      </c>
      <c r="U114" s="556">
        <v>1</v>
      </c>
      <c r="V114" s="556">
        <v>1</v>
      </c>
      <c r="W114" s="556">
        <v>1</v>
      </c>
      <c r="X114" s="556">
        <v>1</v>
      </c>
      <c r="Y114" s="556">
        <v>1</v>
      </c>
      <c r="Z114" s="556">
        <v>1</v>
      </c>
      <c r="AA114" s="556">
        <v>1</v>
      </c>
      <c r="AB114" s="511" t="s">
        <v>1979</v>
      </c>
      <c r="AC114" s="511" t="s">
        <v>1882</v>
      </c>
      <c r="AD114" s="511" t="s">
        <v>1883</v>
      </c>
      <c r="AE114" s="375" t="s">
        <v>1820</v>
      </c>
      <c r="AF114" s="546">
        <v>0</v>
      </c>
    </row>
    <row r="115" spans="2:39" ht="147" customHeight="1" x14ac:dyDescent="0.3">
      <c r="B115" s="140"/>
      <c r="C115" s="93"/>
      <c r="D115" s="565" t="s">
        <v>1980</v>
      </c>
      <c r="E115" s="513" t="s">
        <v>1981</v>
      </c>
      <c r="F115" s="513" t="s">
        <v>1982</v>
      </c>
      <c r="G115" s="563" t="s">
        <v>1983</v>
      </c>
      <c r="H115" s="511">
        <v>3</v>
      </c>
      <c r="I115" s="513" t="s">
        <v>567</v>
      </c>
      <c r="J115" s="513" t="s">
        <v>1925</v>
      </c>
      <c r="K115" s="511" t="s">
        <v>251</v>
      </c>
      <c r="L115" s="511" t="s">
        <v>41</v>
      </c>
      <c r="M115" s="511" t="s">
        <v>42</v>
      </c>
      <c r="N115" s="511" t="s">
        <v>171</v>
      </c>
      <c r="O115" s="584">
        <f t="shared" si="4"/>
        <v>1</v>
      </c>
      <c r="P115" s="545"/>
      <c r="Q115" s="545"/>
      <c r="R115" s="545"/>
      <c r="S115" s="545"/>
      <c r="T115" s="545"/>
      <c r="U115" s="545"/>
      <c r="V115" s="545"/>
      <c r="W115" s="556">
        <v>0.2</v>
      </c>
      <c r="X115" s="556">
        <v>0.2</v>
      </c>
      <c r="Y115" s="556">
        <v>0.2</v>
      </c>
      <c r="Z115" s="556">
        <v>0.2</v>
      </c>
      <c r="AA115" s="556">
        <v>0.2</v>
      </c>
      <c r="AB115" s="511" t="s">
        <v>1984</v>
      </c>
      <c r="AC115" s="511" t="s">
        <v>1882</v>
      </c>
      <c r="AD115" s="511" t="s">
        <v>1883</v>
      </c>
      <c r="AE115" s="375" t="s">
        <v>903</v>
      </c>
      <c r="AF115" s="546">
        <v>639349.98</v>
      </c>
    </row>
    <row r="116" spans="2:39" ht="169.5" customHeight="1" x14ac:dyDescent="0.3">
      <c r="B116" s="140"/>
      <c r="C116" s="93"/>
      <c r="D116" s="565"/>
      <c r="E116" s="513" t="s">
        <v>1985</v>
      </c>
      <c r="F116" s="513" t="s">
        <v>1986</v>
      </c>
      <c r="G116" s="563" t="s">
        <v>1987</v>
      </c>
      <c r="H116" s="511">
        <v>3</v>
      </c>
      <c r="I116" s="513" t="s">
        <v>92</v>
      </c>
      <c r="J116" s="513" t="s">
        <v>1988</v>
      </c>
      <c r="K116" s="511" t="s">
        <v>251</v>
      </c>
      <c r="L116" s="511" t="s">
        <v>41</v>
      </c>
      <c r="M116" s="552" t="s">
        <v>42</v>
      </c>
      <c r="N116" s="511" t="s">
        <v>43</v>
      </c>
      <c r="O116" s="584">
        <f t="shared" si="4"/>
        <v>6</v>
      </c>
      <c r="P116" s="545">
        <v>1</v>
      </c>
      <c r="Q116" s="545"/>
      <c r="R116" s="545">
        <v>1</v>
      </c>
      <c r="S116" s="545" t="s">
        <v>1951</v>
      </c>
      <c r="T116" s="545">
        <v>1</v>
      </c>
      <c r="U116" s="545"/>
      <c r="V116" s="545">
        <v>1</v>
      </c>
      <c r="W116" s="545"/>
      <c r="X116" s="545">
        <v>1</v>
      </c>
      <c r="Y116" s="545"/>
      <c r="Z116" s="545">
        <v>1</v>
      </c>
      <c r="AA116" s="545"/>
      <c r="AB116" s="511" t="s">
        <v>1989</v>
      </c>
      <c r="AC116" s="511" t="s">
        <v>1882</v>
      </c>
      <c r="AD116" s="511" t="s">
        <v>1883</v>
      </c>
      <c r="AE116" s="375"/>
      <c r="AF116" s="546">
        <v>0</v>
      </c>
    </row>
    <row r="117" spans="2:39" ht="111.75" customHeight="1" x14ac:dyDescent="0.3">
      <c r="B117" s="140"/>
      <c r="C117" s="93"/>
      <c r="D117" s="536" t="s">
        <v>1990</v>
      </c>
      <c r="E117" s="553" t="s">
        <v>1991</v>
      </c>
      <c r="F117" s="553" t="s">
        <v>1992</v>
      </c>
      <c r="G117" s="566" t="s">
        <v>1993</v>
      </c>
      <c r="H117" s="552">
        <v>3</v>
      </c>
      <c r="I117" s="553" t="s">
        <v>92</v>
      </c>
      <c r="J117" s="553" t="s">
        <v>1994</v>
      </c>
      <c r="K117" s="552" t="s">
        <v>251</v>
      </c>
      <c r="L117" s="552" t="s">
        <v>41</v>
      </c>
      <c r="M117" s="552" t="s">
        <v>42</v>
      </c>
      <c r="N117" s="552" t="s">
        <v>43</v>
      </c>
      <c r="O117" s="584">
        <f t="shared" si="4"/>
        <v>288</v>
      </c>
      <c r="P117" s="545">
        <v>24</v>
      </c>
      <c r="Q117" s="545">
        <v>24</v>
      </c>
      <c r="R117" s="545">
        <v>24</v>
      </c>
      <c r="S117" s="545">
        <v>24</v>
      </c>
      <c r="T117" s="545">
        <v>24</v>
      </c>
      <c r="U117" s="545">
        <v>24</v>
      </c>
      <c r="V117" s="545">
        <v>24</v>
      </c>
      <c r="W117" s="545">
        <v>24</v>
      </c>
      <c r="X117" s="545">
        <v>24</v>
      </c>
      <c r="Y117" s="545">
        <v>24</v>
      </c>
      <c r="Z117" s="545">
        <v>24</v>
      </c>
      <c r="AA117" s="545">
        <v>24</v>
      </c>
      <c r="AB117" s="511" t="s">
        <v>1995</v>
      </c>
      <c r="AC117" s="511" t="s">
        <v>1882</v>
      </c>
      <c r="AD117" s="511" t="s">
        <v>1883</v>
      </c>
      <c r="AE117" s="375"/>
      <c r="AF117" s="546">
        <v>0</v>
      </c>
    </row>
    <row r="118" spans="2:39" ht="198" x14ac:dyDescent="0.3">
      <c r="B118" s="140"/>
      <c r="C118" s="93"/>
      <c r="D118" s="536" t="s">
        <v>1996</v>
      </c>
      <c r="E118" s="513" t="s">
        <v>1997</v>
      </c>
      <c r="F118" s="544" t="s">
        <v>1998</v>
      </c>
      <c r="G118" s="563" t="s">
        <v>1999</v>
      </c>
      <c r="H118" s="511">
        <v>2</v>
      </c>
      <c r="I118" s="513" t="s">
        <v>92</v>
      </c>
      <c r="J118" s="513" t="s">
        <v>1925</v>
      </c>
      <c r="K118" s="375" t="s">
        <v>40</v>
      </c>
      <c r="L118" s="511" t="s">
        <v>41</v>
      </c>
      <c r="M118" s="511" t="s">
        <v>42</v>
      </c>
      <c r="N118" s="511" t="s">
        <v>43</v>
      </c>
      <c r="O118" s="587">
        <f>SUM(P118:AA118)</f>
        <v>0.99999999999999989</v>
      </c>
      <c r="P118" s="556"/>
      <c r="Q118" s="556"/>
      <c r="R118" s="556">
        <v>0.1</v>
      </c>
      <c r="S118" s="556">
        <v>0.1</v>
      </c>
      <c r="T118" s="556">
        <v>0.1</v>
      </c>
      <c r="U118" s="556">
        <v>0.1</v>
      </c>
      <c r="V118" s="556">
        <v>0.1</v>
      </c>
      <c r="W118" s="556">
        <v>0.1</v>
      </c>
      <c r="X118" s="556">
        <v>0.1</v>
      </c>
      <c r="Y118" s="556">
        <v>0.1</v>
      </c>
      <c r="Z118" s="556">
        <v>0.1</v>
      </c>
      <c r="AA118" s="556">
        <v>0.1</v>
      </c>
      <c r="AB118" s="511" t="s">
        <v>2000</v>
      </c>
      <c r="AC118" s="511" t="s">
        <v>1882</v>
      </c>
      <c r="AD118" s="511" t="s">
        <v>1883</v>
      </c>
      <c r="AE118" s="375"/>
      <c r="AF118" s="546">
        <v>0</v>
      </c>
    </row>
    <row r="119" spans="2:39" s="110" customFormat="1" ht="47.25" customHeight="1" x14ac:dyDescent="0.3">
      <c r="B119" s="140"/>
      <c r="C119" s="93"/>
      <c r="D119" s="567"/>
      <c r="E119" s="568" t="s">
        <v>1367</v>
      </c>
      <c r="F119" s="544" t="s">
        <v>2001</v>
      </c>
      <c r="G119" s="513" t="s">
        <v>2002</v>
      </c>
      <c r="H119" s="179">
        <v>1</v>
      </c>
      <c r="I119" s="544" t="s">
        <v>92</v>
      </c>
      <c r="J119" s="513" t="s">
        <v>2003</v>
      </c>
      <c r="K119" s="405" t="s">
        <v>251</v>
      </c>
      <c r="L119" s="513" t="s">
        <v>41</v>
      </c>
      <c r="M119" s="179" t="s">
        <v>178</v>
      </c>
      <c r="N119" s="513" t="s">
        <v>43</v>
      </c>
      <c r="O119" s="584">
        <f t="shared" si="4"/>
        <v>12</v>
      </c>
      <c r="P119" s="569">
        <v>1</v>
      </c>
      <c r="Q119" s="569">
        <v>1</v>
      </c>
      <c r="R119" s="569">
        <v>1</v>
      </c>
      <c r="S119" s="569">
        <v>1</v>
      </c>
      <c r="T119" s="569">
        <v>1</v>
      </c>
      <c r="U119" s="569">
        <v>1</v>
      </c>
      <c r="V119" s="569">
        <v>1</v>
      </c>
      <c r="W119" s="569">
        <v>1</v>
      </c>
      <c r="X119" s="569">
        <v>1</v>
      </c>
      <c r="Y119" s="569">
        <v>1</v>
      </c>
      <c r="Z119" s="569">
        <v>1</v>
      </c>
      <c r="AA119" s="569">
        <v>1</v>
      </c>
      <c r="AB119" s="513" t="s">
        <v>2004</v>
      </c>
      <c r="AC119" s="179" t="s">
        <v>1827</v>
      </c>
      <c r="AD119" s="179" t="s">
        <v>1828</v>
      </c>
      <c r="AE119" s="179"/>
      <c r="AF119" s="546"/>
      <c r="AG119" s="109"/>
      <c r="AH119" s="109"/>
      <c r="AI119" s="109"/>
      <c r="AJ119" s="109"/>
      <c r="AK119" s="109"/>
      <c r="AL119" s="109"/>
      <c r="AM119" s="109"/>
    </row>
    <row r="120" spans="2:39" s="110" customFormat="1" ht="48.75" customHeight="1" x14ac:dyDescent="0.3">
      <c r="B120" s="570"/>
      <c r="C120" s="571"/>
      <c r="D120" s="572"/>
      <c r="E120" s="555"/>
      <c r="F120" s="544" t="s">
        <v>2005</v>
      </c>
      <c r="G120" s="513" t="s">
        <v>2006</v>
      </c>
      <c r="H120" s="179">
        <v>1</v>
      </c>
      <c r="I120" s="544" t="s">
        <v>92</v>
      </c>
      <c r="J120" s="513" t="s">
        <v>2003</v>
      </c>
      <c r="K120" s="405" t="s">
        <v>251</v>
      </c>
      <c r="L120" s="513" t="s">
        <v>41</v>
      </c>
      <c r="M120" s="179" t="s">
        <v>178</v>
      </c>
      <c r="N120" s="513" t="s">
        <v>43</v>
      </c>
      <c r="O120" s="584">
        <f t="shared" si="4"/>
        <v>12</v>
      </c>
      <c r="P120" s="569">
        <v>1</v>
      </c>
      <c r="Q120" s="569">
        <v>1</v>
      </c>
      <c r="R120" s="569">
        <v>1</v>
      </c>
      <c r="S120" s="569">
        <v>1</v>
      </c>
      <c r="T120" s="569">
        <v>1</v>
      </c>
      <c r="U120" s="569">
        <v>1</v>
      </c>
      <c r="V120" s="569">
        <v>1</v>
      </c>
      <c r="W120" s="569">
        <v>1</v>
      </c>
      <c r="X120" s="569">
        <v>1</v>
      </c>
      <c r="Y120" s="569">
        <v>1</v>
      </c>
      <c r="Z120" s="569">
        <v>1</v>
      </c>
      <c r="AA120" s="569">
        <v>1</v>
      </c>
      <c r="AB120" s="513" t="s">
        <v>2004</v>
      </c>
      <c r="AC120" s="179" t="s">
        <v>1827</v>
      </c>
      <c r="AD120" s="179" t="s">
        <v>1828</v>
      </c>
      <c r="AE120" s="179"/>
      <c r="AF120" s="546"/>
      <c r="AG120" s="109"/>
      <c r="AH120" s="109"/>
      <c r="AI120" s="109"/>
      <c r="AJ120" s="109"/>
      <c r="AK120" s="109"/>
      <c r="AL120" s="109"/>
      <c r="AM120" s="109"/>
    </row>
    <row r="121" spans="2:39" s="110" customFormat="1" ht="41.25" customHeight="1" x14ac:dyDescent="0.3">
      <c r="B121" s="570"/>
      <c r="C121" s="571"/>
      <c r="D121" s="572"/>
      <c r="E121" s="555"/>
      <c r="F121" s="544" t="s">
        <v>2007</v>
      </c>
      <c r="G121" s="513" t="s">
        <v>2008</v>
      </c>
      <c r="H121" s="179">
        <v>1</v>
      </c>
      <c r="I121" s="544" t="s">
        <v>92</v>
      </c>
      <c r="J121" s="513" t="s">
        <v>2003</v>
      </c>
      <c r="K121" s="405" t="s">
        <v>251</v>
      </c>
      <c r="L121" s="513" t="s">
        <v>41</v>
      </c>
      <c r="M121" s="179" t="s">
        <v>178</v>
      </c>
      <c r="N121" s="513" t="s">
        <v>43</v>
      </c>
      <c r="O121" s="584">
        <f t="shared" si="4"/>
        <v>12</v>
      </c>
      <c r="P121" s="569">
        <v>1</v>
      </c>
      <c r="Q121" s="569">
        <v>1</v>
      </c>
      <c r="R121" s="569">
        <v>1</v>
      </c>
      <c r="S121" s="569">
        <v>1</v>
      </c>
      <c r="T121" s="569">
        <v>1</v>
      </c>
      <c r="U121" s="569">
        <v>1</v>
      </c>
      <c r="V121" s="569">
        <v>1</v>
      </c>
      <c r="W121" s="569">
        <v>1</v>
      </c>
      <c r="X121" s="569">
        <v>1</v>
      </c>
      <c r="Y121" s="569">
        <v>1</v>
      </c>
      <c r="Z121" s="569">
        <v>1</v>
      </c>
      <c r="AA121" s="569">
        <v>1</v>
      </c>
      <c r="AB121" s="513" t="s">
        <v>2004</v>
      </c>
      <c r="AC121" s="179" t="s">
        <v>1827</v>
      </c>
      <c r="AD121" s="179" t="s">
        <v>1828</v>
      </c>
      <c r="AE121" s="179"/>
      <c r="AF121" s="546"/>
      <c r="AG121" s="109"/>
      <c r="AH121" s="109"/>
      <c r="AI121" s="109"/>
      <c r="AJ121" s="109"/>
      <c r="AK121" s="109"/>
      <c r="AL121" s="109"/>
      <c r="AM121" s="109"/>
    </row>
    <row r="122" spans="2:39" s="110" customFormat="1" ht="41.25" customHeight="1" x14ac:dyDescent="0.3">
      <c r="B122" s="570"/>
      <c r="C122" s="571"/>
      <c r="D122" s="572"/>
      <c r="E122" s="555"/>
      <c r="F122" s="544" t="s">
        <v>2009</v>
      </c>
      <c r="G122" s="513" t="s">
        <v>2010</v>
      </c>
      <c r="H122" s="179">
        <v>1</v>
      </c>
      <c r="I122" s="544" t="s">
        <v>92</v>
      </c>
      <c r="J122" s="513" t="s">
        <v>2003</v>
      </c>
      <c r="K122" s="405" t="s">
        <v>251</v>
      </c>
      <c r="L122" s="513" t="s">
        <v>41</v>
      </c>
      <c r="M122" s="179" t="s">
        <v>178</v>
      </c>
      <c r="N122" s="513" t="s">
        <v>43</v>
      </c>
      <c r="O122" s="584">
        <f t="shared" si="4"/>
        <v>12</v>
      </c>
      <c r="P122" s="569">
        <v>1</v>
      </c>
      <c r="Q122" s="569">
        <v>1</v>
      </c>
      <c r="R122" s="569">
        <v>1</v>
      </c>
      <c r="S122" s="569">
        <v>1</v>
      </c>
      <c r="T122" s="569">
        <v>1</v>
      </c>
      <c r="U122" s="569">
        <v>1</v>
      </c>
      <c r="V122" s="569">
        <v>1</v>
      </c>
      <c r="W122" s="569">
        <v>1</v>
      </c>
      <c r="X122" s="569">
        <v>1</v>
      </c>
      <c r="Y122" s="569">
        <v>1</v>
      </c>
      <c r="Z122" s="569">
        <v>1</v>
      </c>
      <c r="AA122" s="569">
        <v>1</v>
      </c>
      <c r="AB122" s="513" t="s">
        <v>2004</v>
      </c>
      <c r="AC122" s="179" t="s">
        <v>1827</v>
      </c>
      <c r="AD122" s="179" t="s">
        <v>1828</v>
      </c>
      <c r="AE122" s="179"/>
      <c r="AF122" s="546"/>
      <c r="AG122" s="109"/>
      <c r="AH122" s="109"/>
      <c r="AI122" s="109"/>
      <c r="AJ122" s="109"/>
      <c r="AK122" s="109"/>
      <c r="AL122" s="109"/>
      <c r="AM122" s="109"/>
    </row>
    <row r="123" spans="2:39" s="110" customFormat="1" ht="41.25" customHeight="1" x14ac:dyDescent="0.3">
      <c r="B123" s="570"/>
      <c r="C123" s="571"/>
      <c r="D123" s="572"/>
      <c r="E123" s="555"/>
      <c r="F123" s="544" t="s">
        <v>2011</v>
      </c>
      <c r="G123" s="513" t="s">
        <v>2012</v>
      </c>
      <c r="H123" s="179">
        <v>1</v>
      </c>
      <c r="I123" s="544" t="s">
        <v>92</v>
      </c>
      <c r="J123" s="513" t="s">
        <v>2003</v>
      </c>
      <c r="K123" s="405" t="s">
        <v>251</v>
      </c>
      <c r="L123" s="513" t="s">
        <v>41</v>
      </c>
      <c r="M123" s="179" t="s">
        <v>178</v>
      </c>
      <c r="N123" s="513" t="s">
        <v>43</v>
      </c>
      <c r="O123" s="584">
        <f t="shared" si="4"/>
        <v>12</v>
      </c>
      <c r="P123" s="569">
        <v>1</v>
      </c>
      <c r="Q123" s="569">
        <v>1</v>
      </c>
      <c r="R123" s="569">
        <v>1</v>
      </c>
      <c r="S123" s="569">
        <v>1</v>
      </c>
      <c r="T123" s="569">
        <v>1</v>
      </c>
      <c r="U123" s="569">
        <v>1</v>
      </c>
      <c r="V123" s="569">
        <v>1</v>
      </c>
      <c r="W123" s="569">
        <v>1</v>
      </c>
      <c r="X123" s="569">
        <v>1</v>
      </c>
      <c r="Y123" s="569">
        <v>1</v>
      </c>
      <c r="Z123" s="569">
        <v>1</v>
      </c>
      <c r="AA123" s="569">
        <v>1</v>
      </c>
      <c r="AB123" s="513" t="s">
        <v>2004</v>
      </c>
      <c r="AC123" s="179" t="s">
        <v>1827</v>
      </c>
      <c r="AD123" s="179" t="s">
        <v>1828</v>
      </c>
      <c r="AE123" s="179"/>
      <c r="AF123" s="546"/>
      <c r="AG123" s="109"/>
      <c r="AH123" s="109"/>
      <c r="AI123" s="109"/>
      <c r="AJ123" s="109"/>
      <c r="AK123" s="109"/>
      <c r="AL123" s="109"/>
      <c r="AM123" s="109"/>
    </row>
    <row r="124" spans="2:39" s="110" customFormat="1" ht="41.25" customHeight="1" x14ac:dyDescent="0.3">
      <c r="B124" s="570"/>
      <c r="C124" s="571"/>
      <c r="D124" s="572"/>
      <c r="E124" s="555"/>
      <c r="F124" s="544" t="s">
        <v>2013</v>
      </c>
      <c r="G124" s="513" t="s">
        <v>2014</v>
      </c>
      <c r="H124" s="179">
        <v>1</v>
      </c>
      <c r="I124" s="544" t="s">
        <v>92</v>
      </c>
      <c r="J124" s="513" t="s">
        <v>2003</v>
      </c>
      <c r="K124" s="405" t="s">
        <v>251</v>
      </c>
      <c r="L124" s="513" t="s">
        <v>41</v>
      </c>
      <c r="M124" s="179" t="s">
        <v>178</v>
      </c>
      <c r="N124" s="513" t="s">
        <v>43</v>
      </c>
      <c r="O124" s="584">
        <f t="shared" si="4"/>
        <v>12</v>
      </c>
      <c r="P124" s="569">
        <v>1</v>
      </c>
      <c r="Q124" s="569">
        <v>1</v>
      </c>
      <c r="R124" s="569">
        <v>1</v>
      </c>
      <c r="S124" s="569">
        <v>1</v>
      </c>
      <c r="T124" s="569">
        <v>1</v>
      </c>
      <c r="U124" s="569">
        <v>1</v>
      </c>
      <c r="V124" s="569">
        <v>1</v>
      </c>
      <c r="W124" s="569">
        <v>1</v>
      </c>
      <c r="X124" s="569">
        <v>1</v>
      </c>
      <c r="Y124" s="569">
        <v>1</v>
      </c>
      <c r="Z124" s="569">
        <v>1</v>
      </c>
      <c r="AA124" s="569">
        <v>1</v>
      </c>
      <c r="AB124" s="513" t="s">
        <v>2004</v>
      </c>
      <c r="AC124" s="179" t="s">
        <v>1827</v>
      </c>
      <c r="AD124" s="179" t="s">
        <v>1828</v>
      </c>
      <c r="AE124" s="179"/>
      <c r="AF124" s="546"/>
      <c r="AG124" s="109"/>
      <c r="AH124" s="109"/>
      <c r="AI124" s="109"/>
      <c r="AJ124" s="109"/>
      <c r="AK124" s="109"/>
      <c r="AL124" s="109"/>
      <c r="AM124" s="109"/>
    </row>
    <row r="125" spans="2:39" s="110" customFormat="1" ht="41.25" customHeight="1" x14ac:dyDescent="0.3">
      <c r="B125" s="570"/>
      <c r="C125" s="571"/>
      <c r="D125" s="573"/>
      <c r="E125" s="574"/>
      <c r="F125" s="544" t="s">
        <v>2015</v>
      </c>
      <c r="G125" s="513" t="s">
        <v>2016</v>
      </c>
      <c r="H125" s="179">
        <v>1</v>
      </c>
      <c r="I125" s="513" t="s">
        <v>92</v>
      </c>
      <c r="J125" s="513" t="s">
        <v>2003</v>
      </c>
      <c r="K125" s="405" t="s">
        <v>251</v>
      </c>
      <c r="L125" s="513" t="s">
        <v>41</v>
      </c>
      <c r="M125" s="179" t="s">
        <v>178</v>
      </c>
      <c r="N125" s="513" t="s">
        <v>43</v>
      </c>
      <c r="O125" s="584">
        <f t="shared" si="4"/>
        <v>12</v>
      </c>
      <c r="P125" s="569">
        <v>1</v>
      </c>
      <c r="Q125" s="569">
        <v>1</v>
      </c>
      <c r="R125" s="569">
        <v>1</v>
      </c>
      <c r="S125" s="569">
        <v>1</v>
      </c>
      <c r="T125" s="569">
        <v>1</v>
      </c>
      <c r="U125" s="569">
        <v>1</v>
      </c>
      <c r="V125" s="569">
        <v>1</v>
      </c>
      <c r="W125" s="569">
        <v>1</v>
      </c>
      <c r="X125" s="569">
        <v>1</v>
      </c>
      <c r="Y125" s="569">
        <v>1</v>
      </c>
      <c r="Z125" s="569">
        <v>1</v>
      </c>
      <c r="AA125" s="569">
        <v>1</v>
      </c>
      <c r="AB125" s="513" t="s">
        <v>2004</v>
      </c>
      <c r="AC125" s="179" t="s">
        <v>1852</v>
      </c>
      <c r="AD125" s="179" t="s">
        <v>1853</v>
      </c>
      <c r="AE125" s="179"/>
      <c r="AF125" s="546"/>
      <c r="AG125" s="109"/>
      <c r="AH125" s="109"/>
      <c r="AI125" s="109"/>
      <c r="AJ125" s="109"/>
      <c r="AK125" s="109"/>
      <c r="AL125" s="109"/>
      <c r="AM125" s="109"/>
    </row>
    <row r="126" spans="2:39" ht="157.5" customHeight="1" x14ac:dyDescent="0.3">
      <c r="B126" s="575" t="s">
        <v>227</v>
      </c>
      <c r="C126" s="356" t="s">
        <v>114</v>
      </c>
      <c r="D126" s="405"/>
      <c r="E126" s="404" t="s">
        <v>2017</v>
      </c>
      <c r="F126" s="404"/>
      <c r="G126" s="179" t="s">
        <v>2018</v>
      </c>
      <c r="H126" s="405">
        <v>2</v>
      </c>
      <c r="I126" s="179" t="s">
        <v>1782</v>
      </c>
      <c r="J126" s="405" t="s">
        <v>2019</v>
      </c>
      <c r="K126" s="405" t="s">
        <v>251</v>
      </c>
      <c r="L126" s="405" t="s">
        <v>41</v>
      </c>
      <c r="M126" s="405" t="s">
        <v>42</v>
      </c>
      <c r="N126" s="405" t="s">
        <v>43</v>
      </c>
      <c r="O126" s="584">
        <f t="shared" si="4"/>
        <v>1</v>
      </c>
      <c r="P126" s="372">
        <v>1</v>
      </c>
      <c r="Q126" s="372"/>
      <c r="R126" s="372"/>
      <c r="S126" s="372"/>
      <c r="T126" s="372"/>
      <c r="U126" s="372"/>
      <c r="V126" s="372"/>
      <c r="W126" s="372"/>
      <c r="X126" s="372"/>
      <c r="Y126" s="372"/>
      <c r="Z126" s="372"/>
      <c r="AA126" s="372"/>
      <c r="AB126" s="179" t="s">
        <v>2020</v>
      </c>
      <c r="AC126" s="179" t="s">
        <v>1827</v>
      </c>
      <c r="AD126" s="179" t="s">
        <v>1828</v>
      </c>
      <c r="AE126" s="405"/>
      <c r="AF126" s="179"/>
    </row>
    <row r="127" spans="2:39" ht="90" x14ac:dyDescent="0.3">
      <c r="B127" s="576"/>
      <c r="C127" s="356"/>
      <c r="D127" s="405"/>
      <c r="E127" s="400" t="s">
        <v>2021</v>
      </c>
      <c r="F127" s="404" t="s">
        <v>2022</v>
      </c>
      <c r="G127" s="179" t="s">
        <v>2023</v>
      </c>
      <c r="H127" s="179">
        <v>1</v>
      </c>
      <c r="I127" s="179" t="s">
        <v>1782</v>
      </c>
      <c r="J127" s="179" t="s">
        <v>2024</v>
      </c>
      <c r="K127" s="179" t="s">
        <v>251</v>
      </c>
      <c r="L127" s="179" t="s">
        <v>41</v>
      </c>
      <c r="M127" s="179" t="s">
        <v>42</v>
      </c>
      <c r="N127" s="179" t="s">
        <v>43</v>
      </c>
      <c r="O127" s="584">
        <f t="shared" si="4"/>
        <v>133</v>
      </c>
      <c r="P127" s="372">
        <v>13</v>
      </c>
      <c r="Q127" s="372">
        <v>23</v>
      </c>
      <c r="R127" s="372">
        <v>16</v>
      </c>
      <c r="S127" s="372">
        <v>13</v>
      </c>
      <c r="T127" s="372">
        <v>23</v>
      </c>
      <c r="U127" s="372">
        <v>12</v>
      </c>
      <c r="V127" s="372">
        <v>3</v>
      </c>
      <c r="W127" s="372">
        <v>9</v>
      </c>
      <c r="X127" s="372">
        <v>5</v>
      </c>
      <c r="Y127" s="372">
        <v>6</v>
      </c>
      <c r="Z127" s="372">
        <v>7</v>
      </c>
      <c r="AA127" s="372">
        <v>3</v>
      </c>
      <c r="AB127" s="179" t="s">
        <v>2025</v>
      </c>
      <c r="AC127" s="179" t="s">
        <v>1827</v>
      </c>
      <c r="AD127" s="179" t="s">
        <v>1828</v>
      </c>
      <c r="AE127" s="179"/>
      <c r="AF127" s="179"/>
    </row>
    <row r="128" spans="2:39" ht="90" x14ac:dyDescent="0.3">
      <c r="B128" s="576"/>
      <c r="C128" s="356"/>
      <c r="D128" s="405"/>
      <c r="E128" s="400"/>
      <c r="F128" s="404" t="s">
        <v>2026</v>
      </c>
      <c r="G128" s="179" t="s">
        <v>2023</v>
      </c>
      <c r="H128" s="179">
        <v>1</v>
      </c>
      <c r="I128" s="179" t="s">
        <v>1782</v>
      </c>
      <c r="J128" s="179" t="s">
        <v>2024</v>
      </c>
      <c r="K128" s="179" t="s">
        <v>251</v>
      </c>
      <c r="L128" s="179" t="s">
        <v>41</v>
      </c>
      <c r="M128" s="179" t="s">
        <v>42</v>
      </c>
      <c r="N128" s="179" t="s">
        <v>43</v>
      </c>
      <c r="O128" s="584">
        <f t="shared" si="4"/>
        <v>60</v>
      </c>
      <c r="P128" s="372">
        <v>2</v>
      </c>
      <c r="Q128" s="372">
        <v>6</v>
      </c>
      <c r="R128" s="372">
        <v>5</v>
      </c>
      <c r="S128" s="372">
        <v>10</v>
      </c>
      <c r="T128" s="372">
        <v>11</v>
      </c>
      <c r="U128" s="372">
        <v>6</v>
      </c>
      <c r="V128" s="372">
        <v>6</v>
      </c>
      <c r="W128" s="372">
        <v>6</v>
      </c>
      <c r="X128" s="372">
        <v>4</v>
      </c>
      <c r="Y128" s="372">
        <v>4</v>
      </c>
      <c r="Z128" s="372"/>
      <c r="AA128" s="372"/>
      <c r="AB128" s="179" t="s">
        <v>2025</v>
      </c>
      <c r="AC128" s="179" t="s">
        <v>1827</v>
      </c>
      <c r="AD128" s="179" t="s">
        <v>1828</v>
      </c>
      <c r="AE128" s="179"/>
      <c r="AF128" s="179"/>
    </row>
    <row r="129" spans="2:32" ht="90" x14ac:dyDescent="0.3">
      <c r="B129" s="576"/>
      <c r="C129" s="356"/>
      <c r="D129" s="405"/>
      <c r="E129" s="400"/>
      <c r="F129" s="404" t="s">
        <v>2027</v>
      </c>
      <c r="G129" s="179" t="s">
        <v>2023</v>
      </c>
      <c r="H129" s="179">
        <v>1</v>
      </c>
      <c r="I129" s="179" t="s">
        <v>1782</v>
      </c>
      <c r="J129" s="179" t="s">
        <v>2003</v>
      </c>
      <c r="K129" s="179" t="s">
        <v>251</v>
      </c>
      <c r="L129" s="179" t="s">
        <v>41</v>
      </c>
      <c r="M129" s="179" t="s">
        <v>42</v>
      </c>
      <c r="N129" s="179" t="s">
        <v>43</v>
      </c>
      <c r="O129" s="584">
        <f t="shared" si="4"/>
        <v>42</v>
      </c>
      <c r="P129" s="372"/>
      <c r="Q129" s="372">
        <v>10</v>
      </c>
      <c r="R129" s="372">
        <v>8</v>
      </c>
      <c r="S129" s="372">
        <v>9</v>
      </c>
      <c r="T129" s="372">
        <v>6</v>
      </c>
      <c r="U129" s="372">
        <v>1</v>
      </c>
      <c r="V129" s="372">
        <v>1</v>
      </c>
      <c r="W129" s="372">
        <v>2</v>
      </c>
      <c r="X129" s="372">
        <v>3</v>
      </c>
      <c r="Y129" s="372">
        <v>2</v>
      </c>
      <c r="Z129" s="372"/>
      <c r="AA129" s="372"/>
      <c r="AB129" s="179" t="s">
        <v>2028</v>
      </c>
      <c r="AC129" s="179" t="s">
        <v>1827</v>
      </c>
      <c r="AD129" s="179" t="s">
        <v>1828</v>
      </c>
      <c r="AE129" s="179"/>
      <c r="AF129" s="179"/>
    </row>
    <row r="130" spans="2:32" ht="90" x14ac:dyDescent="0.3">
      <c r="B130" s="576"/>
      <c r="C130" s="356"/>
      <c r="D130" s="405"/>
      <c r="E130" s="400"/>
      <c r="F130" s="404" t="s">
        <v>2029</v>
      </c>
      <c r="G130" s="179" t="s">
        <v>2023</v>
      </c>
      <c r="H130" s="179">
        <v>1</v>
      </c>
      <c r="I130" s="179" t="s">
        <v>1782</v>
      </c>
      <c r="J130" s="179" t="s">
        <v>2030</v>
      </c>
      <c r="K130" s="179" t="s">
        <v>251</v>
      </c>
      <c r="L130" s="179" t="s">
        <v>41</v>
      </c>
      <c r="M130" s="179" t="s">
        <v>42</v>
      </c>
      <c r="N130" s="179" t="s">
        <v>43</v>
      </c>
      <c r="O130" s="584">
        <f t="shared" si="4"/>
        <v>42</v>
      </c>
      <c r="P130" s="372"/>
      <c r="Q130" s="372"/>
      <c r="R130" s="372">
        <v>10</v>
      </c>
      <c r="S130" s="372">
        <v>8</v>
      </c>
      <c r="T130" s="372">
        <v>9</v>
      </c>
      <c r="U130" s="372">
        <v>6</v>
      </c>
      <c r="V130" s="372">
        <v>1</v>
      </c>
      <c r="W130" s="372">
        <v>1</v>
      </c>
      <c r="X130" s="372">
        <v>2</v>
      </c>
      <c r="Y130" s="372">
        <v>3</v>
      </c>
      <c r="Z130" s="372">
        <v>2</v>
      </c>
      <c r="AA130" s="372"/>
      <c r="AB130" s="179" t="s">
        <v>2031</v>
      </c>
      <c r="AC130" s="179" t="s">
        <v>1827</v>
      </c>
      <c r="AD130" s="179" t="s">
        <v>1828</v>
      </c>
      <c r="AE130" s="179"/>
      <c r="AF130" s="179"/>
    </row>
    <row r="131" spans="2:32" ht="90" x14ac:dyDescent="0.3">
      <c r="B131" s="576"/>
      <c r="C131" s="356"/>
      <c r="D131" s="405"/>
      <c r="E131" s="400"/>
      <c r="F131" s="404" t="s">
        <v>2032</v>
      </c>
      <c r="G131" s="179" t="s">
        <v>2023</v>
      </c>
      <c r="H131" s="179">
        <v>1</v>
      </c>
      <c r="I131" s="179" t="s">
        <v>1782</v>
      </c>
      <c r="J131" s="179" t="s">
        <v>2003</v>
      </c>
      <c r="K131" s="179" t="s">
        <v>251</v>
      </c>
      <c r="L131" s="179" t="s">
        <v>41</v>
      </c>
      <c r="M131" s="179" t="s">
        <v>42</v>
      </c>
      <c r="N131" s="179" t="s">
        <v>43</v>
      </c>
      <c r="O131" s="584">
        <f t="shared" si="4"/>
        <v>50</v>
      </c>
      <c r="P131" s="372"/>
      <c r="Q131" s="372">
        <v>10</v>
      </c>
      <c r="R131" s="372">
        <v>16</v>
      </c>
      <c r="S131" s="372">
        <v>11</v>
      </c>
      <c r="T131" s="372">
        <v>7</v>
      </c>
      <c r="U131" s="372">
        <v>4</v>
      </c>
      <c r="V131" s="372"/>
      <c r="W131" s="372"/>
      <c r="X131" s="372"/>
      <c r="Y131" s="372">
        <v>2</v>
      </c>
      <c r="Z131" s="372"/>
      <c r="AA131" s="372"/>
      <c r="AB131" s="179" t="s">
        <v>2028</v>
      </c>
      <c r="AC131" s="179" t="s">
        <v>1827</v>
      </c>
      <c r="AD131" s="179" t="s">
        <v>1828</v>
      </c>
      <c r="AE131" s="179"/>
      <c r="AF131" s="179"/>
    </row>
    <row r="132" spans="2:32" ht="90" x14ac:dyDescent="0.3">
      <c r="B132" s="576"/>
      <c r="C132" s="356"/>
      <c r="D132" s="405"/>
      <c r="E132" s="400"/>
      <c r="F132" s="404" t="s">
        <v>2033</v>
      </c>
      <c r="G132" s="179" t="s">
        <v>2023</v>
      </c>
      <c r="H132" s="179">
        <v>1</v>
      </c>
      <c r="I132" s="179" t="s">
        <v>1782</v>
      </c>
      <c r="J132" s="179" t="s">
        <v>2030</v>
      </c>
      <c r="K132" s="179" t="s">
        <v>251</v>
      </c>
      <c r="L132" s="179" t="s">
        <v>41</v>
      </c>
      <c r="M132" s="179" t="s">
        <v>42</v>
      </c>
      <c r="N132" s="179" t="s">
        <v>43</v>
      </c>
      <c r="O132" s="584">
        <f t="shared" si="4"/>
        <v>50</v>
      </c>
      <c r="P132" s="372"/>
      <c r="Q132" s="372"/>
      <c r="R132" s="372">
        <v>10</v>
      </c>
      <c r="S132" s="372">
        <v>16</v>
      </c>
      <c r="T132" s="372">
        <v>11</v>
      </c>
      <c r="U132" s="372">
        <v>7</v>
      </c>
      <c r="V132" s="372">
        <v>4</v>
      </c>
      <c r="W132" s="372"/>
      <c r="X132" s="372"/>
      <c r="Y132" s="372"/>
      <c r="Z132" s="372">
        <v>2</v>
      </c>
      <c r="AA132" s="372"/>
      <c r="AB132" s="179" t="s">
        <v>2031</v>
      </c>
      <c r="AC132" s="179" t="s">
        <v>1827</v>
      </c>
      <c r="AD132" s="179" t="s">
        <v>1828</v>
      </c>
      <c r="AE132" s="179"/>
      <c r="AF132" s="179"/>
    </row>
    <row r="133" spans="2:32" ht="90" x14ac:dyDescent="0.3">
      <c r="B133" s="576"/>
      <c r="C133" s="356"/>
      <c r="D133" s="405"/>
      <c r="E133" s="400"/>
      <c r="F133" s="404" t="s">
        <v>2034</v>
      </c>
      <c r="G133" s="179" t="s">
        <v>2023</v>
      </c>
      <c r="H133" s="179">
        <v>1</v>
      </c>
      <c r="I133" s="179" t="s">
        <v>1782</v>
      </c>
      <c r="J133" s="179" t="s">
        <v>2003</v>
      </c>
      <c r="K133" s="179" t="s">
        <v>251</v>
      </c>
      <c r="L133" s="179" t="s">
        <v>41</v>
      </c>
      <c r="M133" s="179" t="s">
        <v>42</v>
      </c>
      <c r="N133" s="179" t="s">
        <v>43</v>
      </c>
      <c r="O133" s="584">
        <f t="shared" si="4"/>
        <v>17</v>
      </c>
      <c r="P133" s="372"/>
      <c r="Q133" s="372"/>
      <c r="R133" s="372">
        <v>5</v>
      </c>
      <c r="S133" s="372">
        <v>6</v>
      </c>
      <c r="T133" s="372">
        <v>6</v>
      </c>
      <c r="U133" s="372"/>
      <c r="V133" s="372"/>
      <c r="W133" s="372"/>
      <c r="X133" s="372"/>
      <c r="Y133" s="372"/>
      <c r="Z133" s="372"/>
      <c r="AA133" s="372"/>
      <c r="AB133" s="179" t="s">
        <v>2028</v>
      </c>
      <c r="AC133" s="179" t="s">
        <v>1827</v>
      </c>
      <c r="AD133" s="179" t="s">
        <v>1828</v>
      </c>
      <c r="AE133" s="179"/>
      <c r="AF133" s="179"/>
    </row>
    <row r="134" spans="2:32" ht="90" x14ac:dyDescent="0.3">
      <c r="B134" s="576"/>
      <c r="C134" s="356"/>
      <c r="D134" s="405"/>
      <c r="E134" s="400"/>
      <c r="F134" s="404" t="s">
        <v>2035</v>
      </c>
      <c r="G134" s="179" t="s">
        <v>2023</v>
      </c>
      <c r="H134" s="179">
        <v>1</v>
      </c>
      <c r="I134" s="179" t="s">
        <v>1782</v>
      </c>
      <c r="J134" s="179" t="s">
        <v>2036</v>
      </c>
      <c r="K134" s="179" t="s">
        <v>251</v>
      </c>
      <c r="L134" s="179" t="s">
        <v>41</v>
      </c>
      <c r="M134" s="179" t="s">
        <v>42</v>
      </c>
      <c r="N134" s="179" t="s">
        <v>43</v>
      </c>
      <c r="O134" s="584">
        <f t="shared" si="4"/>
        <v>17</v>
      </c>
      <c r="P134" s="372"/>
      <c r="Q134" s="372"/>
      <c r="R134" s="372"/>
      <c r="S134" s="372"/>
      <c r="T134" s="372">
        <v>5</v>
      </c>
      <c r="U134" s="372">
        <v>6</v>
      </c>
      <c r="V134" s="372">
        <v>6</v>
      </c>
      <c r="W134" s="372"/>
      <c r="X134" s="372"/>
      <c r="Y134" s="372"/>
      <c r="Z134" s="372"/>
      <c r="AA134" s="372"/>
      <c r="AB134" s="179" t="s">
        <v>2037</v>
      </c>
      <c r="AC134" s="179" t="s">
        <v>1827</v>
      </c>
      <c r="AD134" s="179" t="s">
        <v>1828</v>
      </c>
      <c r="AE134" s="179"/>
      <c r="AF134" s="179"/>
    </row>
    <row r="135" spans="2:32" ht="90" x14ac:dyDescent="0.3">
      <c r="B135" s="576"/>
      <c r="C135" s="356"/>
      <c r="D135" s="405"/>
      <c r="E135" s="400"/>
      <c r="F135" s="404" t="s">
        <v>2038</v>
      </c>
      <c r="G135" s="179" t="s">
        <v>2023</v>
      </c>
      <c r="H135" s="179">
        <v>1</v>
      </c>
      <c r="I135" s="179" t="s">
        <v>1782</v>
      </c>
      <c r="J135" s="179" t="s">
        <v>2030</v>
      </c>
      <c r="K135" s="179" t="s">
        <v>251</v>
      </c>
      <c r="L135" s="179" t="s">
        <v>41</v>
      </c>
      <c r="M135" s="179" t="s">
        <v>42</v>
      </c>
      <c r="N135" s="179" t="s">
        <v>43</v>
      </c>
      <c r="O135" s="584">
        <f t="shared" si="4"/>
        <v>17</v>
      </c>
      <c r="P135" s="372"/>
      <c r="Q135" s="372"/>
      <c r="R135" s="372"/>
      <c r="S135" s="372"/>
      <c r="T135" s="372"/>
      <c r="U135" s="372">
        <v>5</v>
      </c>
      <c r="V135" s="372">
        <v>6</v>
      </c>
      <c r="W135" s="372">
        <v>6</v>
      </c>
      <c r="X135" s="372"/>
      <c r="Y135" s="372"/>
      <c r="Z135" s="372"/>
      <c r="AA135" s="372"/>
      <c r="AB135" s="179" t="s">
        <v>2031</v>
      </c>
      <c r="AC135" s="179" t="s">
        <v>1827</v>
      </c>
      <c r="AD135" s="179" t="s">
        <v>1828</v>
      </c>
      <c r="AE135" s="179"/>
      <c r="AF135" s="179"/>
    </row>
    <row r="136" spans="2:32" ht="54" customHeight="1" x14ac:dyDescent="0.3">
      <c r="B136" s="576"/>
      <c r="C136" s="356" t="s">
        <v>234</v>
      </c>
      <c r="D136" s="405"/>
      <c r="E136" s="179" t="s">
        <v>2039</v>
      </c>
      <c r="F136" s="375"/>
      <c r="G136" s="375" t="s">
        <v>2040</v>
      </c>
      <c r="H136" s="179">
        <v>1</v>
      </c>
      <c r="I136" s="375" t="s">
        <v>92</v>
      </c>
      <c r="J136" s="375" t="s">
        <v>2041</v>
      </c>
      <c r="K136" s="375" t="s">
        <v>251</v>
      </c>
      <c r="L136" s="375" t="s">
        <v>41</v>
      </c>
      <c r="M136" s="375" t="s">
        <v>42</v>
      </c>
      <c r="N136" s="375" t="s">
        <v>43</v>
      </c>
      <c r="O136" s="584">
        <f t="shared" si="4"/>
        <v>1</v>
      </c>
      <c r="P136" s="372"/>
      <c r="Q136" s="372"/>
      <c r="R136" s="372"/>
      <c r="S136" s="577"/>
      <c r="T136" s="372"/>
      <c r="U136" s="372">
        <v>1</v>
      </c>
      <c r="V136" s="372"/>
      <c r="W136" s="372"/>
      <c r="X136" s="372"/>
      <c r="Y136" s="372"/>
      <c r="Z136" s="372"/>
      <c r="AA136" s="372"/>
      <c r="AB136" s="375" t="s">
        <v>2042</v>
      </c>
      <c r="AC136" s="375" t="s">
        <v>1768</v>
      </c>
      <c r="AD136" s="375" t="s">
        <v>1769</v>
      </c>
      <c r="AE136" s="375" t="s">
        <v>497</v>
      </c>
      <c r="AF136" s="179"/>
    </row>
    <row r="137" spans="2:32" ht="57.75" customHeight="1" x14ac:dyDescent="0.3">
      <c r="B137" s="576"/>
      <c r="C137" s="356"/>
      <c r="D137" s="405"/>
      <c r="E137" s="578" t="s">
        <v>2043</v>
      </c>
      <c r="F137" s="375"/>
      <c r="G137" s="179" t="s">
        <v>2044</v>
      </c>
      <c r="H137" s="179">
        <v>1</v>
      </c>
      <c r="I137" s="375" t="s">
        <v>92</v>
      </c>
      <c r="J137" s="375" t="s">
        <v>2045</v>
      </c>
      <c r="K137" s="375" t="s">
        <v>251</v>
      </c>
      <c r="L137" s="375" t="s">
        <v>41</v>
      </c>
      <c r="M137" s="375" t="s">
        <v>42</v>
      </c>
      <c r="N137" s="375" t="s">
        <v>43</v>
      </c>
      <c r="O137" s="584">
        <f t="shared" si="4"/>
        <v>2</v>
      </c>
      <c r="P137" s="372">
        <v>1</v>
      </c>
      <c r="Q137" s="372"/>
      <c r="R137" s="372"/>
      <c r="S137" s="372"/>
      <c r="T137" s="372"/>
      <c r="U137" s="372"/>
      <c r="V137" s="372">
        <v>1</v>
      </c>
      <c r="W137" s="372"/>
      <c r="X137" s="372"/>
      <c r="Y137" s="372"/>
      <c r="Z137" s="372"/>
      <c r="AA137" s="372"/>
      <c r="AB137" s="375" t="s">
        <v>271</v>
      </c>
      <c r="AC137" s="375" t="s">
        <v>1768</v>
      </c>
      <c r="AD137" s="375" t="s">
        <v>1769</v>
      </c>
      <c r="AE137" s="375"/>
      <c r="AF137" s="179"/>
    </row>
    <row r="138" spans="2:32" ht="60.75" customHeight="1" x14ac:dyDescent="0.3">
      <c r="B138" s="576"/>
      <c r="C138" s="356"/>
      <c r="D138" s="405"/>
      <c r="E138" s="578"/>
      <c r="F138" s="375"/>
      <c r="G138" s="179" t="s">
        <v>2046</v>
      </c>
      <c r="H138" s="179">
        <v>1</v>
      </c>
      <c r="I138" s="375" t="s">
        <v>92</v>
      </c>
      <c r="J138" s="375" t="s">
        <v>2045</v>
      </c>
      <c r="K138" s="375" t="s">
        <v>251</v>
      </c>
      <c r="L138" s="375" t="s">
        <v>41</v>
      </c>
      <c r="M138" s="375" t="s">
        <v>42</v>
      </c>
      <c r="N138" s="375" t="s">
        <v>43</v>
      </c>
      <c r="O138" s="584">
        <f t="shared" si="4"/>
        <v>2</v>
      </c>
      <c r="P138" s="372"/>
      <c r="Q138" s="372">
        <v>1</v>
      </c>
      <c r="R138" s="372"/>
      <c r="S138" s="372"/>
      <c r="T138" s="372"/>
      <c r="U138" s="372"/>
      <c r="V138" s="372"/>
      <c r="W138" s="372">
        <v>1</v>
      </c>
      <c r="X138" s="372"/>
      <c r="Y138" s="372"/>
      <c r="Z138" s="372"/>
      <c r="AA138" s="372"/>
      <c r="AB138" s="375" t="s">
        <v>271</v>
      </c>
      <c r="AC138" s="375" t="s">
        <v>1768</v>
      </c>
      <c r="AD138" s="375" t="s">
        <v>1769</v>
      </c>
      <c r="AE138" s="375"/>
      <c r="AF138" s="179"/>
    </row>
    <row r="139" spans="2:32" ht="54" customHeight="1" x14ac:dyDescent="0.3">
      <c r="B139" s="576"/>
      <c r="C139" s="356"/>
      <c r="D139" s="118"/>
      <c r="E139" s="578"/>
      <c r="F139" s="375"/>
      <c r="G139" s="179" t="s">
        <v>2047</v>
      </c>
      <c r="H139" s="179">
        <v>1</v>
      </c>
      <c r="I139" s="375" t="s">
        <v>92</v>
      </c>
      <c r="J139" s="375" t="s">
        <v>2045</v>
      </c>
      <c r="K139" s="375" t="s">
        <v>251</v>
      </c>
      <c r="L139" s="375" t="s">
        <v>41</v>
      </c>
      <c r="M139" s="375" t="s">
        <v>42</v>
      </c>
      <c r="N139" s="375" t="s">
        <v>43</v>
      </c>
      <c r="O139" s="584">
        <f t="shared" si="4"/>
        <v>2</v>
      </c>
      <c r="P139" s="372"/>
      <c r="Q139" s="372"/>
      <c r="R139" s="372">
        <v>1</v>
      </c>
      <c r="S139" s="372"/>
      <c r="T139" s="372"/>
      <c r="U139" s="372"/>
      <c r="V139" s="372"/>
      <c r="W139" s="372"/>
      <c r="X139" s="372">
        <v>1</v>
      </c>
      <c r="Y139" s="372"/>
      <c r="Z139" s="372"/>
      <c r="AA139" s="372"/>
      <c r="AB139" s="375" t="s">
        <v>271</v>
      </c>
      <c r="AC139" s="375" t="s">
        <v>1768</v>
      </c>
      <c r="AD139" s="375" t="s">
        <v>1769</v>
      </c>
      <c r="AE139" s="375"/>
      <c r="AF139" s="179"/>
    </row>
    <row r="140" spans="2:32" ht="54" customHeight="1" x14ac:dyDescent="0.3">
      <c r="B140" s="576"/>
      <c r="C140" s="356"/>
      <c r="D140" s="118"/>
      <c r="E140" s="578"/>
      <c r="F140" s="375"/>
      <c r="G140" s="179" t="s">
        <v>2048</v>
      </c>
      <c r="H140" s="179">
        <v>1</v>
      </c>
      <c r="I140" s="375" t="s">
        <v>92</v>
      </c>
      <c r="J140" s="375" t="s">
        <v>2045</v>
      </c>
      <c r="K140" s="375" t="s">
        <v>251</v>
      </c>
      <c r="L140" s="375" t="s">
        <v>41</v>
      </c>
      <c r="M140" s="375" t="s">
        <v>42</v>
      </c>
      <c r="N140" s="375" t="s">
        <v>43</v>
      </c>
      <c r="O140" s="584">
        <f t="shared" si="4"/>
        <v>2</v>
      </c>
      <c r="P140" s="372"/>
      <c r="Q140" s="372"/>
      <c r="R140" s="372"/>
      <c r="S140" s="372">
        <v>1</v>
      </c>
      <c r="T140" s="372"/>
      <c r="U140" s="372"/>
      <c r="V140" s="372"/>
      <c r="W140" s="372"/>
      <c r="X140" s="372"/>
      <c r="Y140" s="372">
        <v>1</v>
      </c>
      <c r="Z140" s="372"/>
      <c r="AA140" s="372"/>
      <c r="AB140" s="375" t="s">
        <v>271</v>
      </c>
      <c r="AC140" s="375" t="s">
        <v>1768</v>
      </c>
      <c r="AD140" s="375" t="s">
        <v>1769</v>
      </c>
      <c r="AE140" s="375"/>
      <c r="AF140" s="179"/>
    </row>
    <row r="141" spans="2:32" ht="59.25" customHeight="1" x14ac:dyDescent="0.3">
      <c r="B141" s="576"/>
      <c r="C141" s="356"/>
      <c r="D141" s="118"/>
      <c r="E141" s="578"/>
      <c r="F141" s="375"/>
      <c r="G141" s="179" t="s">
        <v>2049</v>
      </c>
      <c r="H141" s="179">
        <v>1</v>
      </c>
      <c r="I141" s="375" t="s">
        <v>92</v>
      </c>
      <c r="J141" s="375" t="s">
        <v>2045</v>
      </c>
      <c r="K141" s="375" t="s">
        <v>251</v>
      </c>
      <c r="L141" s="375" t="s">
        <v>41</v>
      </c>
      <c r="M141" s="375" t="s">
        <v>42</v>
      </c>
      <c r="N141" s="375" t="s">
        <v>43</v>
      </c>
      <c r="O141" s="584">
        <f t="shared" si="4"/>
        <v>2</v>
      </c>
      <c r="P141" s="372"/>
      <c r="Q141" s="372"/>
      <c r="R141" s="372"/>
      <c r="S141" s="372"/>
      <c r="T141" s="372">
        <v>1</v>
      </c>
      <c r="U141" s="372"/>
      <c r="V141" s="372"/>
      <c r="W141" s="372"/>
      <c r="X141" s="372"/>
      <c r="Y141" s="372"/>
      <c r="Z141" s="372">
        <v>1</v>
      </c>
      <c r="AA141" s="372"/>
      <c r="AB141" s="375" t="s">
        <v>271</v>
      </c>
      <c r="AC141" s="375" t="s">
        <v>1768</v>
      </c>
      <c r="AD141" s="375" t="s">
        <v>1769</v>
      </c>
      <c r="AE141" s="375"/>
      <c r="AF141" s="179"/>
    </row>
    <row r="142" spans="2:32" ht="57.75" customHeight="1" x14ac:dyDescent="0.3">
      <c r="B142" s="576"/>
      <c r="C142" s="356"/>
      <c r="D142" s="118"/>
      <c r="E142" s="578"/>
      <c r="F142" s="375"/>
      <c r="G142" s="179" t="s">
        <v>2050</v>
      </c>
      <c r="H142" s="179">
        <v>1</v>
      </c>
      <c r="I142" s="375" t="s">
        <v>92</v>
      </c>
      <c r="J142" s="375" t="s">
        <v>2045</v>
      </c>
      <c r="K142" s="375" t="s">
        <v>251</v>
      </c>
      <c r="L142" s="375" t="s">
        <v>41</v>
      </c>
      <c r="M142" s="375" t="s">
        <v>42</v>
      </c>
      <c r="N142" s="375" t="s">
        <v>43</v>
      </c>
      <c r="O142" s="584">
        <f t="shared" si="4"/>
        <v>2</v>
      </c>
      <c r="P142" s="372"/>
      <c r="Q142" s="372"/>
      <c r="R142" s="372"/>
      <c r="S142" s="372"/>
      <c r="T142" s="372">
        <v>1</v>
      </c>
      <c r="U142" s="372"/>
      <c r="V142" s="372"/>
      <c r="W142" s="372"/>
      <c r="X142" s="372"/>
      <c r="Y142" s="372"/>
      <c r="Z142" s="372">
        <v>1</v>
      </c>
      <c r="AA142" s="372"/>
      <c r="AB142" s="375" t="s">
        <v>271</v>
      </c>
      <c r="AC142" s="375" t="s">
        <v>1768</v>
      </c>
      <c r="AD142" s="375" t="s">
        <v>1769</v>
      </c>
      <c r="AE142" s="375"/>
      <c r="AF142" s="179"/>
    </row>
    <row r="143" spans="2:32" ht="51" customHeight="1" x14ac:dyDescent="0.3">
      <c r="B143" s="576"/>
      <c r="C143" s="356"/>
      <c r="D143" s="118"/>
      <c r="E143" s="578"/>
      <c r="F143" s="375"/>
      <c r="G143" s="179" t="s">
        <v>2051</v>
      </c>
      <c r="H143" s="179">
        <v>1</v>
      </c>
      <c r="I143" s="375" t="s">
        <v>92</v>
      </c>
      <c r="J143" s="375" t="s">
        <v>2045</v>
      </c>
      <c r="K143" s="375" t="s">
        <v>251</v>
      </c>
      <c r="L143" s="375" t="s">
        <v>41</v>
      </c>
      <c r="M143" s="375" t="s">
        <v>42</v>
      </c>
      <c r="N143" s="375" t="s">
        <v>43</v>
      </c>
      <c r="O143" s="584">
        <f t="shared" si="4"/>
        <v>2</v>
      </c>
      <c r="P143" s="372"/>
      <c r="Q143" s="372"/>
      <c r="R143" s="372"/>
      <c r="S143" s="372"/>
      <c r="T143" s="372">
        <v>1</v>
      </c>
      <c r="U143" s="372"/>
      <c r="V143" s="372"/>
      <c r="W143" s="372"/>
      <c r="X143" s="372"/>
      <c r="Y143" s="372"/>
      <c r="Z143" s="372">
        <v>1</v>
      </c>
      <c r="AA143" s="372"/>
      <c r="AB143" s="375" t="s">
        <v>271</v>
      </c>
      <c r="AC143" s="375" t="s">
        <v>1768</v>
      </c>
      <c r="AD143" s="375" t="s">
        <v>1769</v>
      </c>
      <c r="AE143" s="375"/>
      <c r="AF143" s="179"/>
    </row>
    <row r="144" spans="2:32" ht="49.5" customHeight="1" x14ac:dyDescent="0.3">
      <c r="B144" s="576"/>
      <c r="C144" s="356"/>
      <c r="D144" s="118"/>
      <c r="E144" s="578"/>
      <c r="F144" s="375"/>
      <c r="G144" s="179" t="s">
        <v>2052</v>
      </c>
      <c r="H144" s="179">
        <v>1</v>
      </c>
      <c r="I144" s="375" t="s">
        <v>92</v>
      </c>
      <c r="J144" s="375" t="s">
        <v>2045</v>
      </c>
      <c r="K144" s="375" t="s">
        <v>251</v>
      </c>
      <c r="L144" s="375" t="s">
        <v>41</v>
      </c>
      <c r="M144" s="375" t="s">
        <v>42</v>
      </c>
      <c r="N144" s="375" t="s">
        <v>43</v>
      </c>
      <c r="O144" s="584">
        <f t="shared" si="4"/>
        <v>2</v>
      </c>
      <c r="P144" s="372"/>
      <c r="Q144" s="372"/>
      <c r="R144" s="372"/>
      <c r="S144" s="372"/>
      <c r="T144" s="372"/>
      <c r="U144" s="372">
        <v>1</v>
      </c>
      <c r="V144" s="372"/>
      <c r="W144" s="372"/>
      <c r="X144" s="372"/>
      <c r="Y144" s="372"/>
      <c r="Z144" s="372"/>
      <c r="AA144" s="372">
        <v>1</v>
      </c>
      <c r="AB144" s="375" t="s">
        <v>271</v>
      </c>
      <c r="AC144" s="375" t="s">
        <v>1768</v>
      </c>
      <c r="AD144" s="375" t="s">
        <v>1769</v>
      </c>
      <c r="AE144" s="375"/>
      <c r="AF144" s="179"/>
    </row>
    <row r="145" spans="1:54" ht="51" customHeight="1" x14ac:dyDescent="0.3">
      <c r="B145" s="576"/>
      <c r="C145" s="356"/>
      <c r="D145" s="118"/>
      <c r="E145" s="578"/>
      <c r="F145" s="375"/>
      <c r="G145" s="179" t="s">
        <v>2053</v>
      </c>
      <c r="H145" s="179">
        <v>1</v>
      </c>
      <c r="I145" s="375" t="s">
        <v>92</v>
      </c>
      <c r="J145" s="375" t="s">
        <v>2045</v>
      </c>
      <c r="K145" s="375" t="s">
        <v>251</v>
      </c>
      <c r="L145" s="375" t="s">
        <v>41</v>
      </c>
      <c r="M145" s="375" t="s">
        <v>42</v>
      </c>
      <c r="N145" s="375" t="s">
        <v>43</v>
      </c>
      <c r="O145" s="584">
        <f t="shared" si="4"/>
        <v>2</v>
      </c>
      <c r="P145" s="372"/>
      <c r="Q145" s="372"/>
      <c r="R145" s="372"/>
      <c r="S145" s="372"/>
      <c r="T145" s="372"/>
      <c r="U145" s="372">
        <v>1</v>
      </c>
      <c r="V145" s="372"/>
      <c r="W145" s="372"/>
      <c r="X145" s="372"/>
      <c r="Y145" s="372"/>
      <c r="Z145" s="372"/>
      <c r="AA145" s="372">
        <v>1</v>
      </c>
      <c r="AB145" s="375" t="s">
        <v>271</v>
      </c>
      <c r="AC145" s="375" t="s">
        <v>1768</v>
      </c>
      <c r="AD145" s="375" t="s">
        <v>1769</v>
      </c>
      <c r="AE145" s="375"/>
      <c r="AF145" s="179"/>
    </row>
    <row r="146" spans="1:54" ht="66.75" customHeight="1" x14ac:dyDescent="0.3">
      <c r="B146" s="576"/>
      <c r="C146" s="356"/>
      <c r="D146" s="118"/>
      <c r="E146" s="578"/>
      <c r="F146" s="375"/>
      <c r="G146" s="179" t="s">
        <v>2054</v>
      </c>
      <c r="H146" s="179">
        <v>1</v>
      </c>
      <c r="I146" s="375" t="s">
        <v>92</v>
      </c>
      <c r="J146" s="375" t="s">
        <v>2045</v>
      </c>
      <c r="K146" s="375" t="s">
        <v>251</v>
      </c>
      <c r="L146" s="375" t="s">
        <v>41</v>
      </c>
      <c r="M146" s="375" t="s">
        <v>42</v>
      </c>
      <c r="N146" s="375" t="s">
        <v>43</v>
      </c>
      <c r="O146" s="584">
        <f t="shared" si="4"/>
        <v>2</v>
      </c>
      <c r="P146" s="372"/>
      <c r="Q146" s="372"/>
      <c r="R146" s="372"/>
      <c r="S146" s="372"/>
      <c r="T146" s="372"/>
      <c r="U146" s="372">
        <v>1</v>
      </c>
      <c r="V146" s="372"/>
      <c r="W146" s="372"/>
      <c r="X146" s="372"/>
      <c r="Y146" s="372"/>
      <c r="Z146" s="372"/>
      <c r="AA146" s="372">
        <v>1</v>
      </c>
      <c r="AB146" s="375" t="s">
        <v>271</v>
      </c>
      <c r="AC146" s="375" t="s">
        <v>1768</v>
      </c>
      <c r="AD146" s="375" t="s">
        <v>1769</v>
      </c>
      <c r="AE146" s="375"/>
      <c r="AF146" s="179"/>
    </row>
    <row r="147" spans="1:54" ht="48" customHeight="1" x14ac:dyDescent="0.3">
      <c r="B147" s="576"/>
      <c r="C147" s="356"/>
      <c r="D147" s="118"/>
      <c r="E147" s="578"/>
      <c r="F147" s="375"/>
      <c r="G147" s="179" t="s">
        <v>2055</v>
      </c>
      <c r="H147" s="179">
        <v>1</v>
      </c>
      <c r="I147" s="375" t="s">
        <v>92</v>
      </c>
      <c r="J147" s="375" t="s">
        <v>2045</v>
      </c>
      <c r="K147" s="375" t="s">
        <v>251</v>
      </c>
      <c r="L147" s="375" t="s">
        <v>41</v>
      </c>
      <c r="M147" s="375" t="s">
        <v>42</v>
      </c>
      <c r="N147" s="375" t="s">
        <v>43</v>
      </c>
      <c r="O147" s="584">
        <f t="shared" si="4"/>
        <v>2</v>
      </c>
      <c r="P147" s="372"/>
      <c r="Q147" s="372"/>
      <c r="R147" s="372"/>
      <c r="S147" s="372"/>
      <c r="T147" s="372"/>
      <c r="U147" s="372">
        <v>1</v>
      </c>
      <c r="V147" s="372"/>
      <c r="W147" s="372"/>
      <c r="X147" s="372"/>
      <c r="Y147" s="372"/>
      <c r="Z147" s="372"/>
      <c r="AA147" s="372">
        <v>1</v>
      </c>
      <c r="AB147" s="375" t="s">
        <v>271</v>
      </c>
      <c r="AC147" s="375" t="s">
        <v>1768</v>
      </c>
      <c r="AD147" s="375" t="s">
        <v>1769</v>
      </c>
      <c r="AE147" s="375"/>
      <c r="AF147" s="179"/>
    </row>
    <row r="148" spans="1:54" ht="53.25" customHeight="1" x14ac:dyDescent="0.3">
      <c r="B148" s="576"/>
      <c r="C148" s="356"/>
      <c r="D148" s="118"/>
      <c r="E148" s="362" t="s">
        <v>2056</v>
      </c>
      <c r="F148" s="362"/>
      <c r="G148" s="375" t="s">
        <v>2057</v>
      </c>
      <c r="H148" s="375">
        <v>1</v>
      </c>
      <c r="I148" s="179"/>
      <c r="J148" s="375" t="s">
        <v>2058</v>
      </c>
      <c r="K148" s="375" t="s">
        <v>251</v>
      </c>
      <c r="L148" s="375" t="s">
        <v>41</v>
      </c>
      <c r="M148" s="375" t="s">
        <v>178</v>
      </c>
      <c r="N148" s="375" t="s">
        <v>43</v>
      </c>
      <c r="O148" s="584">
        <f t="shared" si="4"/>
        <v>12</v>
      </c>
      <c r="P148" s="372">
        <v>1</v>
      </c>
      <c r="Q148" s="372">
        <v>1</v>
      </c>
      <c r="R148" s="372">
        <v>1</v>
      </c>
      <c r="S148" s="372">
        <v>1</v>
      </c>
      <c r="T148" s="372">
        <v>1</v>
      </c>
      <c r="U148" s="372">
        <v>1</v>
      </c>
      <c r="V148" s="372">
        <v>1</v>
      </c>
      <c r="W148" s="372">
        <v>1</v>
      </c>
      <c r="X148" s="372">
        <v>1</v>
      </c>
      <c r="Y148" s="372">
        <v>1</v>
      </c>
      <c r="Z148" s="372">
        <v>1</v>
      </c>
      <c r="AA148" s="372">
        <v>1</v>
      </c>
      <c r="AB148" s="375" t="s">
        <v>450</v>
      </c>
      <c r="AC148" s="375" t="s">
        <v>1827</v>
      </c>
      <c r="AD148" s="375" t="s">
        <v>1828</v>
      </c>
      <c r="AE148" s="375"/>
      <c r="AF148" s="179"/>
    </row>
    <row r="149" spans="1:54" ht="57.75" customHeight="1" x14ac:dyDescent="0.3">
      <c r="B149" s="576"/>
      <c r="C149" s="356"/>
      <c r="D149" s="118"/>
      <c r="E149" s="362" t="s">
        <v>2059</v>
      </c>
      <c r="F149" s="362"/>
      <c r="G149" s="375" t="s">
        <v>2060</v>
      </c>
      <c r="H149" s="375">
        <v>3</v>
      </c>
      <c r="I149" s="179"/>
      <c r="J149" s="375" t="s">
        <v>2061</v>
      </c>
      <c r="K149" s="375" t="s">
        <v>251</v>
      </c>
      <c r="L149" s="375" t="s">
        <v>41</v>
      </c>
      <c r="M149" s="375" t="s">
        <v>42</v>
      </c>
      <c r="N149" s="375" t="s">
        <v>43</v>
      </c>
      <c r="O149" s="584">
        <f t="shared" si="4"/>
        <v>1</v>
      </c>
      <c r="P149" s="372"/>
      <c r="Q149" s="372"/>
      <c r="R149" s="372"/>
      <c r="S149" s="372"/>
      <c r="T149" s="372"/>
      <c r="U149" s="372"/>
      <c r="V149" s="372"/>
      <c r="W149" s="372"/>
      <c r="X149" s="372"/>
      <c r="Y149" s="372">
        <v>1</v>
      </c>
      <c r="Z149" s="372"/>
      <c r="AA149" s="372"/>
      <c r="AB149" s="375" t="s">
        <v>450</v>
      </c>
      <c r="AC149" s="375" t="s">
        <v>1827</v>
      </c>
      <c r="AD149" s="375" t="s">
        <v>1828</v>
      </c>
      <c r="AE149" s="375"/>
      <c r="AF149" s="179"/>
    </row>
    <row r="150" spans="1:54" ht="57" customHeight="1" x14ac:dyDescent="0.25">
      <c r="B150" s="576"/>
      <c r="C150" s="356"/>
      <c r="D150" s="118"/>
      <c r="E150" s="404" t="s">
        <v>2062</v>
      </c>
      <c r="F150" s="362"/>
      <c r="G150" s="375" t="s">
        <v>2057</v>
      </c>
      <c r="H150" s="375">
        <v>1</v>
      </c>
      <c r="I150" s="179"/>
      <c r="J150" s="375" t="s">
        <v>2063</v>
      </c>
      <c r="K150" s="375" t="s">
        <v>40</v>
      </c>
      <c r="L150" s="375" t="s">
        <v>41</v>
      </c>
      <c r="M150" s="375" t="s">
        <v>178</v>
      </c>
      <c r="N150" s="375" t="s">
        <v>43</v>
      </c>
      <c r="O150" s="587">
        <f>AVERAGE(P150:AA150)</f>
        <v>1</v>
      </c>
      <c r="P150" s="516">
        <v>1</v>
      </c>
      <c r="Q150" s="516">
        <v>1</v>
      </c>
      <c r="R150" s="516">
        <v>1</v>
      </c>
      <c r="S150" s="516">
        <v>1</v>
      </c>
      <c r="T150" s="516">
        <v>1</v>
      </c>
      <c r="U150" s="516">
        <v>1</v>
      </c>
      <c r="V150" s="516">
        <v>1</v>
      </c>
      <c r="W150" s="516">
        <v>1</v>
      </c>
      <c r="X150" s="516">
        <v>1</v>
      </c>
      <c r="Y150" s="516">
        <v>1</v>
      </c>
      <c r="Z150" s="516">
        <v>1</v>
      </c>
      <c r="AA150" s="516">
        <v>1</v>
      </c>
      <c r="AB150" s="375" t="s">
        <v>450</v>
      </c>
      <c r="AC150" s="375" t="s">
        <v>1827</v>
      </c>
      <c r="AD150" s="375" t="s">
        <v>1828</v>
      </c>
      <c r="AE150" s="375"/>
      <c r="AF150" s="179"/>
      <c r="AG150" s="1"/>
      <c r="AH150" s="1"/>
      <c r="AI150" s="1"/>
      <c r="AJ150" s="1"/>
      <c r="AK150" s="1"/>
      <c r="AL150" s="1"/>
      <c r="AM150" s="1"/>
    </row>
    <row r="151" spans="1:54" ht="90.75" customHeight="1" x14ac:dyDescent="0.25">
      <c r="B151" s="576"/>
      <c r="C151" s="356"/>
      <c r="D151" s="118"/>
      <c r="E151" s="179" t="s">
        <v>707</v>
      </c>
      <c r="F151" s="179"/>
      <c r="G151" s="392" t="s">
        <v>708</v>
      </c>
      <c r="H151" s="179">
        <v>2</v>
      </c>
      <c r="I151" s="179" t="s">
        <v>92</v>
      </c>
      <c r="J151" s="179" t="s">
        <v>709</v>
      </c>
      <c r="K151" s="375" t="s">
        <v>40</v>
      </c>
      <c r="L151" s="179" t="s">
        <v>41</v>
      </c>
      <c r="M151" s="179" t="s">
        <v>42</v>
      </c>
      <c r="N151" s="179" t="s">
        <v>43</v>
      </c>
      <c r="O151" s="587">
        <f t="shared" si="4"/>
        <v>1</v>
      </c>
      <c r="P151" s="372"/>
      <c r="Q151" s="372"/>
      <c r="R151" s="372"/>
      <c r="S151" s="372"/>
      <c r="T151" s="372"/>
      <c r="U151" s="372"/>
      <c r="V151" s="372"/>
      <c r="W151" s="372"/>
      <c r="X151" s="372"/>
      <c r="Y151" s="516">
        <v>0.75</v>
      </c>
      <c r="Z151" s="516">
        <v>0.25</v>
      </c>
      <c r="AA151" s="372"/>
      <c r="AB151" s="179" t="s">
        <v>710</v>
      </c>
      <c r="AC151" s="179" t="s">
        <v>1882</v>
      </c>
      <c r="AD151" s="513" t="s">
        <v>1883</v>
      </c>
      <c r="AE151" s="179" t="s">
        <v>101</v>
      </c>
      <c r="AF151" s="179"/>
      <c r="AG151" s="1"/>
      <c r="AH151" s="1"/>
      <c r="AI151" s="1"/>
      <c r="AJ151" s="1"/>
      <c r="AK151" s="1"/>
      <c r="AL151" s="1"/>
      <c r="AM151" s="1"/>
    </row>
    <row r="152" spans="1:54" ht="98.25" customHeight="1" x14ac:dyDescent="0.25">
      <c r="B152" s="576"/>
      <c r="C152" s="356"/>
      <c r="D152" s="118"/>
      <c r="E152" s="179" t="s">
        <v>707</v>
      </c>
      <c r="F152" s="179"/>
      <c r="G152" s="179" t="s">
        <v>708</v>
      </c>
      <c r="H152" s="179">
        <v>2</v>
      </c>
      <c r="I152" s="179" t="s">
        <v>92</v>
      </c>
      <c r="J152" s="179" t="s">
        <v>709</v>
      </c>
      <c r="K152" s="375" t="s">
        <v>40</v>
      </c>
      <c r="L152" s="179" t="s">
        <v>41</v>
      </c>
      <c r="M152" s="179" t="s">
        <v>42</v>
      </c>
      <c r="N152" s="179" t="s">
        <v>43</v>
      </c>
      <c r="O152" s="587">
        <f t="shared" si="4"/>
        <v>1</v>
      </c>
      <c r="P152" s="372"/>
      <c r="Q152" s="372"/>
      <c r="R152" s="372"/>
      <c r="S152" s="372"/>
      <c r="T152" s="372"/>
      <c r="U152" s="372"/>
      <c r="V152" s="372"/>
      <c r="W152" s="372"/>
      <c r="X152" s="372"/>
      <c r="Y152" s="516">
        <v>0.75</v>
      </c>
      <c r="Z152" s="516">
        <v>0.25</v>
      </c>
      <c r="AA152" s="372"/>
      <c r="AB152" s="179" t="s">
        <v>710</v>
      </c>
      <c r="AC152" s="179" t="s">
        <v>1768</v>
      </c>
      <c r="AD152" s="179" t="s">
        <v>1769</v>
      </c>
      <c r="AE152" s="179" t="s">
        <v>101</v>
      </c>
      <c r="AF152" s="179"/>
      <c r="AG152" s="1"/>
      <c r="AH152" s="1"/>
      <c r="AI152" s="1"/>
      <c r="AJ152" s="1"/>
      <c r="AK152" s="1"/>
      <c r="AL152" s="1"/>
      <c r="AM152" s="1"/>
    </row>
    <row r="153" spans="1:54" s="110" customFormat="1" ht="98.25" customHeight="1" x14ac:dyDescent="0.25">
      <c r="B153" s="576"/>
      <c r="C153" s="356"/>
      <c r="D153" s="118"/>
      <c r="E153" s="179" t="s">
        <v>2064</v>
      </c>
      <c r="F153" s="179" t="s">
        <v>2065</v>
      </c>
      <c r="G153" s="179" t="s">
        <v>2066</v>
      </c>
      <c r="H153" s="179">
        <v>3</v>
      </c>
      <c r="I153" s="179" t="s">
        <v>92</v>
      </c>
      <c r="J153" s="179" t="s">
        <v>2067</v>
      </c>
      <c r="K153" s="179" t="s">
        <v>251</v>
      </c>
      <c r="L153" s="179" t="s">
        <v>41</v>
      </c>
      <c r="M153" s="179" t="s">
        <v>42</v>
      </c>
      <c r="N153" s="179" t="s">
        <v>2068</v>
      </c>
      <c r="O153" s="584">
        <f>SUM(P153:AA153)</f>
        <v>2</v>
      </c>
      <c r="P153" s="372"/>
      <c r="Q153" s="372"/>
      <c r="R153" s="372">
        <v>1</v>
      </c>
      <c r="S153" s="372"/>
      <c r="T153" s="372"/>
      <c r="U153" s="372">
        <v>1</v>
      </c>
      <c r="V153" s="372"/>
      <c r="W153" s="372"/>
      <c r="X153" s="372"/>
      <c r="Y153" s="372"/>
      <c r="Z153" s="372"/>
      <c r="AA153" s="516"/>
      <c r="AB153" s="179" t="s">
        <v>2069</v>
      </c>
      <c r="AC153" s="179" t="s">
        <v>1818</v>
      </c>
      <c r="AD153" s="179" t="s">
        <v>1819</v>
      </c>
      <c r="AE153" s="179"/>
      <c r="AF153" s="536"/>
    </row>
    <row r="154" spans="1:54" ht="98.25" customHeight="1" x14ac:dyDescent="0.25">
      <c r="B154" s="576"/>
      <c r="C154" s="356"/>
      <c r="D154" s="118"/>
      <c r="E154" s="179" t="s">
        <v>2070</v>
      </c>
      <c r="F154" s="179"/>
      <c r="G154" s="392" t="s">
        <v>731</v>
      </c>
      <c r="H154" s="179">
        <v>2</v>
      </c>
      <c r="I154" s="179" t="s">
        <v>331</v>
      </c>
      <c r="J154" s="179" t="s">
        <v>732</v>
      </c>
      <c r="K154" s="375" t="s">
        <v>251</v>
      </c>
      <c r="L154" s="179" t="s">
        <v>41</v>
      </c>
      <c r="M154" s="179" t="s">
        <v>42</v>
      </c>
      <c r="N154" s="179" t="s">
        <v>43</v>
      </c>
      <c r="O154" s="584">
        <f>SUM(P154:AA154)</f>
        <v>2</v>
      </c>
      <c r="P154" s="372"/>
      <c r="Q154" s="372"/>
      <c r="R154" s="372"/>
      <c r="S154" s="372"/>
      <c r="T154" s="372"/>
      <c r="U154" s="372"/>
      <c r="V154" s="372">
        <v>1</v>
      </c>
      <c r="W154" s="372"/>
      <c r="X154" s="372"/>
      <c r="Y154" s="516"/>
      <c r="Z154" s="516"/>
      <c r="AA154" s="372">
        <v>1</v>
      </c>
      <c r="AB154" s="179" t="s">
        <v>733</v>
      </c>
      <c r="AC154" s="179" t="s">
        <v>1882</v>
      </c>
      <c r="AD154" s="179" t="s">
        <v>1883</v>
      </c>
      <c r="AE154" s="179" t="s">
        <v>734</v>
      </c>
      <c r="AF154" s="179"/>
      <c r="AG154" s="1"/>
      <c r="AH154" s="1"/>
      <c r="AI154" s="1"/>
      <c r="AJ154" s="1"/>
      <c r="AK154" s="1"/>
      <c r="AL154" s="1"/>
      <c r="AM154" s="1"/>
    </row>
    <row r="155" spans="1:54" s="110" customFormat="1" ht="51.75" customHeight="1" x14ac:dyDescent="0.25">
      <c r="B155" s="576"/>
      <c r="C155" s="356"/>
      <c r="D155" s="118"/>
      <c r="E155" s="578" t="s">
        <v>2071</v>
      </c>
      <c r="F155" s="179" t="s">
        <v>2072</v>
      </c>
      <c r="G155" s="578" t="s">
        <v>2073</v>
      </c>
      <c r="H155" s="179">
        <v>2</v>
      </c>
      <c r="I155" s="179" t="s">
        <v>92</v>
      </c>
      <c r="J155" s="179" t="s">
        <v>1815</v>
      </c>
      <c r="K155" s="375" t="s">
        <v>40</v>
      </c>
      <c r="L155" s="179" t="s">
        <v>41</v>
      </c>
      <c r="M155" s="179" t="s">
        <v>42</v>
      </c>
      <c r="N155" s="179" t="s">
        <v>43</v>
      </c>
      <c r="O155" s="587">
        <f t="shared" si="4"/>
        <v>0.4</v>
      </c>
      <c r="P155" s="372"/>
      <c r="Q155" s="372"/>
      <c r="R155" s="372"/>
      <c r="S155" s="516"/>
      <c r="T155" s="372"/>
      <c r="U155" s="372"/>
      <c r="V155" s="372"/>
      <c r="W155" s="372"/>
      <c r="X155" s="516">
        <v>0.15</v>
      </c>
      <c r="Y155" s="516">
        <v>0.25</v>
      </c>
      <c r="Z155" s="372"/>
      <c r="AA155" s="372"/>
      <c r="AB155" s="179" t="s">
        <v>2074</v>
      </c>
      <c r="AC155" s="179" t="s">
        <v>1818</v>
      </c>
      <c r="AD155" s="179" t="s">
        <v>1819</v>
      </c>
      <c r="AE155" s="514"/>
      <c r="AF155" s="580">
        <v>10000000</v>
      </c>
    </row>
    <row r="156" spans="1:54" s="110" customFormat="1" ht="54" x14ac:dyDescent="0.25">
      <c r="B156" s="576"/>
      <c r="C156" s="356"/>
      <c r="D156" s="118"/>
      <c r="E156" s="578"/>
      <c r="F156" s="179" t="s">
        <v>2075</v>
      </c>
      <c r="G156" s="578"/>
      <c r="H156" s="179">
        <v>2</v>
      </c>
      <c r="I156" s="179" t="s">
        <v>92</v>
      </c>
      <c r="J156" s="179" t="s">
        <v>1815</v>
      </c>
      <c r="K156" s="375" t="s">
        <v>40</v>
      </c>
      <c r="L156" s="179" t="s">
        <v>41</v>
      </c>
      <c r="M156" s="179" t="s">
        <v>42</v>
      </c>
      <c r="N156" s="179" t="s">
        <v>43</v>
      </c>
      <c r="O156" s="587">
        <f t="shared" si="4"/>
        <v>0.6</v>
      </c>
      <c r="P156" s="372"/>
      <c r="Q156" s="372"/>
      <c r="R156" s="372"/>
      <c r="S156" s="516"/>
      <c r="T156" s="372"/>
      <c r="U156" s="372"/>
      <c r="V156" s="372"/>
      <c r="W156" s="372"/>
      <c r="X156" s="372"/>
      <c r="Y156" s="372"/>
      <c r="Z156" s="516">
        <v>0.3</v>
      </c>
      <c r="AA156" s="516">
        <v>0.3</v>
      </c>
      <c r="AB156" s="179" t="s">
        <v>898</v>
      </c>
      <c r="AC156" s="179" t="s">
        <v>1818</v>
      </c>
      <c r="AD156" s="179" t="s">
        <v>1819</v>
      </c>
      <c r="AE156" s="514"/>
      <c r="AF156" s="580"/>
    </row>
    <row r="157" spans="1:54" s="110" customFormat="1" ht="62.25" customHeight="1" x14ac:dyDescent="0.25">
      <c r="B157" s="581"/>
      <c r="C157" s="356"/>
      <c r="D157" s="118"/>
      <c r="E157" s="392" t="s">
        <v>2076</v>
      </c>
      <c r="F157" s="179"/>
      <c r="G157" s="392"/>
      <c r="H157" s="179"/>
      <c r="I157" s="179"/>
      <c r="J157" s="179"/>
      <c r="K157" s="179" t="s">
        <v>40</v>
      </c>
      <c r="L157" s="179" t="s">
        <v>343</v>
      </c>
      <c r="M157" s="378" t="s">
        <v>42</v>
      </c>
      <c r="N157" s="179" t="s">
        <v>43</v>
      </c>
      <c r="O157" s="589">
        <f t="shared" si="4"/>
        <v>0</v>
      </c>
      <c r="P157" s="372"/>
      <c r="Q157" s="372"/>
      <c r="R157" s="372"/>
      <c r="S157" s="372"/>
      <c r="T157" s="372"/>
      <c r="U157" s="372"/>
      <c r="V157" s="372"/>
      <c r="W157" s="372"/>
      <c r="X157" s="372"/>
      <c r="Y157" s="516"/>
      <c r="Z157" s="516"/>
      <c r="AA157" s="372"/>
      <c r="AB157" s="179"/>
      <c r="AC157" s="179" t="s">
        <v>2077</v>
      </c>
      <c r="AD157" s="179"/>
      <c r="AE157" s="179" t="s">
        <v>2078</v>
      </c>
      <c r="AF157" s="179"/>
    </row>
    <row r="158" spans="1:54" s="2" customFormat="1" ht="18" x14ac:dyDescent="0.3">
      <c r="A158" s="1"/>
      <c r="B158" s="1"/>
      <c r="C158" s="1"/>
      <c r="D158" s="1"/>
      <c r="E158" s="1"/>
      <c r="F158" s="1"/>
      <c r="G158" s="1"/>
      <c r="H158" s="1"/>
      <c r="I158" s="1"/>
      <c r="J158" s="1"/>
      <c r="K158" s="1"/>
      <c r="L158" s="1"/>
      <c r="M158" s="1"/>
      <c r="N158" s="1"/>
      <c r="O158" s="1"/>
      <c r="P158" s="70"/>
      <c r="Q158" s="70"/>
      <c r="R158" s="70"/>
      <c r="S158" s="70"/>
      <c r="T158" s="70"/>
      <c r="U158" s="70"/>
      <c r="V158" s="70"/>
      <c r="W158" s="70"/>
      <c r="X158" s="70"/>
      <c r="Y158" s="70"/>
      <c r="Z158" s="70"/>
      <c r="AA158" s="70"/>
      <c r="AB158" s="1"/>
      <c r="AC158" s="585"/>
      <c r="AD158" s="585"/>
      <c r="AE158" s="585"/>
      <c r="AF158" s="585"/>
      <c r="AG158" s="585"/>
      <c r="AH158" s="585"/>
      <c r="AN158" s="1"/>
      <c r="AO158" s="1"/>
      <c r="AP158" s="1"/>
      <c r="AQ158" s="1"/>
      <c r="AR158" s="1"/>
      <c r="AS158" s="1"/>
      <c r="AT158" s="1"/>
      <c r="AU158" s="1"/>
      <c r="AV158" s="1"/>
      <c r="AW158" s="1"/>
      <c r="AX158" s="1"/>
      <c r="AY158" s="1"/>
      <c r="AZ158" s="1"/>
      <c r="BA158" s="1"/>
      <c r="BB158" s="1"/>
    </row>
    <row r="159" spans="1:54" s="2" customFormat="1" ht="41.25" customHeight="1" x14ac:dyDescent="0.3">
      <c r="A159" s="1"/>
      <c r="B159" s="1"/>
      <c r="C159" s="1"/>
      <c r="D159" s="1"/>
      <c r="E159" s="1"/>
      <c r="F159" s="1"/>
      <c r="G159" s="1"/>
      <c r="H159" s="1"/>
      <c r="I159" s="1"/>
      <c r="J159" s="1"/>
      <c r="K159" s="1"/>
      <c r="L159" s="1"/>
      <c r="M159" s="1"/>
      <c r="N159" s="1"/>
      <c r="O159" s="1"/>
      <c r="P159" s="70"/>
      <c r="Q159" s="70"/>
      <c r="R159" s="70"/>
      <c r="S159" s="70"/>
      <c r="T159" s="70"/>
      <c r="U159" s="70"/>
      <c r="V159" s="70"/>
      <c r="W159" s="70"/>
      <c r="X159" s="70"/>
      <c r="Y159" s="70"/>
      <c r="Z159" s="70"/>
      <c r="AA159" s="70"/>
      <c r="AB159" s="1"/>
      <c r="AC159" s="585"/>
      <c r="AD159" s="585"/>
      <c r="AE159" s="585"/>
      <c r="AF159" s="585"/>
      <c r="AG159" s="585"/>
      <c r="AH159" s="585"/>
      <c r="AI159" s="585"/>
      <c r="AN159" s="1"/>
      <c r="AO159" s="1"/>
      <c r="AP159" s="1"/>
      <c r="AQ159" s="1"/>
      <c r="AR159" s="1"/>
      <c r="AS159" s="1"/>
      <c r="AT159" s="1"/>
      <c r="AU159" s="1"/>
      <c r="AV159" s="1"/>
      <c r="AW159" s="1"/>
      <c r="AX159" s="1"/>
      <c r="AY159" s="1"/>
      <c r="AZ159" s="1"/>
      <c r="BA159" s="1"/>
      <c r="BB159" s="1"/>
    </row>
    <row r="160" spans="1:54" s="2" customFormat="1" ht="41.25" customHeight="1" x14ac:dyDescent="0.3">
      <c r="A160" s="1"/>
      <c r="B160" s="1"/>
      <c r="C160" s="1"/>
      <c r="D160" s="1"/>
      <c r="E160" s="1"/>
      <c r="F160" s="1"/>
      <c r="G160" s="1"/>
      <c r="H160" s="1"/>
      <c r="I160" s="1"/>
      <c r="J160" s="1"/>
      <c r="K160" s="1"/>
      <c r="L160" s="1"/>
      <c r="M160" s="1"/>
      <c r="N160" s="1"/>
      <c r="O160" s="1"/>
      <c r="P160" s="70"/>
      <c r="Q160" s="70"/>
      <c r="R160" s="70"/>
      <c r="S160" s="70"/>
      <c r="T160" s="70"/>
      <c r="U160" s="70"/>
      <c r="V160" s="70"/>
      <c r="W160" s="70"/>
      <c r="X160" s="70"/>
      <c r="Y160" s="70"/>
      <c r="Z160" s="70"/>
      <c r="AA160" s="70"/>
      <c r="AB160" s="1"/>
      <c r="AC160" s="1"/>
      <c r="AD160" s="1"/>
      <c r="AE160" s="1"/>
      <c r="AF160" s="1"/>
      <c r="AG160" s="1"/>
      <c r="AH160" s="1"/>
      <c r="AI160" s="1"/>
      <c r="AN160" s="1"/>
      <c r="AO160" s="1"/>
      <c r="AP160" s="1"/>
      <c r="AQ160" s="1"/>
      <c r="AR160" s="1"/>
      <c r="AS160" s="1"/>
      <c r="AT160" s="1"/>
      <c r="AU160" s="1"/>
      <c r="AV160" s="1"/>
      <c r="AW160" s="1"/>
      <c r="AX160" s="1"/>
      <c r="AY160" s="1"/>
      <c r="AZ160" s="1"/>
      <c r="BA160" s="1"/>
      <c r="BB160" s="1"/>
    </row>
    <row r="161" spans="1:54" s="2" customFormat="1" ht="41.25" customHeight="1" x14ac:dyDescent="0.3">
      <c r="A161" s="1"/>
      <c r="B161" s="1"/>
      <c r="C161" s="1"/>
      <c r="D161" s="1"/>
      <c r="E161" s="1"/>
      <c r="F161" s="1"/>
      <c r="G161" s="1"/>
      <c r="H161" s="1"/>
      <c r="I161" s="1"/>
      <c r="J161" s="1"/>
      <c r="K161" s="1"/>
      <c r="L161" s="1"/>
      <c r="M161" s="1"/>
      <c r="N161" s="1"/>
      <c r="O161" s="1"/>
      <c r="P161" s="70"/>
      <c r="Q161" s="70"/>
      <c r="R161" s="70"/>
      <c r="S161" s="70"/>
      <c r="T161" s="70"/>
      <c r="U161" s="70"/>
      <c r="V161" s="70"/>
      <c r="W161" s="70"/>
      <c r="X161" s="70"/>
      <c r="Y161" s="70"/>
      <c r="Z161" s="70"/>
      <c r="AA161" s="70"/>
      <c r="AB161" s="1"/>
      <c r="AC161" s="1"/>
      <c r="AD161" s="1"/>
      <c r="AE161" s="1"/>
      <c r="AF161" s="1"/>
      <c r="AG161" s="1"/>
      <c r="AH161" s="1"/>
      <c r="AI161" s="1"/>
      <c r="AN161" s="1"/>
      <c r="AO161" s="1"/>
      <c r="AP161" s="1"/>
      <c r="AQ161" s="1"/>
      <c r="AR161" s="1"/>
      <c r="AS161" s="1"/>
      <c r="AT161" s="1"/>
      <c r="AU161" s="1"/>
      <c r="AV161" s="1"/>
      <c r="AW161" s="1"/>
      <c r="AX161" s="1"/>
      <c r="AY161" s="1"/>
      <c r="AZ161" s="1"/>
      <c r="BA161" s="1"/>
      <c r="BB161" s="1"/>
    </row>
    <row r="162" spans="1:54" s="2" customFormat="1" ht="41.25" customHeight="1" x14ac:dyDescent="0.3">
      <c r="A162" s="1"/>
      <c r="B162" s="1"/>
      <c r="C162" s="1"/>
      <c r="D162" s="1"/>
      <c r="E162" s="1"/>
      <c r="F162" s="1"/>
      <c r="G162" s="1"/>
      <c r="H162" s="1"/>
      <c r="I162" s="1"/>
      <c r="J162" s="1"/>
      <c r="K162" s="1"/>
      <c r="L162" s="1"/>
      <c r="M162" s="1"/>
      <c r="N162" s="1"/>
      <c r="O162" s="1"/>
      <c r="P162" s="70"/>
      <c r="Q162" s="70"/>
      <c r="R162" s="70"/>
      <c r="S162" s="70"/>
      <c r="T162" s="70"/>
      <c r="U162" s="70"/>
      <c r="V162" s="70"/>
      <c r="W162" s="70"/>
      <c r="X162" s="70"/>
      <c r="Y162" s="70"/>
      <c r="Z162" s="70"/>
      <c r="AA162" s="70"/>
      <c r="AB162" s="1"/>
      <c r="AC162" s="1"/>
      <c r="AD162" s="1"/>
      <c r="AE162" s="1"/>
      <c r="AF162" s="1"/>
      <c r="AG162" s="1"/>
      <c r="AH162" s="1"/>
      <c r="AI162" s="1"/>
      <c r="AN162" s="1"/>
      <c r="AO162" s="1"/>
      <c r="AP162" s="1"/>
      <c r="AQ162" s="1"/>
      <c r="AR162" s="1"/>
      <c r="AS162" s="1"/>
      <c r="AT162" s="1"/>
      <c r="AU162" s="1"/>
      <c r="AV162" s="1"/>
      <c r="AW162" s="1"/>
      <c r="AX162" s="1"/>
      <c r="AY162" s="1"/>
      <c r="AZ162" s="1"/>
      <c r="BA162" s="1"/>
      <c r="BB162" s="1"/>
    </row>
    <row r="163" spans="1:54" s="2" customFormat="1" ht="41.25" customHeight="1" x14ac:dyDescent="0.3">
      <c r="A163" s="1"/>
      <c r="B163" s="1"/>
      <c r="C163" s="1"/>
      <c r="D163" s="1"/>
      <c r="E163" s="1"/>
      <c r="F163" s="1"/>
      <c r="G163" s="1"/>
      <c r="H163" s="1"/>
      <c r="I163" s="1"/>
      <c r="J163" s="1"/>
      <c r="K163" s="1"/>
      <c r="L163" s="1"/>
      <c r="M163" s="1"/>
      <c r="N163" s="1"/>
      <c r="O163" s="1"/>
      <c r="P163" s="70"/>
      <c r="Q163" s="70"/>
      <c r="R163" s="70"/>
      <c r="S163" s="70"/>
      <c r="T163" s="70"/>
      <c r="U163" s="70"/>
      <c r="V163" s="70"/>
      <c r="W163" s="70"/>
      <c r="X163" s="70"/>
      <c r="Y163" s="70"/>
      <c r="Z163" s="70"/>
      <c r="AA163" s="70"/>
      <c r="AB163" s="1"/>
      <c r="AC163" s="1"/>
      <c r="AD163" s="1"/>
      <c r="AE163" s="1"/>
      <c r="AF163" s="1"/>
      <c r="AG163" s="1"/>
      <c r="AH163" s="1"/>
      <c r="AI163" s="1"/>
      <c r="AN163" s="1"/>
      <c r="AO163" s="1"/>
      <c r="AP163" s="1"/>
      <c r="AQ163" s="1"/>
      <c r="AR163" s="1"/>
      <c r="AS163" s="1"/>
      <c r="AT163" s="1"/>
      <c r="AU163" s="1"/>
      <c r="AV163" s="1"/>
      <c r="AW163" s="1"/>
      <c r="AX163" s="1"/>
      <c r="AY163" s="1"/>
      <c r="AZ163" s="1"/>
      <c r="BA163" s="1"/>
      <c r="BB163" s="1"/>
    </row>
    <row r="164" spans="1:54" s="2" customFormat="1" ht="41.25" customHeight="1" x14ac:dyDescent="0.3">
      <c r="A164" s="1"/>
      <c r="B164" s="1"/>
      <c r="C164" s="1"/>
      <c r="D164" s="1"/>
      <c r="E164" s="1"/>
      <c r="F164" s="1"/>
      <c r="G164" s="1"/>
      <c r="H164" s="1"/>
      <c r="I164" s="1"/>
      <c r="J164" s="1"/>
      <c r="K164" s="1"/>
      <c r="L164" s="1"/>
      <c r="M164" s="1"/>
      <c r="N164" s="1"/>
      <c r="O164" s="1"/>
      <c r="P164" s="70"/>
      <c r="Q164" s="70"/>
      <c r="R164" s="70"/>
      <c r="S164" s="70"/>
      <c r="T164" s="70"/>
      <c r="U164" s="70"/>
      <c r="V164" s="70"/>
      <c r="W164" s="70"/>
      <c r="X164" s="70"/>
      <c r="Y164" s="70"/>
      <c r="Z164" s="70"/>
      <c r="AA164" s="70"/>
      <c r="AB164" s="1"/>
      <c r="AC164" s="1"/>
      <c r="AD164" s="1"/>
      <c r="AE164" s="1"/>
      <c r="AF164" s="1"/>
      <c r="AG164" s="1"/>
      <c r="AH164" s="1"/>
      <c r="AI164" s="1"/>
      <c r="AN164" s="1"/>
      <c r="AO164" s="1"/>
      <c r="AP164" s="1"/>
      <c r="AQ164" s="1"/>
      <c r="AR164" s="1"/>
      <c r="AS164" s="1"/>
      <c r="AT164" s="1"/>
      <c r="AU164" s="1"/>
      <c r="AV164" s="1"/>
      <c r="AW164" s="1"/>
      <c r="AX164" s="1"/>
      <c r="AY164" s="1"/>
      <c r="AZ164" s="1"/>
      <c r="BA164" s="1"/>
      <c r="BB164" s="1"/>
    </row>
    <row r="165" spans="1:54" s="2" customFormat="1" ht="41.25" customHeight="1" x14ac:dyDescent="0.3">
      <c r="A165" s="1"/>
      <c r="B165" s="1"/>
      <c r="C165" s="1"/>
      <c r="D165" s="1"/>
      <c r="E165" s="1"/>
      <c r="F165" s="1"/>
      <c r="G165" s="1"/>
      <c r="H165" s="1"/>
      <c r="I165" s="1"/>
      <c r="J165" s="1"/>
      <c r="K165" s="1"/>
      <c r="L165" s="1"/>
      <c r="M165" s="1"/>
      <c r="N165" s="1"/>
      <c r="O165" s="1"/>
      <c r="P165" s="70"/>
      <c r="Q165" s="70"/>
      <c r="R165" s="70"/>
      <c r="S165" s="70"/>
      <c r="T165" s="70"/>
      <c r="U165" s="70"/>
      <c r="V165" s="70"/>
      <c r="W165" s="70"/>
      <c r="X165" s="70"/>
      <c r="Y165" s="70"/>
      <c r="Z165" s="70"/>
      <c r="AA165" s="70"/>
      <c r="AB165" s="1"/>
      <c r="AC165" s="1"/>
      <c r="AD165" s="1"/>
      <c r="AE165" s="466"/>
      <c r="AN165" s="1"/>
      <c r="AO165" s="1"/>
      <c r="AP165" s="1"/>
      <c r="AQ165" s="1"/>
      <c r="AR165" s="1"/>
      <c r="AS165" s="1"/>
      <c r="AT165" s="1"/>
      <c r="AU165" s="1"/>
      <c r="AV165" s="1"/>
      <c r="AW165" s="1"/>
      <c r="AX165" s="1"/>
      <c r="AY165" s="1"/>
      <c r="AZ165" s="1"/>
      <c r="BA165" s="1"/>
      <c r="BB165" s="1"/>
    </row>
    <row r="172" spans="1:54" ht="172.5" customHeight="1" x14ac:dyDescent="0.3"/>
    <row r="180" ht="197.25" customHeight="1" x14ac:dyDescent="0.3"/>
    <row r="181" ht="323.25" customHeight="1" x14ac:dyDescent="0.3"/>
    <row r="184" ht="249" customHeight="1" x14ac:dyDescent="0.3"/>
    <row r="185" ht="100.5" customHeight="1" x14ac:dyDescent="0.3"/>
    <row r="186" ht="189" customHeight="1" x14ac:dyDescent="0.3"/>
    <row r="187" ht="170.25" customHeight="1" x14ac:dyDescent="0.3"/>
    <row r="188" ht="134.25" customHeight="1" x14ac:dyDescent="0.3"/>
    <row r="189" ht="175.5" customHeight="1" x14ac:dyDescent="0.3"/>
    <row r="191" ht="99.75" customHeight="1" x14ac:dyDescent="0.3"/>
    <row r="192" ht="159.75" customHeight="1" x14ac:dyDescent="0.3"/>
    <row r="226" ht="96.75" customHeight="1" x14ac:dyDescent="0.3"/>
    <row r="227" ht="46.5" customHeight="1" x14ac:dyDescent="0.3"/>
    <row r="228" ht="41.25" customHeight="1" x14ac:dyDescent="0.3"/>
    <row r="229" ht="41.25" customHeight="1" x14ac:dyDescent="0.3"/>
    <row r="230" ht="39.75" customHeight="1" x14ac:dyDescent="0.3"/>
    <row r="231" ht="43.5" customHeight="1" x14ac:dyDescent="0.3"/>
    <row r="232" ht="36.75" customHeight="1" x14ac:dyDescent="0.3"/>
    <row r="233" ht="38.25" customHeight="1" x14ac:dyDescent="0.3"/>
    <row r="234" ht="39.75" customHeight="1" x14ac:dyDescent="0.3"/>
    <row r="235" ht="35.25" customHeight="1" x14ac:dyDescent="0.3"/>
    <row r="236" ht="42" customHeight="1" x14ac:dyDescent="0.3"/>
    <row r="246" ht="63" customHeight="1" x14ac:dyDescent="0.3"/>
    <row r="247" ht="62.25" customHeight="1" x14ac:dyDescent="0.3"/>
    <row r="248" ht="59.25" customHeight="1" x14ac:dyDescent="0.3"/>
    <row r="249" ht="64.5" customHeight="1" x14ac:dyDescent="0.3"/>
    <row r="250" ht="59.25" customHeight="1" x14ac:dyDescent="0.3"/>
    <row r="251" ht="60.75" customHeight="1" x14ac:dyDescent="0.3"/>
    <row r="252" ht="62.25" customHeight="1" x14ac:dyDescent="0.3"/>
    <row r="253" ht="67.5" customHeight="1" x14ac:dyDescent="0.3"/>
    <row r="254" ht="64.5" customHeight="1" x14ac:dyDescent="0.3"/>
    <row r="255" ht="49.5" customHeight="1" x14ac:dyDescent="0.3"/>
    <row r="256" ht="64.5" customHeight="1" x14ac:dyDescent="0.3"/>
    <row r="257" ht="51" customHeight="1" x14ac:dyDescent="0.3"/>
    <row r="258" ht="52.5" customHeight="1" x14ac:dyDescent="0.3"/>
    <row r="259" ht="52.5" customHeight="1" x14ac:dyDescent="0.3"/>
    <row r="260" ht="51" customHeight="1" x14ac:dyDescent="0.3"/>
    <row r="261" ht="49.5" customHeight="1" x14ac:dyDescent="0.3"/>
    <row r="262" ht="66" customHeight="1" x14ac:dyDescent="0.3"/>
    <row r="263" ht="48" customHeight="1" x14ac:dyDescent="0.3"/>
    <row r="264" ht="56.25" customHeight="1" x14ac:dyDescent="0.3"/>
  </sheetData>
  <sheetProtection formatColumns="0" autoFilter="0"/>
  <mergeCells count="72">
    <mergeCell ref="G155:G156"/>
    <mergeCell ref="D115:D116"/>
    <mergeCell ref="E119:E125"/>
    <mergeCell ref="B126:B157"/>
    <mergeCell ref="C126:C135"/>
    <mergeCell ref="E127:E135"/>
    <mergeCell ref="C136:C157"/>
    <mergeCell ref="E137:E147"/>
    <mergeCell ref="E155:E156"/>
    <mergeCell ref="E88:E90"/>
    <mergeCell ref="E91:E93"/>
    <mergeCell ref="E94:E96"/>
    <mergeCell ref="E97:E99"/>
    <mergeCell ref="E100:E102"/>
    <mergeCell ref="E103:E105"/>
    <mergeCell ref="C62:C119"/>
    <mergeCell ref="D62:D69"/>
    <mergeCell ref="D70:D72"/>
    <mergeCell ref="D73:D105"/>
    <mergeCell ref="E73:E75"/>
    <mergeCell ref="G73:G105"/>
    <mergeCell ref="E76:E78"/>
    <mergeCell ref="E79:E81"/>
    <mergeCell ref="E82:E84"/>
    <mergeCell ref="E85:E87"/>
    <mergeCell ref="E42:E44"/>
    <mergeCell ref="G42:G44"/>
    <mergeCell ref="E45:E47"/>
    <mergeCell ref="G45:G47"/>
    <mergeCell ref="C48:C50"/>
    <mergeCell ref="C51:C61"/>
    <mergeCell ref="E56:E57"/>
    <mergeCell ref="G56:G57"/>
    <mergeCell ref="E58:E59"/>
    <mergeCell ref="G58:G59"/>
    <mergeCell ref="E33:E35"/>
    <mergeCell ref="G33:G35"/>
    <mergeCell ref="E36:E38"/>
    <mergeCell ref="G36:G38"/>
    <mergeCell ref="E39:E41"/>
    <mergeCell ref="G39:G41"/>
    <mergeCell ref="E21:E24"/>
    <mergeCell ref="G21:G24"/>
    <mergeCell ref="E25:E28"/>
    <mergeCell ref="G25:G28"/>
    <mergeCell ref="E29:E32"/>
    <mergeCell ref="G29:G32"/>
    <mergeCell ref="AC6:AC7"/>
    <mergeCell ref="AD6:AD7"/>
    <mergeCell ref="AE6:AE7"/>
    <mergeCell ref="AF6:AF7"/>
    <mergeCell ref="B8:B119"/>
    <mergeCell ref="C8:C47"/>
    <mergeCell ref="E13:E16"/>
    <mergeCell ref="G13:G16"/>
    <mergeCell ref="E17:E20"/>
    <mergeCell ref="G17:G20"/>
    <mergeCell ref="O6:O7"/>
    <mergeCell ref="P6:AA6"/>
    <mergeCell ref="AB6:AB7"/>
    <mergeCell ref="I6:I7"/>
    <mergeCell ref="J6:J7"/>
    <mergeCell ref="K6:K7"/>
    <mergeCell ref="L6:L7"/>
    <mergeCell ref="M6:M7"/>
    <mergeCell ref="N6:N7"/>
    <mergeCell ref="B6:C6"/>
    <mergeCell ref="D6:D7"/>
    <mergeCell ref="E6:E7"/>
    <mergeCell ref="F6:F7"/>
    <mergeCell ref="G6:G7"/>
    <mergeCell ref="H6:H7"/>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17">
        <x14:dataValidation type="list" allowBlank="1" showInputMessage="1" showErrorMessage="1">
          <x14:formula1>
            <xm:f>[20]Hoja1!#REF!</xm:f>
          </x14:formula1>
          <xm:sqref>I126:I135</xm:sqref>
        </x14:dataValidation>
        <x14:dataValidation type="list" allowBlank="1" showInputMessage="1" showErrorMessage="1">
          <x14:formula1>
            <xm:f>[21]Hoja1!#REF!</xm:f>
          </x14:formula1>
          <xm:sqref>H113:H118 N113:N125 L113:L125 K113 K115:K117 K106:K111 M113:M118 K62:K72 K112:N112 H62:H72 H86 H106:H111 I62:I125 AE62:AE125 M62:N111 L65:L111</xm:sqref>
        </x14:dataValidation>
        <x14:dataValidation type="list" allowBlank="1" showInputMessage="1" showErrorMessage="1">
          <x14:formula1>
            <xm:f>[3]Hoja1!#REF!</xm:f>
          </x14:formula1>
          <xm:sqref>I154 K157:N157</xm:sqref>
        </x14:dataValidation>
        <x14:dataValidation type="list" allowBlank="1" showInputMessage="1" showErrorMessage="1">
          <x14:formula1>
            <xm:f>[22]Hoja1!#REF!</xm:f>
          </x14:formula1>
          <xm:sqref>I45:I47 I153 I155:I157</xm:sqref>
        </x14:dataValidation>
        <x14:dataValidation type="list" allowBlank="1" showInputMessage="1" showErrorMessage="1">
          <x14:formula1>
            <xm:f>[23]Hoja1!#REF!</xm:f>
          </x14:formula1>
          <xm:sqref>AE45:AE47 AE153</xm:sqref>
        </x14:dataValidation>
        <x14:dataValidation type="list" allowBlank="1" showInputMessage="1" showErrorMessage="1">
          <x14:formula1>
            <xm:f>[17]Hoja1!#REF!</xm:f>
          </x14:formula1>
          <xm:sqref>I151:I152</xm:sqref>
        </x14:dataValidation>
        <x14:dataValidation type="list" allowBlank="1" showInputMessage="1" showErrorMessage="1">
          <x14:formula1>
            <xm:f>[4]Hoja1!#REF!</xm:f>
          </x14:formula1>
          <xm:sqref>L151:N152 L154:N154</xm:sqref>
        </x14:dataValidation>
        <x14:dataValidation type="list" allowBlank="1" showInputMessage="1" showErrorMessage="1">
          <x14:formula1>
            <xm:f>[24]Hoja1!#REF!</xm:f>
          </x14:formula1>
          <xm:sqref>AE51:AE53 H51:I53 H8:I9 K8:N9 L45:M47 L153:M153 K51:N53 L155:M156</xm:sqref>
        </x14:dataValidation>
        <x14:dataValidation type="list" allowBlank="1" showInputMessage="1" showErrorMessage="1">
          <x14:formula1>
            <xm:f>[25]Hoja1!#REF!</xm:f>
          </x14:formula1>
          <xm:sqref>H54:I61 K54:N61</xm:sqref>
        </x14:dataValidation>
        <x14:dataValidation type="list" allowBlank="1" showInputMessage="1" showErrorMessage="1">
          <x14:formula1>
            <xm:f>[26]Hoja1!#REF!</xm:f>
          </x14:formula1>
          <xm:sqref>K148:K149 AE48 AE50 L48:N50 AE148:AE150 H148:I150 H48:I50 AE126:AE135 K126:N135 M119:M125 K119:K125 L148:N150 H119:H135</xm:sqref>
        </x14:dataValidation>
        <x14:dataValidation type="list" allowBlank="1" showInputMessage="1" showErrorMessage="1">
          <x14:formula1>
            <xm:f>[27]Hoja1!#REF!</xm:f>
          </x14:formula1>
          <xm:sqref>K136:K141 K10:K50 K114 K118 K150:K152 K154:K156 K73:K105</xm:sqref>
        </x14:dataValidation>
        <x14:dataValidation type="list" allowBlank="1" showInputMessage="1" showErrorMessage="1">
          <x14:formula1>
            <xm:f>[27]Hoja1!#REF!</xm:f>
          </x14:formula1>
          <xm:sqref>AE136:AE141 AE49 AE54:AE61 AE10:AE44</xm:sqref>
        </x14:dataValidation>
        <x14:dataValidation type="list" allowBlank="1" showInputMessage="1" showErrorMessage="1">
          <x14:formula1>
            <xm:f>[27]Hoja1!#REF!</xm:f>
          </x14:formula1>
          <xm:sqref>N136:N141 N10:N44</xm:sqref>
        </x14:dataValidation>
        <x14:dataValidation type="list" allowBlank="1" showInputMessage="1" showErrorMessage="1">
          <x14:formula1>
            <xm:f>[27]Hoja1!#REF!</xm:f>
          </x14:formula1>
          <xm:sqref>M136:M147 M10:M44</xm:sqref>
        </x14:dataValidation>
        <x14:dataValidation type="list" allowBlank="1" showInputMessage="1" showErrorMessage="1">
          <x14:formula1>
            <xm:f>[27]Hoja1!#REF!</xm:f>
          </x14:formula1>
          <xm:sqref>L136:L141 L10:L44</xm:sqref>
        </x14:dataValidation>
        <x14:dataValidation type="list" allowBlank="1" showInputMessage="1" showErrorMessage="1">
          <x14:formula1>
            <xm:f>[27]Hoja1!#REF!</xm:f>
          </x14:formula1>
          <xm:sqref>I136:I141 I10:I44</xm:sqref>
        </x14:dataValidation>
        <x14:dataValidation type="list" allowBlank="1" showInputMessage="1" showErrorMessage="1">
          <x14:formula1>
            <xm:f>[27]Hoja1!#REF!</xm:f>
          </x14:formula1>
          <xm:sqref>H136:H141 H10:H44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106"/>
  <sheetViews>
    <sheetView showGridLines="0" topLeftCell="O1" zoomScale="50" zoomScaleNormal="50" zoomScaleSheetLayoutView="50" workbookViewId="0">
      <selection activeCell="K103" sqref="A103:XFD115"/>
    </sheetView>
  </sheetViews>
  <sheetFormatPr baseColWidth="10" defaultColWidth="11.42578125" defaultRowHeight="16.5" x14ac:dyDescent="0.3"/>
  <cols>
    <col min="1" max="1" width="0.5703125" style="1" customWidth="1"/>
    <col min="2" max="2" width="19.42578125" style="1" customWidth="1"/>
    <col min="3" max="3" width="19.140625" style="1" customWidth="1"/>
    <col min="4" max="4" width="23.42578125" style="590" customWidth="1"/>
    <col min="5" max="5" width="43" style="1" customWidth="1"/>
    <col min="6" max="6" width="39.140625" style="1" customWidth="1"/>
    <col min="7" max="7" width="48.28515625" style="466" customWidth="1"/>
    <col min="8" max="8" width="17.85546875" style="70" customWidth="1"/>
    <col min="9" max="9" width="39.140625" style="591" customWidth="1"/>
    <col min="10" max="10" width="37.5703125" style="590" customWidth="1"/>
    <col min="11" max="11" width="20.140625" style="70" customWidth="1"/>
    <col min="12" max="12" width="19.85546875" style="70" customWidth="1"/>
    <col min="13" max="13" width="20.42578125" style="70" customWidth="1"/>
    <col min="14" max="14" width="25" style="70" customWidth="1"/>
    <col min="15" max="15" width="17.42578125" style="70" customWidth="1"/>
    <col min="16" max="27" width="10.7109375" style="70" customWidth="1"/>
    <col min="28" max="28" width="37.42578125" style="590" customWidth="1"/>
    <col min="29" max="29" width="31.85546875" style="590" customWidth="1"/>
    <col min="30" max="30" width="37.5703125" style="590" customWidth="1"/>
    <col min="31" max="31" width="40.42578125" style="590" customWidth="1"/>
    <col min="32" max="32" width="22.7109375" style="592" customWidth="1"/>
    <col min="33" max="39" width="11.42578125" style="2"/>
    <col min="40" max="40" width="5" style="1" customWidth="1"/>
    <col min="41" max="16384" width="11.42578125" style="1"/>
  </cols>
  <sheetData>
    <row r="1" spans="1:39" ht="26.25" customHeight="1" x14ac:dyDescent="0.3"/>
    <row r="2" spans="1:39" ht="45.75" x14ac:dyDescent="0.3">
      <c r="C2" s="3" t="s">
        <v>0</v>
      </c>
      <c r="D2" s="593"/>
      <c r="E2" s="594"/>
      <c r="F2" s="4"/>
      <c r="G2" s="595"/>
      <c r="H2" s="72"/>
      <c r="I2" s="596"/>
      <c r="J2" s="593"/>
      <c r="K2" s="72"/>
      <c r="L2" s="72"/>
      <c r="M2" s="72"/>
      <c r="N2" s="72"/>
      <c r="O2" s="72"/>
      <c r="P2" s="72"/>
      <c r="Q2" s="72"/>
      <c r="R2" s="72"/>
      <c r="S2" s="72"/>
      <c r="T2" s="72"/>
      <c r="U2" s="72"/>
      <c r="V2" s="72"/>
      <c r="W2" s="72"/>
      <c r="X2" s="72"/>
      <c r="Y2" s="72"/>
      <c r="Z2" s="72"/>
      <c r="AA2" s="72"/>
      <c r="AB2" s="593"/>
      <c r="AC2" s="593"/>
    </row>
    <row r="3" spans="1:39" ht="24" customHeight="1" x14ac:dyDescent="0.3">
      <c r="C3" s="597" t="s">
        <v>2079</v>
      </c>
      <c r="D3" s="598"/>
      <c r="E3" s="599"/>
    </row>
    <row r="4" spans="1:39" x14ac:dyDescent="0.3">
      <c r="E4" s="599"/>
    </row>
    <row r="5" spans="1:39" x14ac:dyDescent="0.3">
      <c r="F5" s="600"/>
    </row>
    <row r="6" spans="1:39" s="292" customFormat="1" ht="29.25" customHeight="1" x14ac:dyDescent="0.25">
      <c r="B6" s="346" t="s">
        <v>2</v>
      </c>
      <c r="C6" s="350"/>
      <c r="D6" s="345" t="s">
        <v>3</v>
      </c>
      <c r="E6" s="345" t="s">
        <v>4</v>
      </c>
      <c r="F6" s="601" t="s">
        <v>5</v>
      </c>
      <c r="G6" s="345" t="s">
        <v>6</v>
      </c>
      <c r="H6" s="601" t="s">
        <v>7</v>
      </c>
      <c r="I6" s="601" t="s">
        <v>8</v>
      </c>
      <c r="J6" s="345" t="s">
        <v>9</v>
      </c>
      <c r="K6" s="345" t="s">
        <v>10</v>
      </c>
      <c r="L6" s="601" t="s">
        <v>11</v>
      </c>
      <c r="M6" s="601" t="s">
        <v>12</v>
      </c>
      <c r="N6" s="601" t="s">
        <v>13</v>
      </c>
      <c r="O6" s="346" t="s">
        <v>14</v>
      </c>
      <c r="P6" s="345" t="s">
        <v>15</v>
      </c>
      <c r="Q6" s="345"/>
      <c r="R6" s="345"/>
      <c r="S6" s="345"/>
      <c r="T6" s="345"/>
      <c r="U6" s="345"/>
      <c r="V6" s="345"/>
      <c r="W6" s="345"/>
      <c r="X6" s="345"/>
      <c r="Y6" s="345"/>
      <c r="Z6" s="345"/>
      <c r="AA6" s="345"/>
      <c r="AB6" s="350" t="s">
        <v>16</v>
      </c>
      <c r="AC6" s="345" t="s">
        <v>17</v>
      </c>
      <c r="AD6" s="345" t="s">
        <v>18</v>
      </c>
      <c r="AE6" s="601" t="s">
        <v>19</v>
      </c>
      <c r="AF6" s="345" t="s">
        <v>20</v>
      </c>
      <c r="AG6" s="339"/>
      <c r="AH6" s="339"/>
      <c r="AI6" s="339"/>
      <c r="AJ6" s="339"/>
      <c r="AK6" s="339"/>
      <c r="AL6" s="339"/>
      <c r="AM6" s="339"/>
    </row>
    <row r="7" spans="1:39" s="292" customFormat="1" ht="70.5" customHeight="1" thickBot="1" x14ac:dyDescent="0.3">
      <c r="A7" s="503"/>
      <c r="B7" s="602" t="s">
        <v>21</v>
      </c>
      <c r="C7" s="602" t="s">
        <v>22</v>
      </c>
      <c r="D7" s="603"/>
      <c r="E7" s="603"/>
      <c r="F7" s="604"/>
      <c r="G7" s="603"/>
      <c r="H7" s="604"/>
      <c r="I7" s="604"/>
      <c r="J7" s="603"/>
      <c r="K7" s="603"/>
      <c r="L7" s="604"/>
      <c r="M7" s="604"/>
      <c r="N7" s="604"/>
      <c r="O7" s="605"/>
      <c r="P7" s="606" t="s">
        <v>23</v>
      </c>
      <c r="Q7" s="606" t="s">
        <v>24</v>
      </c>
      <c r="R7" s="606" t="s">
        <v>25</v>
      </c>
      <c r="S7" s="606" t="s">
        <v>26</v>
      </c>
      <c r="T7" s="606" t="s">
        <v>27</v>
      </c>
      <c r="U7" s="606" t="s">
        <v>28</v>
      </c>
      <c r="V7" s="606" t="s">
        <v>29</v>
      </c>
      <c r="W7" s="606" t="s">
        <v>30</v>
      </c>
      <c r="X7" s="606" t="s">
        <v>31</v>
      </c>
      <c r="Y7" s="606" t="s">
        <v>32</v>
      </c>
      <c r="Z7" s="606" t="s">
        <v>33</v>
      </c>
      <c r="AA7" s="606" t="s">
        <v>34</v>
      </c>
      <c r="AB7" s="607"/>
      <c r="AC7" s="603"/>
      <c r="AD7" s="603"/>
      <c r="AE7" s="604"/>
      <c r="AF7" s="603"/>
      <c r="AG7" s="339"/>
      <c r="AH7" s="339"/>
      <c r="AI7" s="339"/>
      <c r="AJ7" s="339"/>
      <c r="AK7" s="339"/>
      <c r="AL7" s="339"/>
      <c r="AM7" s="339"/>
    </row>
    <row r="8" spans="1:39" s="135" customFormat="1" ht="72" customHeight="1" thickTop="1" x14ac:dyDescent="0.25">
      <c r="B8" s="608" t="s">
        <v>87</v>
      </c>
      <c r="C8" s="178" t="s">
        <v>129</v>
      </c>
      <c r="D8" s="609"/>
      <c r="E8" s="610" t="s">
        <v>2080</v>
      </c>
      <c r="F8" s="611"/>
      <c r="G8" s="610" t="s">
        <v>2081</v>
      </c>
      <c r="H8" s="612">
        <v>1</v>
      </c>
      <c r="I8" s="613" t="s">
        <v>92</v>
      </c>
      <c r="J8" s="613" t="s">
        <v>2082</v>
      </c>
      <c r="K8" s="612" t="s">
        <v>40</v>
      </c>
      <c r="L8" s="612" t="s">
        <v>41</v>
      </c>
      <c r="M8" s="612" t="s">
        <v>178</v>
      </c>
      <c r="N8" s="612" t="s">
        <v>43</v>
      </c>
      <c r="O8" s="583">
        <f>+AVERAGE(P8:AA8)</f>
        <v>1</v>
      </c>
      <c r="P8" s="399">
        <v>1</v>
      </c>
      <c r="Q8" s="399">
        <v>1</v>
      </c>
      <c r="R8" s="399">
        <v>1</v>
      </c>
      <c r="S8" s="399">
        <v>1</v>
      </c>
      <c r="T8" s="399">
        <v>1</v>
      </c>
      <c r="U8" s="399">
        <v>1</v>
      </c>
      <c r="V8" s="399">
        <v>1</v>
      </c>
      <c r="W8" s="399">
        <v>1</v>
      </c>
      <c r="X8" s="399">
        <v>1</v>
      </c>
      <c r="Y8" s="399">
        <v>1</v>
      </c>
      <c r="Z8" s="399">
        <v>1</v>
      </c>
      <c r="AA8" s="399">
        <v>1</v>
      </c>
      <c r="AB8" s="614" t="s">
        <v>2083</v>
      </c>
      <c r="AC8" s="613" t="s">
        <v>2084</v>
      </c>
      <c r="AD8" s="613" t="s">
        <v>2085</v>
      </c>
      <c r="AE8" s="615"/>
      <c r="AF8" s="612"/>
    </row>
    <row r="9" spans="1:39" s="135" customFormat="1" ht="72.75" customHeight="1" x14ac:dyDescent="0.25">
      <c r="B9" s="616"/>
      <c r="C9" s="177"/>
      <c r="D9" s="617" t="s">
        <v>2086</v>
      </c>
      <c r="E9" s="618" t="s">
        <v>2087</v>
      </c>
      <c r="F9" s="610" t="s">
        <v>2088</v>
      </c>
      <c r="G9" s="618" t="s">
        <v>2089</v>
      </c>
      <c r="H9" s="375">
        <v>2</v>
      </c>
      <c r="I9" s="619" t="s">
        <v>92</v>
      </c>
      <c r="J9" s="620" t="s">
        <v>2090</v>
      </c>
      <c r="K9" s="512" t="s">
        <v>251</v>
      </c>
      <c r="L9" s="512" t="s">
        <v>41</v>
      </c>
      <c r="M9" s="357" t="s">
        <v>42</v>
      </c>
      <c r="N9" s="512" t="s">
        <v>43</v>
      </c>
      <c r="O9" s="621">
        <f t="shared" ref="O9:O15" si="0">+SUM(P9:AA9)</f>
        <v>2</v>
      </c>
      <c r="P9" s="407"/>
      <c r="Q9" s="407"/>
      <c r="R9" s="407">
        <v>2</v>
      </c>
      <c r="S9" s="407"/>
      <c r="T9" s="407"/>
      <c r="U9" s="407"/>
      <c r="V9" s="407"/>
      <c r="W9" s="407"/>
      <c r="X9" s="407"/>
      <c r="Y9" s="407"/>
      <c r="Z9" s="407"/>
      <c r="AA9" s="407"/>
      <c r="AB9" s="361" t="s">
        <v>2091</v>
      </c>
      <c r="AC9" s="358" t="s">
        <v>734</v>
      </c>
      <c r="AD9" s="358" t="s">
        <v>2092</v>
      </c>
      <c r="AE9" s="358" t="s">
        <v>554</v>
      </c>
      <c r="AF9" s="357" t="s">
        <v>1255</v>
      </c>
    </row>
    <row r="10" spans="1:39" s="135" customFormat="1" ht="93.75" customHeight="1" x14ac:dyDescent="0.25">
      <c r="B10" s="616"/>
      <c r="C10" s="177"/>
      <c r="D10" s="622"/>
      <c r="E10" s="623"/>
      <c r="F10" s="610" t="s">
        <v>2093</v>
      </c>
      <c r="G10" s="623"/>
      <c r="H10" s="375">
        <v>2</v>
      </c>
      <c r="I10" s="619" t="s">
        <v>92</v>
      </c>
      <c r="J10" s="620" t="s">
        <v>2094</v>
      </c>
      <c r="K10" s="512" t="s">
        <v>251</v>
      </c>
      <c r="L10" s="512" t="s">
        <v>41</v>
      </c>
      <c r="M10" s="357" t="s">
        <v>42</v>
      </c>
      <c r="N10" s="512" t="s">
        <v>43</v>
      </c>
      <c r="O10" s="621">
        <f t="shared" si="0"/>
        <v>2</v>
      </c>
      <c r="P10" s="407"/>
      <c r="Q10" s="407"/>
      <c r="R10" s="407"/>
      <c r="S10" s="407"/>
      <c r="T10" s="407"/>
      <c r="U10" s="407"/>
      <c r="V10" s="407"/>
      <c r="W10" s="407">
        <v>1</v>
      </c>
      <c r="X10" s="407">
        <v>1</v>
      </c>
      <c r="Y10" s="407"/>
      <c r="Z10" s="407"/>
      <c r="AA10" s="407"/>
      <c r="AB10" s="361" t="s">
        <v>2095</v>
      </c>
      <c r="AC10" s="358" t="s">
        <v>734</v>
      </c>
      <c r="AD10" s="358" t="s">
        <v>2096</v>
      </c>
      <c r="AE10" s="358" t="s">
        <v>554</v>
      </c>
      <c r="AF10" s="357" t="s">
        <v>1255</v>
      </c>
    </row>
    <row r="11" spans="1:39" s="135" customFormat="1" ht="82.5" customHeight="1" x14ac:dyDescent="0.25">
      <c r="B11" s="616"/>
      <c r="C11" s="177"/>
      <c r="D11" s="622"/>
      <c r="E11" s="623"/>
      <c r="F11" s="358" t="s">
        <v>2097</v>
      </c>
      <c r="G11" s="623"/>
      <c r="H11" s="375">
        <v>2</v>
      </c>
      <c r="I11" s="619" t="s">
        <v>92</v>
      </c>
      <c r="J11" s="620" t="s">
        <v>2098</v>
      </c>
      <c r="K11" s="512" t="s">
        <v>251</v>
      </c>
      <c r="L11" s="512" t="s">
        <v>41</v>
      </c>
      <c r="M11" s="357" t="s">
        <v>42</v>
      </c>
      <c r="N11" s="512" t="s">
        <v>43</v>
      </c>
      <c r="O11" s="621">
        <f t="shared" si="0"/>
        <v>2</v>
      </c>
      <c r="P11" s="407"/>
      <c r="Q11" s="407"/>
      <c r="R11" s="407"/>
      <c r="S11" s="407"/>
      <c r="T11" s="407"/>
      <c r="U11" s="407"/>
      <c r="V11" s="407"/>
      <c r="W11" s="407"/>
      <c r="X11" s="407"/>
      <c r="Y11" s="407">
        <v>1</v>
      </c>
      <c r="Z11" s="407">
        <v>1</v>
      </c>
      <c r="AA11" s="407"/>
      <c r="AB11" s="361" t="s">
        <v>2098</v>
      </c>
      <c r="AC11" s="358" t="s">
        <v>734</v>
      </c>
      <c r="AD11" s="358" t="s">
        <v>2092</v>
      </c>
      <c r="AE11" s="358" t="s">
        <v>554</v>
      </c>
      <c r="AF11" s="357" t="s">
        <v>1255</v>
      </c>
    </row>
    <row r="12" spans="1:39" s="135" customFormat="1" ht="61.5" customHeight="1" x14ac:dyDescent="0.25">
      <c r="B12" s="616"/>
      <c r="C12" s="177"/>
      <c r="D12" s="624"/>
      <c r="E12" s="625"/>
      <c r="F12" s="358" t="s">
        <v>2099</v>
      </c>
      <c r="G12" s="625"/>
      <c r="H12" s="375">
        <v>2</v>
      </c>
      <c r="I12" s="358" t="s">
        <v>92</v>
      </c>
      <c r="J12" s="620" t="s">
        <v>2100</v>
      </c>
      <c r="K12" s="512" t="s">
        <v>251</v>
      </c>
      <c r="L12" s="512" t="s">
        <v>41</v>
      </c>
      <c r="M12" s="357" t="s">
        <v>42</v>
      </c>
      <c r="N12" s="512" t="s">
        <v>43</v>
      </c>
      <c r="O12" s="621">
        <f t="shared" si="0"/>
        <v>4</v>
      </c>
      <c r="P12" s="407">
        <v>1</v>
      </c>
      <c r="Q12" s="407"/>
      <c r="R12" s="407"/>
      <c r="S12" s="407"/>
      <c r="T12" s="407">
        <v>1</v>
      </c>
      <c r="U12" s="407"/>
      <c r="V12" s="407"/>
      <c r="W12" s="407"/>
      <c r="X12" s="407"/>
      <c r="Y12" s="407"/>
      <c r="Z12" s="407"/>
      <c r="AA12" s="407">
        <v>2</v>
      </c>
      <c r="AB12" s="361" t="s">
        <v>2101</v>
      </c>
      <c r="AC12" s="358" t="s">
        <v>734</v>
      </c>
      <c r="AD12" s="358" t="s">
        <v>2102</v>
      </c>
      <c r="AE12" s="358" t="s">
        <v>554</v>
      </c>
      <c r="AF12" s="357" t="s">
        <v>1255</v>
      </c>
    </row>
    <row r="13" spans="1:39" s="135" customFormat="1" ht="65.25" customHeight="1" x14ac:dyDescent="0.25">
      <c r="B13" s="616"/>
      <c r="C13" s="177"/>
      <c r="D13" s="617" t="s">
        <v>2103</v>
      </c>
      <c r="E13" s="618" t="s">
        <v>2104</v>
      </c>
      <c r="F13" s="358" t="s">
        <v>2105</v>
      </c>
      <c r="G13" s="618" t="s">
        <v>2106</v>
      </c>
      <c r="H13" s="375">
        <v>2</v>
      </c>
      <c r="I13" s="358" t="s">
        <v>92</v>
      </c>
      <c r="J13" s="620" t="s">
        <v>251</v>
      </c>
      <c r="K13" s="512" t="s">
        <v>251</v>
      </c>
      <c r="L13" s="512" t="s">
        <v>41</v>
      </c>
      <c r="M13" s="357" t="s">
        <v>42</v>
      </c>
      <c r="N13" s="512" t="s">
        <v>43</v>
      </c>
      <c r="O13" s="621">
        <f t="shared" si="0"/>
        <v>3</v>
      </c>
      <c r="P13" s="407"/>
      <c r="Q13" s="407"/>
      <c r="R13" s="407"/>
      <c r="S13" s="407">
        <v>1</v>
      </c>
      <c r="T13" s="407"/>
      <c r="U13" s="407"/>
      <c r="V13" s="407"/>
      <c r="W13" s="407">
        <v>1</v>
      </c>
      <c r="X13" s="407"/>
      <c r="Y13" s="407"/>
      <c r="Z13" s="407"/>
      <c r="AA13" s="407">
        <v>1</v>
      </c>
      <c r="AB13" s="361" t="s">
        <v>2107</v>
      </c>
      <c r="AC13" s="610" t="s">
        <v>734</v>
      </c>
      <c r="AD13" s="363" t="s">
        <v>2108</v>
      </c>
      <c r="AE13" s="358" t="s">
        <v>497</v>
      </c>
      <c r="AF13" s="626">
        <v>600000</v>
      </c>
    </row>
    <row r="14" spans="1:39" s="135" customFormat="1" ht="68.25" customHeight="1" x14ac:dyDescent="0.25">
      <c r="B14" s="616"/>
      <c r="C14" s="178"/>
      <c r="D14" s="624"/>
      <c r="E14" s="625"/>
      <c r="F14" s="358" t="s">
        <v>2109</v>
      </c>
      <c r="G14" s="625"/>
      <c r="H14" s="375">
        <v>2</v>
      </c>
      <c r="I14" s="358" t="s">
        <v>92</v>
      </c>
      <c r="J14" s="620" t="s">
        <v>251</v>
      </c>
      <c r="K14" s="512" t="s">
        <v>251</v>
      </c>
      <c r="L14" s="512" t="s">
        <v>41</v>
      </c>
      <c r="M14" s="357" t="s">
        <v>42</v>
      </c>
      <c r="N14" s="512" t="s">
        <v>43</v>
      </c>
      <c r="O14" s="621">
        <f t="shared" si="0"/>
        <v>1</v>
      </c>
      <c r="P14" s="407"/>
      <c r="Q14" s="407"/>
      <c r="R14" s="407"/>
      <c r="S14" s="407"/>
      <c r="T14" s="407"/>
      <c r="U14" s="407"/>
      <c r="V14" s="407"/>
      <c r="W14" s="407"/>
      <c r="X14" s="407">
        <v>1</v>
      </c>
      <c r="Y14" s="407"/>
      <c r="Z14" s="407"/>
      <c r="AA14" s="407"/>
      <c r="AB14" s="361" t="s">
        <v>2110</v>
      </c>
      <c r="AC14" s="358" t="s">
        <v>734</v>
      </c>
      <c r="AD14" s="627" t="s">
        <v>2108</v>
      </c>
      <c r="AE14" s="358" t="s">
        <v>497</v>
      </c>
      <c r="AF14" s="612"/>
    </row>
    <row r="15" spans="1:39" s="135" customFormat="1" ht="146.25" customHeight="1" x14ac:dyDescent="0.25">
      <c r="B15" s="616"/>
      <c r="C15" s="358" t="s">
        <v>145</v>
      </c>
      <c r="D15" s="393"/>
      <c r="E15" s="358" t="s">
        <v>2111</v>
      </c>
      <c r="F15" s="363"/>
      <c r="G15" s="358" t="s">
        <v>2112</v>
      </c>
      <c r="H15" s="357">
        <v>2</v>
      </c>
      <c r="I15" s="613" t="s">
        <v>511</v>
      </c>
      <c r="J15" s="628" t="s">
        <v>2113</v>
      </c>
      <c r="K15" s="612" t="s">
        <v>40</v>
      </c>
      <c r="L15" s="357" t="s">
        <v>41</v>
      </c>
      <c r="M15" s="612" t="s">
        <v>42</v>
      </c>
      <c r="N15" s="357" t="s">
        <v>43</v>
      </c>
      <c r="O15" s="583">
        <f t="shared" si="0"/>
        <v>1</v>
      </c>
      <c r="P15" s="391"/>
      <c r="Q15" s="391"/>
      <c r="R15" s="391"/>
      <c r="S15" s="391"/>
      <c r="T15" s="391"/>
      <c r="U15" s="391"/>
      <c r="V15" s="391"/>
      <c r="W15" s="391"/>
      <c r="X15" s="399">
        <v>0.5</v>
      </c>
      <c r="Y15" s="399">
        <v>0.5</v>
      </c>
      <c r="Z15" s="391"/>
      <c r="AA15" s="391"/>
      <c r="AB15" s="629" t="s">
        <v>2114</v>
      </c>
      <c r="AC15" s="362" t="s">
        <v>2084</v>
      </c>
      <c r="AD15" s="362" t="s">
        <v>2085</v>
      </c>
      <c r="AE15" s="628"/>
      <c r="AF15" s="630"/>
    </row>
    <row r="16" spans="1:39" s="154" customFormat="1" ht="54" customHeight="1" x14ac:dyDescent="0.25">
      <c r="B16" s="616"/>
      <c r="C16" s="175" t="s">
        <v>180</v>
      </c>
      <c r="D16" s="392"/>
      <c r="E16" s="631" t="s">
        <v>1367</v>
      </c>
      <c r="F16" s="392" t="s">
        <v>2115</v>
      </c>
      <c r="G16" s="392" t="s">
        <v>2116</v>
      </c>
      <c r="H16" s="378">
        <v>2</v>
      </c>
      <c r="I16" s="542" t="s">
        <v>331</v>
      </c>
      <c r="J16" s="404" t="s">
        <v>2117</v>
      </c>
      <c r="K16" s="632" t="s">
        <v>251</v>
      </c>
      <c r="L16" s="632" t="s">
        <v>41</v>
      </c>
      <c r="M16" s="632" t="s">
        <v>178</v>
      </c>
      <c r="N16" s="378" t="s">
        <v>43</v>
      </c>
      <c r="O16" s="621">
        <f t="shared" ref="O16:O18" si="1">+SUM(P16:AA16)</f>
        <v>2</v>
      </c>
      <c r="P16" s="633"/>
      <c r="Q16" s="391">
        <v>1</v>
      </c>
      <c r="R16" s="633"/>
      <c r="S16" s="633"/>
      <c r="T16" s="633"/>
      <c r="U16" s="633"/>
      <c r="V16" s="391">
        <v>1</v>
      </c>
      <c r="W16" s="633"/>
      <c r="X16" s="633"/>
      <c r="Y16" s="633"/>
      <c r="Z16" s="633"/>
      <c r="AA16" s="633"/>
      <c r="AB16" s="634" t="s">
        <v>2118</v>
      </c>
      <c r="AC16" s="404" t="s">
        <v>2119</v>
      </c>
      <c r="AD16" s="404" t="s">
        <v>2120</v>
      </c>
      <c r="AE16" s="542"/>
      <c r="AF16" s="179"/>
    </row>
    <row r="17" spans="2:32" s="154" customFormat="1" ht="36" customHeight="1" x14ac:dyDescent="0.25">
      <c r="B17" s="616"/>
      <c r="C17" s="177"/>
      <c r="D17" s="392"/>
      <c r="E17" s="635"/>
      <c r="F17" s="392" t="s">
        <v>2121</v>
      </c>
      <c r="G17" s="392" t="s">
        <v>2122</v>
      </c>
      <c r="H17" s="378">
        <v>2</v>
      </c>
      <c r="I17" s="542" t="s">
        <v>331</v>
      </c>
      <c r="J17" s="404" t="s">
        <v>2117</v>
      </c>
      <c r="K17" s="632" t="s">
        <v>251</v>
      </c>
      <c r="L17" s="632" t="s">
        <v>41</v>
      </c>
      <c r="M17" s="632" t="s">
        <v>178</v>
      </c>
      <c r="N17" s="378" t="s">
        <v>43</v>
      </c>
      <c r="O17" s="621">
        <f t="shared" si="1"/>
        <v>1</v>
      </c>
      <c r="P17" s="633"/>
      <c r="Q17" s="391">
        <v>1</v>
      </c>
      <c r="R17" s="633"/>
      <c r="S17" s="633"/>
      <c r="T17" s="633"/>
      <c r="U17" s="633"/>
      <c r="V17" s="633"/>
      <c r="W17" s="633"/>
      <c r="X17" s="633"/>
      <c r="Y17" s="633"/>
      <c r="Z17" s="633"/>
      <c r="AA17" s="633"/>
      <c r="AB17" s="634" t="s">
        <v>2118</v>
      </c>
      <c r="AC17" s="404" t="s">
        <v>2119</v>
      </c>
      <c r="AD17" s="404" t="s">
        <v>2120</v>
      </c>
      <c r="AE17" s="542"/>
      <c r="AF17" s="179"/>
    </row>
    <row r="18" spans="2:32" s="154" customFormat="1" ht="36" customHeight="1" x14ac:dyDescent="0.25">
      <c r="B18" s="616"/>
      <c r="C18" s="177"/>
      <c r="D18" s="392"/>
      <c r="E18" s="635"/>
      <c r="F18" s="404" t="s">
        <v>2123</v>
      </c>
      <c r="G18" s="392" t="s">
        <v>2124</v>
      </c>
      <c r="H18" s="378">
        <v>2</v>
      </c>
      <c r="I18" s="542" t="s">
        <v>331</v>
      </c>
      <c r="J18" s="404" t="s">
        <v>2117</v>
      </c>
      <c r="K18" s="632" t="s">
        <v>251</v>
      </c>
      <c r="L18" s="632" t="s">
        <v>41</v>
      </c>
      <c r="M18" s="632" t="s">
        <v>178</v>
      </c>
      <c r="N18" s="378" t="s">
        <v>43</v>
      </c>
      <c r="O18" s="621">
        <f t="shared" si="1"/>
        <v>1</v>
      </c>
      <c r="P18" s="633"/>
      <c r="Q18" s="391">
        <v>1</v>
      </c>
      <c r="R18" s="633"/>
      <c r="S18" s="633"/>
      <c r="T18" s="633"/>
      <c r="U18" s="633"/>
      <c r="V18" s="633"/>
      <c r="W18" s="633"/>
      <c r="X18" s="633"/>
      <c r="Y18" s="633"/>
      <c r="Z18" s="633"/>
      <c r="AA18" s="633"/>
      <c r="AB18" s="634" t="s">
        <v>2125</v>
      </c>
      <c r="AC18" s="404" t="s">
        <v>2084</v>
      </c>
      <c r="AD18" s="404" t="s">
        <v>2126</v>
      </c>
      <c r="AE18" s="542"/>
      <c r="AF18" s="179"/>
    </row>
    <row r="19" spans="2:32" s="154" customFormat="1" ht="45" customHeight="1" x14ac:dyDescent="0.25">
      <c r="B19" s="608"/>
      <c r="C19" s="178"/>
      <c r="D19" s="392"/>
      <c r="E19" s="635"/>
      <c r="F19" s="392" t="s">
        <v>2127</v>
      </c>
      <c r="G19" s="392" t="s">
        <v>2128</v>
      </c>
      <c r="H19" s="378">
        <v>1</v>
      </c>
      <c r="I19" s="542" t="s">
        <v>331</v>
      </c>
      <c r="J19" s="404" t="s">
        <v>2117</v>
      </c>
      <c r="K19" s="632" t="s">
        <v>251</v>
      </c>
      <c r="L19" s="632" t="s">
        <v>41</v>
      </c>
      <c r="M19" s="632" t="s">
        <v>178</v>
      </c>
      <c r="N19" s="632" t="s">
        <v>43</v>
      </c>
      <c r="O19" s="621">
        <f>+SUM(P19:AA19)</f>
        <v>4</v>
      </c>
      <c r="P19" s="391">
        <v>1</v>
      </c>
      <c r="Q19" s="391"/>
      <c r="R19" s="391"/>
      <c r="S19" s="391">
        <v>1</v>
      </c>
      <c r="T19" s="391"/>
      <c r="U19" s="391"/>
      <c r="V19" s="391">
        <v>1</v>
      </c>
      <c r="W19" s="391"/>
      <c r="X19" s="391"/>
      <c r="Y19" s="391">
        <v>1</v>
      </c>
      <c r="Z19" s="391"/>
      <c r="AA19" s="391"/>
      <c r="AB19" s="634" t="s">
        <v>2125</v>
      </c>
      <c r="AC19" s="404" t="s">
        <v>2084</v>
      </c>
      <c r="AD19" s="404" t="s">
        <v>2085</v>
      </c>
      <c r="AE19" s="636"/>
      <c r="AF19" s="378"/>
    </row>
    <row r="20" spans="2:32" s="154" customFormat="1" ht="36" customHeight="1" x14ac:dyDescent="0.25">
      <c r="B20" s="616"/>
      <c r="C20" s="177"/>
      <c r="D20" s="392"/>
      <c r="E20" s="635"/>
      <c r="F20" s="392" t="s">
        <v>2129</v>
      </c>
      <c r="G20" s="392" t="s">
        <v>2130</v>
      </c>
      <c r="H20" s="378">
        <v>1</v>
      </c>
      <c r="I20" s="542" t="s">
        <v>331</v>
      </c>
      <c r="J20" s="404" t="s">
        <v>2117</v>
      </c>
      <c r="K20" s="632" t="s">
        <v>251</v>
      </c>
      <c r="L20" s="632" t="s">
        <v>41</v>
      </c>
      <c r="M20" s="632" t="s">
        <v>178</v>
      </c>
      <c r="N20" s="632" t="s">
        <v>43</v>
      </c>
      <c r="O20" s="621">
        <f t="shared" ref="O20:O25" si="2">+SUM(P20:AA20)</f>
        <v>1</v>
      </c>
      <c r="P20" s="391"/>
      <c r="Q20" s="391"/>
      <c r="R20" s="391"/>
      <c r="S20" s="391"/>
      <c r="T20" s="391"/>
      <c r="U20" s="391"/>
      <c r="V20" s="391"/>
      <c r="W20" s="391"/>
      <c r="X20" s="391"/>
      <c r="Y20" s="391"/>
      <c r="Z20" s="391"/>
      <c r="AA20" s="391">
        <v>1</v>
      </c>
      <c r="AB20" s="634" t="s">
        <v>2118</v>
      </c>
      <c r="AC20" s="404" t="s">
        <v>2119</v>
      </c>
      <c r="AD20" s="404" t="s">
        <v>2120</v>
      </c>
      <c r="AE20" s="636"/>
      <c r="AF20" s="378"/>
    </row>
    <row r="21" spans="2:32" s="154" customFormat="1" ht="44.25" customHeight="1" x14ac:dyDescent="0.25">
      <c r="B21" s="616"/>
      <c r="C21" s="177"/>
      <c r="D21" s="392"/>
      <c r="E21" s="635"/>
      <c r="F21" s="392" t="s">
        <v>2131</v>
      </c>
      <c r="G21" s="392" t="s">
        <v>2132</v>
      </c>
      <c r="H21" s="378">
        <v>1</v>
      </c>
      <c r="I21" s="542" t="s">
        <v>331</v>
      </c>
      <c r="J21" s="404" t="s">
        <v>2117</v>
      </c>
      <c r="K21" s="632" t="s">
        <v>251</v>
      </c>
      <c r="L21" s="632" t="s">
        <v>41</v>
      </c>
      <c r="M21" s="632" t="s">
        <v>178</v>
      </c>
      <c r="N21" s="632" t="s">
        <v>43</v>
      </c>
      <c r="O21" s="621">
        <f t="shared" si="2"/>
        <v>12</v>
      </c>
      <c r="P21" s="391">
        <v>1</v>
      </c>
      <c r="Q21" s="391">
        <v>1</v>
      </c>
      <c r="R21" s="391">
        <v>1</v>
      </c>
      <c r="S21" s="391">
        <v>1</v>
      </c>
      <c r="T21" s="391">
        <v>1</v>
      </c>
      <c r="U21" s="391">
        <v>1</v>
      </c>
      <c r="V21" s="391">
        <v>1</v>
      </c>
      <c r="W21" s="391">
        <v>1</v>
      </c>
      <c r="X21" s="391">
        <v>1</v>
      </c>
      <c r="Y21" s="391">
        <v>1</v>
      </c>
      <c r="Z21" s="391">
        <v>1</v>
      </c>
      <c r="AA21" s="391">
        <v>1</v>
      </c>
      <c r="AB21" s="634" t="s">
        <v>2118</v>
      </c>
      <c r="AC21" s="404" t="s">
        <v>2119</v>
      </c>
      <c r="AD21" s="404" t="s">
        <v>2120</v>
      </c>
      <c r="AE21" s="636"/>
      <c r="AF21" s="378"/>
    </row>
    <row r="22" spans="2:32" s="154" customFormat="1" ht="41.25" customHeight="1" x14ac:dyDescent="0.25">
      <c r="B22" s="616"/>
      <c r="C22" s="177"/>
      <c r="D22" s="392"/>
      <c r="E22" s="637"/>
      <c r="F22" s="392" t="s">
        <v>2133</v>
      </c>
      <c r="G22" s="392" t="s">
        <v>2134</v>
      </c>
      <c r="H22" s="378">
        <v>1</v>
      </c>
      <c r="I22" s="542" t="s">
        <v>331</v>
      </c>
      <c r="J22" s="404" t="s">
        <v>2117</v>
      </c>
      <c r="K22" s="632" t="s">
        <v>251</v>
      </c>
      <c r="L22" s="632" t="s">
        <v>41</v>
      </c>
      <c r="M22" s="632" t="s">
        <v>178</v>
      </c>
      <c r="N22" s="632" t="s">
        <v>43</v>
      </c>
      <c r="O22" s="621">
        <f t="shared" si="2"/>
        <v>12</v>
      </c>
      <c r="P22" s="391">
        <v>1</v>
      </c>
      <c r="Q22" s="391">
        <v>1</v>
      </c>
      <c r="R22" s="391">
        <v>1</v>
      </c>
      <c r="S22" s="391">
        <v>1</v>
      </c>
      <c r="T22" s="391">
        <v>1</v>
      </c>
      <c r="U22" s="391">
        <v>1</v>
      </c>
      <c r="V22" s="391">
        <v>1</v>
      </c>
      <c r="W22" s="391">
        <v>1</v>
      </c>
      <c r="X22" s="391">
        <v>1</v>
      </c>
      <c r="Y22" s="391">
        <v>1</v>
      </c>
      <c r="Z22" s="391">
        <v>1</v>
      </c>
      <c r="AA22" s="391">
        <v>1</v>
      </c>
      <c r="AB22" s="634" t="s">
        <v>2118</v>
      </c>
      <c r="AC22" s="404" t="s">
        <v>2119</v>
      </c>
      <c r="AD22" s="404" t="s">
        <v>2120</v>
      </c>
      <c r="AE22" s="636"/>
      <c r="AF22" s="378"/>
    </row>
    <row r="23" spans="2:32" s="135" customFormat="1" ht="43.5" customHeight="1" x14ac:dyDescent="0.25">
      <c r="B23" s="616"/>
      <c r="C23" s="177"/>
      <c r="D23" s="393"/>
      <c r="E23" s="358" t="s">
        <v>2135</v>
      </c>
      <c r="F23" s="363"/>
      <c r="G23" s="358" t="s">
        <v>2136</v>
      </c>
      <c r="H23" s="357">
        <v>2</v>
      </c>
      <c r="I23" s="613" t="s">
        <v>331</v>
      </c>
      <c r="J23" s="628" t="s">
        <v>2137</v>
      </c>
      <c r="K23" s="357" t="s">
        <v>251</v>
      </c>
      <c r="L23" s="357" t="s">
        <v>41</v>
      </c>
      <c r="M23" s="357" t="s">
        <v>178</v>
      </c>
      <c r="N23" s="357" t="s">
        <v>43</v>
      </c>
      <c r="O23" s="621">
        <f t="shared" si="2"/>
        <v>1</v>
      </c>
      <c r="P23" s="391"/>
      <c r="Q23" s="391"/>
      <c r="R23" s="391"/>
      <c r="S23" s="391"/>
      <c r="T23" s="391"/>
      <c r="U23" s="391"/>
      <c r="V23" s="391"/>
      <c r="W23" s="391"/>
      <c r="X23" s="391"/>
      <c r="Y23" s="391"/>
      <c r="Z23" s="391"/>
      <c r="AA23" s="391">
        <v>1</v>
      </c>
      <c r="AB23" s="629" t="s">
        <v>2138</v>
      </c>
      <c r="AC23" s="362" t="s">
        <v>2084</v>
      </c>
      <c r="AD23" s="362" t="s">
        <v>2085</v>
      </c>
      <c r="AE23" s="628"/>
      <c r="AF23" s="638"/>
    </row>
    <row r="24" spans="2:32" s="135" customFormat="1" ht="43.5" customHeight="1" x14ac:dyDescent="0.25">
      <c r="B24" s="616"/>
      <c r="C24" s="177"/>
      <c r="D24" s="393"/>
      <c r="E24" s="358" t="s">
        <v>2139</v>
      </c>
      <c r="F24" s="363"/>
      <c r="G24" s="358" t="s">
        <v>2140</v>
      </c>
      <c r="H24" s="357">
        <v>3</v>
      </c>
      <c r="I24" s="613"/>
      <c r="J24" s="628" t="s">
        <v>2141</v>
      </c>
      <c r="K24" s="357" t="s">
        <v>251</v>
      </c>
      <c r="L24" s="357" t="s">
        <v>41</v>
      </c>
      <c r="M24" s="357" t="s">
        <v>178</v>
      </c>
      <c r="N24" s="357" t="s">
        <v>43</v>
      </c>
      <c r="O24" s="621">
        <f t="shared" si="2"/>
        <v>1</v>
      </c>
      <c r="P24" s="391"/>
      <c r="Q24" s="391"/>
      <c r="R24" s="391"/>
      <c r="S24" s="391"/>
      <c r="T24" s="391"/>
      <c r="U24" s="391"/>
      <c r="V24" s="391">
        <v>1</v>
      </c>
      <c r="W24" s="391"/>
      <c r="X24" s="391"/>
      <c r="Y24" s="391"/>
      <c r="Z24" s="391"/>
      <c r="AA24" s="391"/>
      <c r="AB24" s="629" t="s">
        <v>2142</v>
      </c>
      <c r="AC24" s="362" t="s">
        <v>2084</v>
      </c>
      <c r="AD24" s="362" t="s">
        <v>2085</v>
      </c>
      <c r="AE24" s="628"/>
      <c r="AF24" s="630" t="s">
        <v>2143</v>
      </c>
    </row>
    <row r="25" spans="2:32" s="135" customFormat="1" ht="43.5" customHeight="1" x14ac:dyDescent="0.25">
      <c r="B25" s="616"/>
      <c r="C25" s="177"/>
      <c r="D25" s="393"/>
      <c r="E25" s="358" t="s">
        <v>2144</v>
      </c>
      <c r="F25" s="363"/>
      <c r="G25" s="392" t="s">
        <v>2145</v>
      </c>
      <c r="H25" s="357">
        <v>3</v>
      </c>
      <c r="I25" s="613" t="s">
        <v>511</v>
      </c>
      <c r="J25" s="628" t="s">
        <v>2137</v>
      </c>
      <c r="K25" s="357" t="s">
        <v>251</v>
      </c>
      <c r="L25" s="357" t="s">
        <v>41</v>
      </c>
      <c r="M25" s="612" t="s">
        <v>42</v>
      </c>
      <c r="N25" s="357" t="s">
        <v>43</v>
      </c>
      <c r="O25" s="621">
        <f t="shared" si="2"/>
        <v>1</v>
      </c>
      <c r="P25" s="391"/>
      <c r="Q25" s="391"/>
      <c r="R25" s="391"/>
      <c r="S25" s="391"/>
      <c r="T25" s="391"/>
      <c r="U25" s="391"/>
      <c r="V25" s="391"/>
      <c r="W25" s="391"/>
      <c r="X25" s="391">
        <v>1</v>
      </c>
      <c r="Y25" s="391"/>
      <c r="Z25" s="391"/>
      <c r="AA25" s="391"/>
      <c r="AB25" s="629" t="s">
        <v>2146</v>
      </c>
      <c r="AC25" s="362" t="s">
        <v>2084</v>
      </c>
      <c r="AD25" s="362" t="s">
        <v>2085</v>
      </c>
      <c r="AE25" s="628"/>
      <c r="AF25" s="630"/>
    </row>
    <row r="26" spans="2:32" s="135" customFormat="1" ht="70.5" customHeight="1" x14ac:dyDescent="0.25">
      <c r="B26" s="616"/>
      <c r="C26" s="177"/>
      <c r="D26" s="393" t="s">
        <v>2147</v>
      </c>
      <c r="E26" s="358" t="s">
        <v>2148</v>
      </c>
      <c r="F26" s="363"/>
      <c r="G26" s="358" t="s">
        <v>2148</v>
      </c>
      <c r="H26" s="357">
        <v>3</v>
      </c>
      <c r="I26" s="613" t="s">
        <v>511</v>
      </c>
      <c r="J26" s="628" t="s">
        <v>2149</v>
      </c>
      <c r="K26" s="612" t="s">
        <v>40</v>
      </c>
      <c r="L26" s="357" t="s">
        <v>41</v>
      </c>
      <c r="M26" s="612" t="s">
        <v>42</v>
      </c>
      <c r="N26" s="357" t="s">
        <v>43</v>
      </c>
      <c r="O26" s="359">
        <f>+SUM(P26:AA26)</f>
        <v>1</v>
      </c>
      <c r="P26" s="391"/>
      <c r="Q26" s="391"/>
      <c r="R26" s="391"/>
      <c r="S26" s="391"/>
      <c r="T26" s="391"/>
      <c r="U26" s="391"/>
      <c r="V26" s="399">
        <v>1</v>
      </c>
      <c r="W26" s="391"/>
      <c r="X26" s="391"/>
      <c r="Y26" s="391"/>
      <c r="Z26" s="391"/>
      <c r="AA26" s="391"/>
      <c r="AB26" s="629" t="s">
        <v>2150</v>
      </c>
      <c r="AC26" s="362" t="s">
        <v>2084</v>
      </c>
      <c r="AD26" s="362" t="s">
        <v>2085</v>
      </c>
      <c r="AE26" s="628"/>
      <c r="AF26" s="630"/>
    </row>
    <row r="27" spans="2:32" s="135" customFormat="1" ht="43.5" customHeight="1" x14ac:dyDescent="0.25">
      <c r="B27" s="616"/>
      <c r="C27" s="177"/>
      <c r="D27" s="393"/>
      <c r="E27" s="358" t="s">
        <v>2151</v>
      </c>
      <c r="F27" s="363"/>
      <c r="G27" s="358" t="s">
        <v>2152</v>
      </c>
      <c r="H27" s="357">
        <v>2</v>
      </c>
      <c r="I27" s="613" t="s">
        <v>511</v>
      </c>
      <c r="J27" s="628" t="s">
        <v>2149</v>
      </c>
      <c r="K27" s="612" t="s">
        <v>40</v>
      </c>
      <c r="L27" s="357" t="s">
        <v>41</v>
      </c>
      <c r="M27" s="612" t="s">
        <v>42</v>
      </c>
      <c r="N27" s="357" t="s">
        <v>43</v>
      </c>
      <c r="O27" s="359">
        <f t="shared" ref="O27:O35" si="3">+SUM(P27:AA27)</f>
        <v>1</v>
      </c>
      <c r="P27" s="391"/>
      <c r="Q27" s="391"/>
      <c r="R27" s="391"/>
      <c r="S27" s="391"/>
      <c r="T27" s="399">
        <v>1</v>
      </c>
      <c r="U27" s="391"/>
      <c r="V27" s="391"/>
      <c r="W27" s="391"/>
      <c r="X27" s="391"/>
      <c r="Y27" s="391"/>
      <c r="Z27" s="391"/>
      <c r="AA27" s="391"/>
      <c r="AB27" s="629" t="s">
        <v>2150</v>
      </c>
      <c r="AC27" s="362" t="s">
        <v>2084</v>
      </c>
      <c r="AD27" s="362" t="s">
        <v>2153</v>
      </c>
      <c r="AE27" s="628"/>
      <c r="AF27" s="630"/>
    </row>
    <row r="28" spans="2:32" s="135" customFormat="1" ht="43.5" customHeight="1" x14ac:dyDescent="0.25">
      <c r="B28" s="616"/>
      <c r="C28" s="177"/>
      <c r="D28" s="393" t="s">
        <v>2154</v>
      </c>
      <c r="E28" s="358" t="s">
        <v>2155</v>
      </c>
      <c r="F28" s="363"/>
      <c r="G28" s="358" t="s">
        <v>2156</v>
      </c>
      <c r="H28" s="357">
        <v>2</v>
      </c>
      <c r="I28" s="613" t="s">
        <v>511</v>
      </c>
      <c r="J28" s="628" t="s">
        <v>2157</v>
      </c>
      <c r="K28" s="612" t="s">
        <v>40</v>
      </c>
      <c r="L28" s="357" t="s">
        <v>41</v>
      </c>
      <c r="M28" s="612" t="s">
        <v>42</v>
      </c>
      <c r="N28" s="357" t="s">
        <v>43</v>
      </c>
      <c r="O28" s="359">
        <f t="shared" si="3"/>
        <v>0.5</v>
      </c>
      <c r="P28" s="391"/>
      <c r="Q28" s="391"/>
      <c r="R28" s="391"/>
      <c r="S28" s="391"/>
      <c r="T28" s="399">
        <v>0.5</v>
      </c>
      <c r="U28" s="391"/>
      <c r="V28" s="391"/>
      <c r="W28" s="391"/>
      <c r="X28" s="391"/>
      <c r="Y28" s="391"/>
      <c r="Z28" s="391"/>
      <c r="AA28" s="391"/>
      <c r="AB28" s="639" t="s">
        <v>2158</v>
      </c>
      <c r="AC28" s="362" t="s">
        <v>2084</v>
      </c>
      <c r="AD28" s="362" t="s">
        <v>2085</v>
      </c>
      <c r="AE28" s="628"/>
      <c r="AF28" s="630"/>
    </row>
    <row r="29" spans="2:32" s="135" customFormat="1" ht="43.5" customHeight="1" x14ac:dyDescent="0.25">
      <c r="B29" s="616"/>
      <c r="C29" s="177"/>
      <c r="D29" s="393" t="s">
        <v>2154</v>
      </c>
      <c r="E29" s="358" t="s">
        <v>2159</v>
      </c>
      <c r="F29" s="363"/>
      <c r="G29" s="358" t="s">
        <v>2160</v>
      </c>
      <c r="H29" s="357">
        <v>2</v>
      </c>
      <c r="I29" s="613" t="s">
        <v>511</v>
      </c>
      <c r="J29" s="628" t="s">
        <v>2157</v>
      </c>
      <c r="K29" s="612" t="s">
        <v>40</v>
      </c>
      <c r="L29" s="357" t="s">
        <v>41</v>
      </c>
      <c r="M29" s="612" t="s">
        <v>42</v>
      </c>
      <c r="N29" s="357" t="s">
        <v>43</v>
      </c>
      <c r="O29" s="359">
        <f t="shared" si="3"/>
        <v>0.25</v>
      </c>
      <c r="P29" s="391"/>
      <c r="Q29" s="391"/>
      <c r="R29" s="391"/>
      <c r="S29" s="391"/>
      <c r="T29" s="407"/>
      <c r="U29" s="399">
        <v>0.25</v>
      </c>
      <c r="V29" s="391"/>
      <c r="W29" s="391"/>
      <c r="X29" s="391"/>
      <c r="Y29" s="391"/>
      <c r="Z29" s="391"/>
      <c r="AA29" s="391"/>
      <c r="AB29" s="639" t="s">
        <v>2161</v>
      </c>
      <c r="AC29" s="362" t="s">
        <v>2084</v>
      </c>
      <c r="AD29" s="362" t="s">
        <v>2085</v>
      </c>
      <c r="AE29" s="628"/>
      <c r="AF29" s="630"/>
    </row>
    <row r="30" spans="2:32" s="135" customFormat="1" ht="43.5" customHeight="1" x14ac:dyDescent="0.25">
      <c r="B30" s="616"/>
      <c r="C30" s="177"/>
      <c r="D30" s="393" t="s">
        <v>2154</v>
      </c>
      <c r="E30" s="358" t="s">
        <v>2162</v>
      </c>
      <c r="F30" s="363"/>
      <c r="G30" s="358" t="s">
        <v>2163</v>
      </c>
      <c r="H30" s="357">
        <v>2</v>
      </c>
      <c r="I30" s="613" t="s">
        <v>511</v>
      </c>
      <c r="J30" s="628" t="s">
        <v>2157</v>
      </c>
      <c r="K30" s="612" t="s">
        <v>40</v>
      </c>
      <c r="L30" s="357" t="s">
        <v>41</v>
      </c>
      <c r="M30" s="612" t="s">
        <v>42</v>
      </c>
      <c r="N30" s="357" t="s">
        <v>43</v>
      </c>
      <c r="O30" s="359">
        <f t="shared" si="3"/>
        <v>0.25</v>
      </c>
      <c r="P30" s="391"/>
      <c r="Q30" s="391"/>
      <c r="R30" s="391"/>
      <c r="S30" s="391"/>
      <c r="T30" s="391"/>
      <c r="U30" s="407"/>
      <c r="V30" s="399">
        <v>0.25</v>
      </c>
      <c r="W30" s="391"/>
      <c r="X30" s="391"/>
      <c r="Y30" s="391"/>
      <c r="Z30" s="391"/>
      <c r="AA30" s="391"/>
      <c r="AB30" s="639" t="s">
        <v>2164</v>
      </c>
      <c r="AC30" s="362" t="s">
        <v>2084</v>
      </c>
      <c r="AD30" s="362" t="s">
        <v>2085</v>
      </c>
      <c r="AE30" s="628"/>
      <c r="AF30" s="630"/>
    </row>
    <row r="31" spans="2:32" s="135" customFormat="1" ht="70.5" customHeight="1" x14ac:dyDescent="0.25">
      <c r="B31" s="608"/>
      <c r="C31" s="178"/>
      <c r="D31" s="393" t="s">
        <v>2154</v>
      </c>
      <c r="E31" s="358" t="s">
        <v>2165</v>
      </c>
      <c r="F31" s="363"/>
      <c r="G31" s="358" t="s">
        <v>2166</v>
      </c>
      <c r="H31" s="357">
        <v>2</v>
      </c>
      <c r="I31" s="613" t="s">
        <v>511</v>
      </c>
      <c r="J31" s="628" t="s">
        <v>2137</v>
      </c>
      <c r="K31" s="612" t="s">
        <v>251</v>
      </c>
      <c r="L31" s="357" t="s">
        <v>41</v>
      </c>
      <c r="M31" s="612" t="s">
        <v>178</v>
      </c>
      <c r="N31" s="357" t="s">
        <v>43</v>
      </c>
      <c r="O31" s="640">
        <f t="shared" si="3"/>
        <v>12</v>
      </c>
      <c r="P31" s="391">
        <v>1</v>
      </c>
      <c r="Q31" s="391">
        <v>1</v>
      </c>
      <c r="R31" s="391">
        <v>1</v>
      </c>
      <c r="S31" s="391">
        <v>1</v>
      </c>
      <c r="T31" s="391">
        <v>1</v>
      </c>
      <c r="U31" s="391">
        <v>1</v>
      </c>
      <c r="V31" s="391">
        <v>1</v>
      </c>
      <c r="W31" s="391">
        <v>1</v>
      </c>
      <c r="X31" s="391">
        <v>1</v>
      </c>
      <c r="Y31" s="391">
        <v>1</v>
      </c>
      <c r="Z31" s="391">
        <v>1</v>
      </c>
      <c r="AA31" s="391">
        <v>1</v>
      </c>
      <c r="AB31" s="629" t="s">
        <v>2167</v>
      </c>
      <c r="AC31" s="362" t="s">
        <v>2084</v>
      </c>
      <c r="AD31" s="362" t="s">
        <v>2085</v>
      </c>
      <c r="AE31" s="628"/>
      <c r="AF31" s="630"/>
    </row>
    <row r="32" spans="2:32" s="135" customFormat="1" ht="76.5" customHeight="1" x14ac:dyDescent="0.25">
      <c r="B32" s="616"/>
      <c r="C32" s="177"/>
      <c r="D32" s="393"/>
      <c r="E32" s="358" t="s">
        <v>2168</v>
      </c>
      <c r="F32" s="363"/>
      <c r="G32" s="358" t="s">
        <v>2169</v>
      </c>
      <c r="H32" s="357">
        <v>1</v>
      </c>
      <c r="I32" s="613" t="s">
        <v>511</v>
      </c>
      <c r="J32" s="628" t="s">
        <v>2170</v>
      </c>
      <c r="K32" s="612" t="s">
        <v>251</v>
      </c>
      <c r="L32" s="357" t="s">
        <v>41</v>
      </c>
      <c r="M32" s="612" t="s">
        <v>42</v>
      </c>
      <c r="N32" s="357" t="s">
        <v>43</v>
      </c>
      <c r="O32" s="640">
        <f t="shared" si="3"/>
        <v>1</v>
      </c>
      <c r="P32" s="391"/>
      <c r="Q32" s="391"/>
      <c r="R32" s="391"/>
      <c r="S32" s="391"/>
      <c r="T32" s="391">
        <v>1</v>
      </c>
      <c r="U32" s="391"/>
      <c r="V32" s="391"/>
      <c r="W32" s="391"/>
      <c r="X32" s="391"/>
      <c r="Y32" s="391"/>
      <c r="Z32" s="391"/>
      <c r="AA32" s="391"/>
      <c r="AB32" s="629" t="s">
        <v>2167</v>
      </c>
      <c r="AC32" s="362" t="s">
        <v>2084</v>
      </c>
      <c r="AD32" s="362" t="s">
        <v>2085</v>
      </c>
      <c r="AE32" s="628"/>
      <c r="AF32" s="630"/>
    </row>
    <row r="33" spans="2:32" s="135" customFormat="1" ht="68.25" customHeight="1" x14ac:dyDescent="0.25">
      <c r="B33" s="616"/>
      <c r="C33" s="177"/>
      <c r="D33" s="393"/>
      <c r="E33" s="358" t="s">
        <v>2171</v>
      </c>
      <c r="F33" s="363"/>
      <c r="G33" s="358" t="s">
        <v>2172</v>
      </c>
      <c r="H33" s="357">
        <v>1</v>
      </c>
      <c r="I33" s="613" t="s">
        <v>511</v>
      </c>
      <c r="J33" s="628" t="s">
        <v>2170</v>
      </c>
      <c r="K33" s="612" t="s">
        <v>251</v>
      </c>
      <c r="L33" s="357" t="s">
        <v>41</v>
      </c>
      <c r="M33" s="612" t="s">
        <v>42</v>
      </c>
      <c r="N33" s="357" t="s">
        <v>43</v>
      </c>
      <c r="O33" s="640">
        <f t="shared" si="3"/>
        <v>1</v>
      </c>
      <c r="P33" s="391"/>
      <c r="Q33" s="391"/>
      <c r="R33" s="391"/>
      <c r="S33" s="391"/>
      <c r="T33" s="391"/>
      <c r="U33" s="391"/>
      <c r="V33" s="391"/>
      <c r="W33" s="391">
        <v>1</v>
      </c>
      <c r="X33" s="391"/>
      <c r="Y33" s="391"/>
      <c r="Z33" s="391"/>
      <c r="AA33" s="391"/>
      <c r="AB33" s="629" t="s">
        <v>2173</v>
      </c>
      <c r="AC33" s="362" t="s">
        <v>2084</v>
      </c>
      <c r="AD33" s="362" t="s">
        <v>2085</v>
      </c>
      <c r="AE33" s="628"/>
      <c r="AF33" s="630"/>
    </row>
    <row r="34" spans="2:32" s="135" customFormat="1" ht="81.75" customHeight="1" x14ac:dyDescent="0.25">
      <c r="B34" s="616"/>
      <c r="C34" s="177"/>
      <c r="D34" s="393"/>
      <c r="E34" s="358" t="s">
        <v>2174</v>
      </c>
      <c r="F34" s="363"/>
      <c r="G34" s="358" t="s">
        <v>2175</v>
      </c>
      <c r="H34" s="357">
        <v>1</v>
      </c>
      <c r="I34" s="613" t="s">
        <v>511</v>
      </c>
      <c r="J34" s="628" t="s">
        <v>2176</v>
      </c>
      <c r="K34" s="612" t="s">
        <v>251</v>
      </c>
      <c r="L34" s="357" t="s">
        <v>41</v>
      </c>
      <c r="M34" s="612" t="s">
        <v>42</v>
      </c>
      <c r="N34" s="357" t="s">
        <v>43</v>
      </c>
      <c r="O34" s="640">
        <f t="shared" si="3"/>
        <v>2</v>
      </c>
      <c r="P34" s="391"/>
      <c r="Q34" s="391"/>
      <c r="R34" s="391"/>
      <c r="S34" s="391"/>
      <c r="T34" s="391"/>
      <c r="U34" s="391"/>
      <c r="V34" s="391">
        <v>1</v>
      </c>
      <c r="W34" s="391"/>
      <c r="X34" s="391"/>
      <c r="Y34" s="391"/>
      <c r="Z34" s="391"/>
      <c r="AA34" s="391">
        <v>1</v>
      </c>
      <c r="AB34" s="629" t="s">
        <v>2173</v>
      </c>
      <c r="AC34" s="362" t="s">
        <v>2084</v>
      </c>
      <c r="AD34" s="362" t="s">
        <v>2085</v>
      </c>
      <c r="AE34" s="628"/>
      <c r="AF34" s="630"/>
    </row>
    <row r="35" spans="2:32" s="135" customFormat="1" ht="104.25" customHeight="1" x14ac:dyDescent="0.25">
      <c r="B35" s="616"/>
      <c r="C35" s="178"/>
      <c r="D35" s="641" t="s">
        <v>2177</v>
      </c>
      <c r="E35" s="610" t="s">
        <v>2178</v>
      </c>
      <c r="F35" s="610" t="s">
        <v>2179</v>
      </c>
      <c r="G35" s="610" t="s">
        <v>2180</v>
      </c>
      <c r="H35" s="375">
        <v>3</v>
      </c>
      <c r="I35" s="610" t="s">
        <v>92</v>
      </c>
      <c r="J35" s="620" t="s">
        <v>2181</v>
      </c>
      <c r="K35" s="512" t="s">
        <v>251</v>
      </c>
      <c r="L35" s="512" t="s">
        <v>41</v>
      </c>
      <c r="M35" s="357" t="s">
        <v>42</v>
      </c>
      <c r="N35" s="512" t="s">
        <v>43</v>
      </c>
      <c r="O35" s="640">
        <f t="shared" si="3"/>
        <v>3</v>
      </c>
      <c r="P35" s="407"/>
      <c r="Q35" s="407">
        <v>1</v>
      </c>
      <c r="R35" s="407"/>
      <c r="S35" s="407"/>
      <c r="T35" s="407"/>
      <c r="U35" s="407">
        <v>1</v>
      </c>
      <c r="V35" s="407"/>
      <c r="W35" s="407"/>
      <c r="X35" s="407"/>
      <c r="Y35" s="407">
        <v>1</v>
      </c>
      <c r="Z35" s="407"/>
      <c r="AA35" s="407"/>
      <c r="AB35" s="361" t="s">
        <v>2182</v>
      </c>
      <c r="AC35" s="358" t="s">
        <v>734</v>
      </c>
      <c r="AD35" s="363" t="s">
        <v>2183</v>
      </c>
      <c r="AE35" s="611"/>
      <c r="AF35" s="357" t="s">
        <v>1255</v>
      </c>
    </row>
    <row r="36" spans="2:32" s="135" customFormat="1" ht="97.5" customHeight="1" x14ac:dyDescent="0.25">
      <c r="B36" s="608"/>
      <c r="C36" s="358" t="s">
        <v>585</v>
      </c>
      <c r="D36" s="393" t="s">
        <v>2184</v>
      </c>
      <c r="E36" s="610" t="s">
        <v>2185</v>
      </c>
      <c r="F36" s="611"/>
      <c r="G36" s="610" t="s">
        <v>2186</v>
      </c>
      <c r="H36" s="357">
        <v>2</v>
      </c>
      <c r="I36" s="613" t="s">
        <v>92</v>
      </c>
      <c r="J36" s="615" t="s">
        <v>2187</v>
      </c>
      <c r="K36" s="612" t="s">
        <v>40</v>
      </c>
      <c r="L36" s="612" t="s">
        <v>41</v>
      </c>
      <c r="M36" s="612" t="s">
        <v>42</v>
      </c>
      <c r="N36" s="612" t="s">
        <v>43</v>
      </c>
      <c r="O36" s="359">
        <f>+Q36</f>
        <v>1</v>
      </c>
      <c r="P36" s="391"/>
      <c r="Q36" s="399">
        <v>1</v>
      </c>
      <c r="R36" s="391"/>
      <c r="S36" s="391"/>
      <c r="T36" s="391"/>
      <c r="U36" s="391"/>
      <c r="V36" s="391"/>
      <c r="W36" s="391"/>
      <c r="X36" s="391"/>
      <c r="Y36" s="391"/>
      <c r="Z36" s="391"/>
      <c r="AA36" s="391"/>
      <c r="AB36" s="642" t="s">
        <v>2188</v>
      </c>
      <c r="AC36" s="362" t="s">
        <v>2084</v>
      </c>
      <c r="AD36" s="362" t="s">
        <v>2189</v>
      </c>
      <c r="AE36" s="613" t="s">
        <v>462</v>
      </c>
      <c r="AF36" s="612"/>
    </row>
    <row r="37" spans="2:32" s="135" customFormat="1" ht="68.25" customHeight="1" x14ac:dyDescent="0.25">
      <c r="B37" s="643" t="s">
        <v>211</v>
      </c>
      <c r="C37" s="170" t="s">
        <v>212</v>
      </c>
      <c r="D37" s="393"/>
      <c r="E37" s="358" t="s">
        <v>2190</v>
      </c>
      <c r="F37" s="363"/>
      <c r="G37" s="358" t="s">
        <v>2190</v>
      </c>
      <c r="H37" s="357">
        <v>1</v>
      </c>
      <c r="I37" s="613" t="s">
        <v>92</v>
      </c>
      <c r="J37" s="628" t="s">
        <v>2191</v>
      </c>
      <c r="K37" s="612" t="s">
        <v>251</v>
      </c>
      <c r="L37" s="612" t="s">
        <v>41</v>
      </c>
      <c r="M37" s="612" t="s">
        <v>42</v>
      </c>
      <c r="N37" s="612" t="s">
        <v>43</v>
      </c>
      <c r="O37" s="640">
        <f>+SUM(P37:AA37)</f>
        <v>8</v>
      </c>
      <c r="P37" s="391"/>
      <c r="Q37" s="391">
        <v>1</v>
      </c>
      <c r="R37" s="391">
        <v>1</v>
      </c>
      <c r="S37" s="391"/>
      <c r="T37" s="391">
        <v>1</v>
      </c>
      <c r="U37" s="391">
        <v>1</v>
      </c>
      <c r="V37" s="391"/>
      <c r="W37" s="391">
        <v>1</v>
      </c>
      <c r="X37" s="391">
        <v>1</v>
      </c>
      <c r="Y37" s="391"/>
      <c r="Z37" s="391">
        <v>1</v>
      </c>
      <c r="AA37" s="391">
        <v>1</v>
      </c>
      <c r="AB37" s="629" t="s">
        <v>2192</v>
      </c>
      <c r="AC37" s="362" t="s">
        <v>2084</v>
      </c>
      <c r="AD37" s="362" t="s">
        <v>2085</v>
      </c>
      <c r="AE37" s="615" t="s">
        <v>483</v>
      </c>
      <c r="AF37" s="357"/>
    </row>
    <row r="38" spans="2:32" s="135" customFormat="1" ht="68.25" customHeight="1" x14ac:dyDescent="0.25">
      <c r="B38" s="608"/>
      <c r="C38" s="174"/>
      <c r="D38" s="393"/>
      <c r="E38" s="392" t="s">
        <v>2193</v>
      </c>
      <c r="F38" s="363"/>
      <c r="G38" s="358" t="s">
        <v>2194</v>
      </c>
      <c r="H38" s="357">
        <v>2</v>
      </c>
      <c r="I38" s="613" t="s">
        <v>92</v>
      </c>
      <c r="J38" s="628" t="s">
        <v>2191</v>
      </c>
      <c r="K38" s="612" t="s">
        <v>251</v>
      </c>
      <c r="L38" s="612" t="s">
        <v>41</v>
      </c>
      <c r="M38" s="612" t="s">
        <v>42</v>
      </c>
      <c r="N38" s="612" t="s">
        <v>43</v>
      </c>
      <c r="O38" s="640">
        <f>+SUM(P38:AA38)</f>
        <v>4</v>
      </c>
      <c r="P38" s="391">
        <v>1</v>
      </c>
      <c r="Q38" s="391"/>
      <c r="R38" s="391"/>
      <c r="S38" s="391">
        <v>1</v>
      </c>
      <c r="T38" s="391"/>
      <c r="U38" s="391"/>
      <c r="V38" s="391">
        <v>1</v>
      </c>
      <c r="W38" s="391"/>
      <c r="X38" s="391"/>
      <c r="Y38" s="391">
        <v>1</v>
      </c>
      <c r="Z38" s="391"/>
      <c r="AA38" s="391"/>
      <c r="AB38" s="629" t="s">
        <v>2192</v>
      </c>
      <c r="AC38" s="362" t="s">
        <v>2084</v>
      </c>
      <c r="AD38" s="362" t="s">
        <v>2085</v>
      </c>
      <c r="AE38" s="615" t="s">
        <v>483</v>
      </c>
      <c r="AF38" s="357"/>
    </row>
    <row r="39" spans="2:32" s="135" customFormat="1" ht="54" customHeight="1" x14ac:dyDescent="0.25">
      <c r="B39" s="643" t="s">
        <v>227</v>
      </c>
      <c r="C39" s="170" t="s">
        <v>234</v>
      </c>
      <c r="D39" s="393"/>
      <c r="E39" s="392" t="s">
        <v>2195</v>
      </c>
      <c r="F39" s="392"/>
      <c r="G39" s="392" t="s">
        <v>2196</v>
      </c>
      <c r="H39" s="375">
        <v>1</v>
      </c>
      <c r="I39" s="613" t="s">
        <v>92</v>
      </c>
      <c r="J39" s="362" t="s">
        <v>2197</v>
      </c>
      <c r="K39" s="512" t="s">
        <v>251</v>
      </c>
      <c r="L39" s="512" t="s">
        <v>41</v>
      </c>
      <c r="M39" s="512" t="s">
        <v>42</v>
      </c>
      <c r="N39" s="512" t="s">
        <v>43</v>
      </c>
      <c r="O39" s="640">
        <f t="shared" ref="O39:O57" si="4">+SUM(P39:AA39)</f>
        <v>1</v>
      </c>
      <c r="P39" s="372"/>
      <c r="Q39" s="372"/>
      <c r="R39" s="372"/>
      <c r="S39" s="372"/>
      <c r="T39" s="372">
        <v>1</v>
      </c>
      <c r="U39" s="372"/>
      <c r="V39" s="372"/>
      <c r="W39" s="372"/>
      <c r="X39" s="372"/>
      <c r="Y39" s="372"/>
      <c r="Z39" s="372"/>
      <c r="AA39" s="372"/>
      <c r="AB39" s="629" t="s">
        <v>2198</v>
      </c>
      <c r="AC39" s="362" t="s">
        <v>2119</v>
      </c>
      <c r="AD39" s="362" t="s">
        <v>2120</v>
      </c>
      <c r="AE39" s="613"/>
      <c r="AF39" s="375"/>
    </row>
    <row r="40" spans="2:32" s="135" customFormat="1" ht="70.5" customHeight="1" x14ac:dyDescent="0.25">
      <c r="B40" s="616"/>
      <c r="C40" s="172"/>
      <c r="D40" s="393"/>
      <c r="E40" s="358" t="s">
        <v>2199</v>
      </c>
      <c r="F40" s="358"/>
      <c r="G40" s="358" t="s">
        <v>2200</v>
      </c>
      <c r="H40" s="375">
        <v>3</v>
      </c>
      <c r="I40" s="613" t="s">
        <v>92</v>
      </c>
      <c r="J40" s="362" t="s">
        <v>282</v>
      </c>
      <c r="K40" s="512" t="s">
        <v>251</v>
      </c>
      <c r="L40" s="512" t="s">
        <v>41</v>
      </c>
      <c r="M40" s="512" t="s">
        <v>178</v>
      </c>
      <c r="N40" s="512" t="s">
        <v>43</v>
      </c>
      <c r="O40" s="640">
        <f>AVERAGE(P40:AA40)</f>
        <v>15</v>
      </c>
      <c r="P40" s="372">
        <v>15</v>
      </c>
      <c r="Q40" s="372">
        <v>15</v>
      </c>
      <c r="R40" s="372">
        <v>15</v>
      </c>
      <c r="S40" s="372">
        <v>15</v>
      </c>
      <c r="T40" s="372">
        <v>15</v>
      </c>
      <c r="U40" s="372">
        <v>15</v>
      </c>
      <c r="V40" s="372">
        <v>15</v>
      </c>
      <c r="W40" s="372">
        <v>15</v>
      </c>
      <c r="X40" s="372">
        <v>15</v>
      </c>
      <c r="Y40" s="372">
        <v>15</v>
      </c>
      <c r="Z40" s="372">
        <v>15</v>
      </c>
      <c r="AA40" s="372">
        <v>15</v>
      </c>
      <c r="AB40" s="629" t="s">
        <v>2201</v>
      </c>
      <c r="AC40" s="362" t="s">
        <v>2119</v>
      </c>
      <c r="AD40" s="362" t="s">
        <v>2120</v>
      </c>
      <c r="AE40" s="613"/>
      <c r="AF40" s="375"/>
    </row>
    <row r="41" spans="2:32" s="135" customFormat="1" ht="43.5" customHeight="1" x14ac:dyDescent="0.25">
      <c r="B41" s="616"/>
      <c r="C41" s="172"/>
      <c r="D41" s="393"/>
      <c r="E41" s="358" t="s">
        <v>2202</v>
      </c>
      <c r="F41" s="358"/>
      <c r="G41" s="358" t="s">
        <v>2203</v>
      </c>
      <c r="H41" s="375">
        <v>2</v>
      </c>
      <c r="I41" s="613" t="s">
        <v>92</v>
      </c>
      <c r="J41" s="362" t="s">
        <v>282</v>
      </c>
      <c r="K41" s="512" t="s">
        <v>251</v>
      </c>
      <c r="L41" s="512" t="s">
        <v>41</v>
      </c>
      <c r="M41" s="512" t="s">
        <v>178</v>
      </c>
      <c r="N41" s="512" t="s">
        <v>43</v>
      </c>
      <c r="O41" s="640">
        <f t="shared" si="4"/>
        <v>11</v>
      </c>
      <c r="P41" s="372"/>
      <c r="Q41" s="372">
        <v>1</v>
      </c>
      <c r="R41" s="372">
        <v>1</v>
      </c>
      <c r="S41" s="372">
        <v>1</v>
      </c>
      <c r="T41" s="372">
        <v>1</v>
      </c>
      <c r="U41" s="372">
        <v>1</v>
      </c>
      <c r="V41" s="372">
        <v>1</v>
      </c>
      <c r="W41" s="372">
        <v>1</v>
      </c>
      <c r="X41" s="372">
        <v>1</v>
      </c>
      <c r="Y41" s="372">
        <v>1</v>
      </c>
      <c r="Z41" s="372">
        <v>1</v>
      </c>
      <c r="AA41" s="372">
        <v>1</v>
      </c>
      <c r="AB41" s="629" t="s">
        <v>2204</v>
      </c>
      <c r="AC41" s="362" t="s">
        <v>2119</v>
      </c>
      <c r="AD41" s="362" t="s">
        <v>2120</v>
      </c>
      <c r="AE41" s="613"/>
      <c r="AF41" s="375"/>
    </row>
    <row r="42" spans="2:32" s="135" customFormat="1" ht="43.5" customHeight="1" x14ac:dyDescent="0.25">
      <c r="B42" s="616"/>
      <c r="C42" s="172"/>
      <c r="D42" s="393"/>
      <c r="E42" s="358" t="s">
        <v>2205</v>
      </c>
      <c r="F42" s="358"/>
      <c r="G42" s="358" t="s">
        <v>2206</v>
      </c>
      <c r="H42" s="375">
        <v>1</v>
      </c>
      <c r="I42" s="613" t="s">
        <v>92</v>
      </c>
      <c r="J42" s="362" t="s">
        <v>282</v>
      </c>
      <c r="K42" s="512" t="s">
        <v>251</v>
      </c>
      <c r="L42" s="512" t="s">
        <v>41</v>
      </c>
      <c r="M42" s="512" t="s">
        <v>178</v>
      </c>
      <c r="N42" s="512" t="s">
        <v>43</v>
      </c>
      <c r="O42" s="640">
        <f t="shared" si="4"/>
        <v>12</v>
      </c>
      <c r="P42" s="372">
        <v>1</v>
      </c>
      <c r="Q42" s="372">
        <v>1</v>
      </c>
      <c r="R42" s="372">
        <v>1</v>
      </c>
      <c r="S42" s="372">
        <v>1</v>
      </c>
      <c r="T42" s="372">
        <v>1</v>
      </c>
      <c r="U42" s="372">
        <v>1</v>
      </c>
      <c r="V42" s="372">
        <v>1</v>
      </c>
      <c r="W42" s="372">
        <v>1</v>
      </c>
      <c r="X42" s="372">
        <v>1</v>
      </c>
      <c r="Y42" s="372">
        <v>1</v>
      </c>
      <c r="Z42" s="372">
        <v>1</v>
      </c>
      <c r="AA42" s="372">
        <v>1</v>
      </c>
      <c r="AB42" s="629" t="s">
        <v>536</v>
      </c>
      <c r="AC42" s="362" t="s">
        <v>2119</v>
      </c>
      <c r="AD42" s="362" t="s">
        <v>2120</v>
      </c>
      <c r="AE42" s="613"/>
      <c r="AF42" s="375"/>
    </row>
    <row r="43" spans="2:32" s="135" customFormat="1" ht="58.5" customHeight="1" x14ac:dyDescent="0.25">
      <c r="B43" s="616"/>
      <c r="C43" s="172"/>
      <c r="D43" s="393"/>
      <c r="E43" s="358" t="s">
        <v>2207</v>
      </c>
      <c r="F43" s="358"/>
      <c r="G43" s="358" t="s">
        <v>2208</v>
      </c>
      <c r="H43" s="375">
        <v>1</v>
      </c>
      <c r="I43" s="613" t="s">
        <v>92</v>
      </c>
      <c r="J43" s="362" t="s">
        <v>2209</v>
      </c>
      <c r="K43" s="512" t="s">
        <v>251</v>
      </c>
      <c r="L43" s="512" t="s">
        <v>41</v>
      </c>
      <c r="M43" s="512" t="s">
        <v>42</v>
      </c>
      <c r="N43" s="512" t="s">
        <v>43</v>
      </c>
      <c r="O43" s="640">
        <f t="shared" si="4"/>
        <v>1</v>
      </c>
      <c r="P43" s="372">
        <v>1</v>
      </c>
      <c r="Q43" s="372"/>
      <c r="R43" s="372"/>
      <c r="S43" s="372"/>
      <c r="T43" s="372"/>
      <c r="U43" s="372"/>
      <c r="V43" s="372"/>
      <c r="W43" s="372"/>
      <c r="X43" s="372"/>
      <c r="Y43" s="372"/>
      <c r="Z43" s="372"/>
      <c r="AA43" s="372"/>
      <c r="AB43" s="629" t="s">
        <v>2210</v>
      </c>
      <c r="AC43" s="362" t="s">
        <v>2119</v>
      </c>
      <c r="AD43" s="362" t="s">
        <v>2120</v>
      </c>
      <c r="AE43" s="613"/>
      <c r="AF43" s="375"/>
    </row>
    <row r="44" spans="2:32" s="135" customFormat="1" ht="61.5" customHeight="1" x14ac:dyDescent="0.25">
      <c r="B44" s="616"/>
      <c r="C44" s="172"/>
      <c r="D44" s="393"/>
      <c r="E44" s="358" t="s">
        <v>2211</v>
      </c>
      <c r="F44" s="358"/>
      <c r="G44" s="358" t="s">
        <v>2212</v>
      </c>
      <c r="H44" s="375">
        <v>1</v>
      </c>
      <c r="I44" s="613" t="s">
        <v>92</v>
      </c>
      <c r="J44" s="362" t="s">
        <v>2209</v>
      </c>
      <c r="K44" s="512" t="s">
        <v>251</v>
      </c>
      <c r="L44" s="512" t="s">
        <v>41</v>
      </c>
      <c r="M44" s="512" t="s">
        <v>42</v>
      </c>
      <c r="N44" s="512" t="s">
        <v>43</v>
      </c>
      <c r="O44" s="640">
        <f t="shared" si="4"/>
        <v>1</v>
      </c>
      <c r="P44" s="372"/>
      <c r="Q44" s="372"/>
      <c r="R44" s="372"/>
      <c r="S44" s="372"/>
      <c r="T44" s="372"/>
      <c r="U44" s="372"/>
      <c r="V44" s="372">
        <v>1</v>
      </c>
      <c r="W44" s="372"/>
      <c r="X44" s="372"/>
      <c r="Y44" s="372"/>
      <c r="Z44" s="372"/>
      <c r="AA44" s="372"/>
      <c r="AB44" s="629" t="s">
        <v>536</v>
      </c>
      <c r="AC44" s="362" t="s">
        <v>2119</v>
      </c>
      <c r="AD44" s="362" t="s">
        <v>2120</v>
      </c>
      <c r="AE44" s="613"/>
      <c r="AF44" s="375"/>
    </row>
    <row r="45" spans="2:32" s="135" customFormat="1" ht="43.5" customHeight="1" x14ac:dyDescent="0.25">
      <c r="B45" s="616"/>
      <c r="C45" s="172"/>
      <c r="D45" s="393"/>
      <c r="E45" s="358" t="s">
        <v>2213</v>
      </c>
      <c r="F45" s="358"/>
      <c r="G45" s="358" t="s">
        <v>2214</v>
      </c>
      <c r="H45" s="375">
        <v>2</v>
      </c>
      <c r="I45" s="613" t="s">
        <v>92</v>
      </c>
      <c r="J45" s="362" t="s">
        <v>307</v>
      </c>
      <c r="K45" s="512" t="s">
        <v>251</v>
      </c>
      <c r="L45" s="512" t="s">
        <v>41</v>
      </c>
      <c r="M45" s="512" t="s">
        <v>178</v>
      </c>
      <c r="N45" s="512" t="s">
        <v>43</v>
      </c>
      <c r="O45" s="640">
        <f t="shared" si="4"/>
        <v>10</v>
      </c>
      <c r="P45" s="372"/>
      <c r="Q45" s="372">
        <v>1</v>
      </c>
      <c r="R45" s="372">
        <v>1</v>
      </c>
      <c r="S45" s="372">
        <v>1</v>
      </c>
      <c r="T45" s="372">
        <v>1</v>
      </c>
      <c r="U45" s="372">
        <v>1</v>
      </c>
      <c r="V45" s="372">
        <v>1</v>
      </c>
      <c r="W45" s="372">
        <v>1</v>
      </c>
      <c r="X45" s="372">
        <v>1</v>
      </c>
      <c r="Y45" s="372">
        <v>1</v>
      </c>
      <c r="Z45" s="372">
        <v>1</v>
      </c>
      <c r="AA45" s="372"/>
      <c r="AB45" s="629" t="s">
        <v>2215</v>
      </c>
      <c r="AC45" s="362" t="s">
        <v>2119</v>
      </c>
      <c r="AD45" s="362" t="s">
        <v>2120</v>
      </c>
      <c r="AE45" s="613"/>
      <c r="AF45" s="375"/>
    </row>
    <row r="46" spans="2:32" s="135" customFormat="1" ht="62.25" customHeight="1" x14ac:dyDescent="0.25">
      <c r="B46" s="616"/>
      <c r="C46" s="172"/>
      <c r="D46" s="393"/>
      <c r="E46" s="358" t="s">
        <v>2216</v>
      </c>
      <c r="F46" s="358"/>
      <c r="G46" s="358" t="s">
        <v>2217</v>
      </c>
      <c r="H46" s="375">
        <v>1</v>
      </c>
      <c r="I46" s="613" t="s">
        <v>567</v>
      </c>
      <c r="J46" s="362" t="s">
        <v>282</v>
      </c>
      <c r="K46" s="512" t="s">
        <v>251</v>
      </c>
      <c r="L46" s="512" t="s">
        <v>41</v>
      </c>
      <c r="M46" s="512" t="s">
        <v>178</v>
      </c>
      <c r="N46" s="512" t="s">
        <v>43</v>
      </c>
      <c r="O46" s="640">
        <f t="shared" si="4"/>
        <v>12</v>
      </c>
      <c r="P46" s="372">
        <v>1</v>
      </c>
      <c r="Q46" s="372">
        <v>1</v>
      </c>
      <c r="R46" s="372">
        <v>1</v>
      </c>
      <c r="S46" s="372">
        <v>1</v>
      </c>
      <c r="T46" s="372">
        <v>1</v>
      </c>
      <c r="U46" s="372">
        <v>1</v>
      </c>
      <c r="V46" s="372">
        <v>1</v>
      </c>
      <c r="W46" s="372">
        <v>1</v>
      </c>
      <c r="X46" s="372">
        <v>1</v>
      </c>
      <c r="Y46" s="372">
        <v>1</v>
      </c>
      <c r="Z46" s="372">
        <v>1</v>
      </c>
      <c r="AA46" s="372">
        <v>1</v>
      </c>
      <c r="AB46" s="629" t="s">
        <v>2218</v>
      </c>
      <c r="AC46" s="362" t="s">
        <v>2119</v>
      </c>
      <c r="AD46" s="362" t="s">
        <v>2120</v>
      </c>
      <c r="AE46" s="613"/>
      <c r="AF46" s="375"/>
    </row>
    <row r="47" spans="2:32" s="135" customFormat="1" ht="43.5" customHeight="1" x14ac:dyDescent="0.25">
      <c r="B47" s="616"/>
      <c r="C47" s="172"/>
      <c r="D47" s="393"/>
      <c r="E47" s="358" t="s">
        <v>2219</v>
      </c>
      <c r="F47" s="358"/>
      <c r="G47" s="358" t="s">
        <v>2220</v>
      </c>
      <c r="H47" s="375">
        <v>1</v>
      </c>
      <c r="I47" s="613" t="s">
        <v>567</v>
      </c>
      <c r="J47" s="362" t="s">
        <v>282</v>
      </c>
      <c r="K47" s="512" t="s">
        <v>251</v>
      </c>
      <c r="L47" s="512" t="s">
        <v>41</v>
      </c>
      <c r="M47" s="512" t="s">
        <v>178</v>
      </c>
      <c r="N47" s="512" t="s">
        <v>43</v>
      </c>
      <c r="O47" s="640">
        <f t="shared" si="4"/>
        <v>12</v>
      </c>
      <c r="P47" s="372">
        <v>1</v>
      </c>
      <c r="Q47" s="372">
        <v>1</v>
      </c>
      <c r="R47" s="372">
        <v>1</v>
      </c>
      <c r="S47" s="372">
        <v>1</v>
      </c>
      <c r="T47" s="372">
        <v>1</v>
      </c>
      <c r="U47" s="372">
        <v>1</v>
      </c>
      <c r="V47" s="372">
        <v>1</v>
      </c>
      <c r="W47" s="372">
        <v>1</v>
      </c>
      <c r="X47" s="372">
        <v>1</v>
      </c>
      <c r="Y47" s="372">
        <v>1</v>
      </c>
      <c r="Z47" s="372">
        <v>1</v>
      </c>
      <c r="AA47" s="372">
        <v>1</v>
      </c>
      <c r="AB47" s="629" t="s">
        <v>2221</v>
      </c>
      <c r="AC47" s="362" t="s">
        <v>2119</v>
      </c>
      <c r="AD47" s="362" t="s">
        <v>2120</v>
      </c>
      <c r="AE47" s="613"/>
      <c r="AF47" s="375"/>
    </row>
    <row r="48" spans="2:32" s="135" customFormat="1" ht="43.5" customHeight="1" x14ac:dyDescent="0.25">
      <c r="B48" s="616"/>
      <c r="C48" s="172"/>
      <c r="D48" s="393"/>
      <c r="E48" s="358" t="s">
        <v>2222</v>
      </c>
      <c r="F48" s="358"/>
      <c r="G48" s="358" t="s">
        <v>2223</v>
      </c>
      <c r="H48" s="375">
        <v>1</v>
      </c>
      <c r="I48" s="613" t="s">
        <v>567</v>
      </c>
      <c r="J48" s="362" t="s">
        <v>282</v>
      </c>
      <c r="K48" s="512" t="s">
        <v>251</v>
      </c>
      <c r="L48" s="512" t="s">
        <v>41</v>
      </c>
      <c r="M48" s="512" t="s">
        <v>178</v>
      </c>
      <c r="N48" s="512" t="s">
        <v>43</v>
      </c>
      <c r="O48" s="640">
        <f t="shared" si="4"/>
        <v>12</v>
      </c>
      <c r="P48" s="372">
        <v>1</v>
      </c>
      <c r="Q48" s="372">
        <v>1</v>
      </c>
      <c r="R48" s="372">
        <v>1</v>
      </c>
      <c r="S48" s="372">
        <v>1</v>
      </c>
      <c r="T48" s="372">
        <v>1</v>
      </c>
      <c r="U48" s="372">
        <v>1</v>
      </c>
      <c r="V48" s="372">
        <v>1</v>
      </c>
      <c r="W48" s="372">
        <v>1</v>
      </c>
      <c r="X48" s="372">
        <v>1</v>
      </c>
      <c r="Y48" s="372">
        <v>1</v>
      </c>
      <c r="Z48" s="372">
        <v>1</v>
      </c>
      <c r="AA48" s="372">
        <v>1</v>
      </c>
      <c r="AB48" s="629" t="s">
        <v>2221</v>
      </c>
      <c r="AC48" s="362" t="s">
        <v>2119</v>
      </c>
      <c r="AD48" s="362" t="s">
        <v>2120</v>
      </c>
      <c r="AE48" s="613"/>
      <c r="AF48" s="375"/>
    </row>
    <row r="49" spans="2:32" s="135" customFormat="1" ht="43.5" customHeight="1" x14ac:dyDescent="0.25">
      <c r="B49" s="616"/>
      <c r="C49" s="172"/>
      <c r="D49" s="393"/>
      <c r="E49" s="358" t="s">
        <v>2224</v>
      </c>
      <c r="F49" s="358"/>
      <c r="G49" s="358" t="s">
        <v>2220</v>
      </c>
      <c r="H49" s="375">
        <v>1</v>
      </c>
      <c r="I49" s="613" t="s">
        <v>92</v>
      </c>
      <c r="J49" s="362" t="s">
        <v>282</v>
      </c>
      <c r="K49" s="512" t="s">
        <v>251</v>
      </c>
      <c r="L49" s="512" t="s">
        <v>41</v>
      </c>
      <c r="M49" s="512" t="s">
        <v>178</v>
      </c>
      <c r="N49" s="512" t="s">
        <v>43</v>
      </c>
      <c r="O49" s="640">
        <f t="shared" si="4"/>
        <v>12</v>
      </c>
      <c r="P49" s="372">
        <v>1</v>
      </c>
      <c r="Q49" s="372">
        <v>1</v>
      </c>
      <c r="R49" s="372">
        <v>1</v>
      </c>
      <c r="S49" s="372">
        <v>1</v>
      </c>
      <c r="T49" s="372">
        <v>1</v>
      </c>
      <c r="U49" s="372">
        <v>1</v>
      </c>
      <c r="V49" s="372">
        <v>1</v>
      </c>
      <c r="W49" s="372">
        <v>1</v>
      </c>
      <c r="X49" s="372">
        <v>1</v>
      </c>
      <c r="Y49" s="372">
        <v>1</v>
      </c>
      <c r="Z49" s="372">
        <v>1</v>
      </c>
      <c r="AA49" s="372">
        <v>1</v>
      </c>
      <c r="AB49" s="629" t="s">
        <v>283</v>
      </c>
      <c r="AC49" s="362" t="s">
        <v>2119</v>
      </c>
      <c r="AD49" s="362" t="s">
        <v>2120</v>
      </c>
      <c r="AE49" s="613"/>
      <c r="AF49" s="375"/>
    </row>
    <row r="50" spans="2:32" s="135" customFormat="1" ht="63" customHeight="1" x14ac:dyDescent="0.25">
      <c r="B50" s="616"/>
      <c r="C50" s="172"/>
      <c r="D50" s="393"/>
      <c r="E50" s="175" t="s">
        <v>2225</v>
      </c>
      <c r="F50" s="358" t="s">
        <v>2226</v>
      </c>
      <c r="G50" s="358" t="s">
        <v>2227</v>
      </c>
      <c r="H50" s="375">
        <v>3</v>
      </c>
      <c r="I50" s="613" t="s">
        <v>92</v>
      </c>
      <c r="J50" s="362" t="s">
        <v>2228</v>
      </c>
      <c r="K50" s="512" t="s">
        <v>40</v>
      </c>
      <c r="L50" s="512" t="s">
        <v>41</v>
      </c>
      <c r="M50" s="512" t="s">
        <v>42</v>
      </c>
      <c r="N50" s="512" t="s">
        <v>43</v>
      </c>
      <c r="O50" s="359">
        <f t="shared" si="4"/>
        <v>1</v>
      </c>
      <c r="P50" s="372"/>
      <c r="Q50" s="372"/>
      <c r="R50" s="372"/>
      <c r="S50" s="372"/>
      <c r="T50" s="372"/>
      <c r="U50" s="372"/>
      <c r="V50" s="516">
        <v>0.25</v>
      </c>
      <c r="W50" s="516">
        <v>0.75</v>
      </c>
      <c r="X50" s="372"/>
      <c r="Y50" s="372"/>
      <c r="Z50" s="372"/>
      <c r="AA50" s="372"/>
      <c r="AB50" s="629" t="s">
        <v>2229</v>
      </c>
      <c r="AC50" s="362" t="s">
        <v>2119</v>
      </c>
      <c r="AD50" s="362" t="s">
        <v>2120</v>
      </c>
      <c r="AE50" s="613"/>
      <c r="AF50" s="375"/>
    </row>
    <row r="51" spans="2:32" s="135" customFormat="1" ht="55.5" customHeight="1" x14ac:dyDescent="0.25">
      <c r="B51" s="616"/>
      <c r="C51" s="172"/>
      <c r="D51" s="393"/>
      <c r="E51" s="177"/>
      <c r="F51" s="358" t="s">
        <v>2230</v>
      </c>
      <c r="G51" s="358" t="s">
        <v>2231</v>
      </c>
      <c r="H51" s="375">
        <v>1</v>
      </c>
      <c r="I51" s="613" t="s">
        <v>92</v>
      </c>
      <c r="J51" s="362" t="s">
        <v>307</v>
      </c>
      <c r="K51" s="512" t="s">
        <v>251</v>
      </c>
      <c r="L51" s="512" t="s">
        <v>41</v>
      </c>
      <c r="M51" s="512" t="s">
        <v>42</v>
      </c>
      <c r="N51" s="512" t="s">
        <v>43</v>
      </c>
      <c r="O51" s="640">
        <f t="shared" si="4"/>
        <v>1</v>
      </c>
      <c r="P51" s="372"/>
      <c r="Q51" s="372"/>
      <c r="R51" s="372"/>
      <c r="S51" s="372"/>
      <c r="T51" s="372"/>
      <c r="U51" s="372"/>
      <c r="V51" s="372"/>
      <c r="W51" s="372">
        <v>1</v>
      </c>
      <c r="X51" s="372"/>
      <c r="Y51" s="372"/>
      <c r="Z51" s="372"/>
      <c r="AA51" s="372"/>
      <c r="AB51" s="629" t="s">
        <v>2232</v>
      </c>
      <c r="AC51" s="362" t="s">
        <v>2119</v>
      </c>
      <c r="AD51" s="362" t="s">
        <v>2120</v>
      </c>
      <c r="AE51" s="613"/>
      <c r="AF51" s="375"/>
    </row>
    <row r="52" spans="2:32" s="135" customFormat="1" ht="55.5" customHeight="1" x14ac:dyDescent="0.25">
      <c r="B52" s="616"/>
      <c r="C52" s="172"/>
      <c r="D52" s="393"/>
      <c r="E52" s="177"/>
      <c r="F52" s="358" t="s">
        <v>2233</v>
      </c>
      <c r="G52" s="358" t="s">
        <v>2234</v>
      </c>
      <c r="H52" s="375">
        <v>2</v>
      </c>
      <c r="I52" s="613" t="s">
        <v>92</v>
      </c>
      <c r="J52" s="362" t="s">
        <v>307</v>
      </c>
      <c r="K52" s="512" t="s">
        <v>251</v>
      </c>
      <c r="L52" s="512" t="s">
        <v>41</v>
      </c>
      <c r="M52" s="512" t="s">
        <v>42</v>
      </c>
      <c r="N52" s="512" t="s">
        <v>43</v>
      </c>
      <c r="O52" s="640">
        <f t="shared" si="4"/>
        <v>3</v>
      </c>
      <c r="P52" s="372"/>
      <c r="Q52" s="372"/>
      <c r="R52" s="372"/>
      <c r="S52" s="372"/>
      <c r="T52" s="372"/>
      <c r="U52" s="372"/>
      <c r="V52" s="372"/>
      <c r="W52" s="372"/>
      <c r="X52" s="372">
        <v>3</v>
      </c>
      <c r="Y52" s="372"/>
      <c r="Z52" s="372"/>
      <c r="AA52" s="372"/>
      <c r="AB52" s="629" t="s">
        <v>2235</v>
      </c>
      <c r="AC52" s="362" t="s">
        <v>2119</v>
      </c>
      <c r="AD52" s="362" t="s">
        <v>2120</v>
      </c>
      <c r="AE52" s="613"/>
      <c r="AF52" s="375"/>
    </row>
    <row r="53" spans="2:32" s="135" customFormat="1" ht="43.5" customHeight="1" x14ac:dyDescent="0.25">
      <c r="B53" s="616"/>
      <c r="C53" s="172"/>
      <c r="D53" s="393"/>
      <c r="E53" s="177"/>
      <c r="F53" s="358" t="s">
        <v>2236</v>
      </c>
      <c r="G53" s="358" t="s">
        <v>2237</v>
      </c>
      <c r="H53" s="375">
        <v>2</v>
      </c>
      <c r="I53" s="613" t="s">
        <v>92</v>
      </c>
      <c r="J53" s="362" t="s">
        <v>2228</v>
      </c>
      <c r="K53" s="512" t="s">
        <v>40</v>
      </c>
      <c r="L53" s="512" t="s">
        <v>41</v>
      </c>
      <c r="M53" s="512" t="s">
        <v>42</v>
      </c>
      <c r="N53" s="512" t="s">
        <v>43</v>
      </c>
      <c r="O53" s="359">
        <f t="shared" si="4"/>
        <v>1</v>
      </c>
      <c r="P53" s="372"/>
      <c r="Q53" s="372"/>
      <c r="R53" s="372"/>
      <c r="S53" s="372"/>
      <c r="T53" s="372"/>
      <c r="U53" s="372"/>
      <c r="V53" s="372"/>
      <c r="W53" s="372"/>
      <c r="X53" s="372"/>
      <c r="Y53" s="516">
        <v>1</v>
      </c>
      <c r="Z53" s="372"/>
      <c r="AA53" s="372"/>
      <c r="AB53" s="629" t="s">
        <v>2238</v>
      </c>
      <c r="AC53" s="362" t="s">
        <v>2119</v>
      </c>
      <c r="AD53" s="362" t="s">
        <v>2120</v>
      </c>
      <c r="AE53" s="613"/>
      <c r="AF53" s="375"/>
    </row>
    <row r="54" spans="2:32" s="135" customFormat="1" ht="43.5" customHeight="1" x14ac:dyDescent="0.25">
      <c r="B54" s="616"/>
      <c r="C54" s="172"/>
      <c r="D54" s="393"/>
      <c r="E54" s="178"/>
      <c r="F54" s="358" t="s">
        <v>2239</v>
      </c>
      <c r="G54" s="358" t="s">
        <v>2240</v>
      </c>
      <c r="H54" s="375">
        <v>3</v>
      </c>
      <c r="I54" s="613" t="s">
        <v>92</v>
      </c>
      <c r="J54" s="362" t="s">
        <v>2241</v>
      </c>
      <c r="K54" s="512" t="s">
        <v>40</v>
      </c>
      <c r="L54" s="512" t="s">
        <v>41</v>
      </c>
      <c r="M54" s="512" t="s">
        <v>178</v>
      </c>
      <c r="N54" s="512" t="s">
        <v>43</v>
      </c>
      <c r="O54" s="359">
        <f t="shared" si="4"/>
        <v>1</v>
      </c>
      <c r="P54" s="372"/>
      <c r="Q54" s="372"/>
      <c r="R54" s="372"/>
      <c r="S54" s="372"/>
      <c r="T54" s="372"/>
      <c r="U54" s="372"/>
      <c r="V54" s="372"/>
      <c r="W54" s="372"/>
      <c r="X54" s="372"/>
      <c r="Y54" s="372"/>
      <c r="Z54" s="372"/>
      <c r="AA54" s="516">
        <v>1</v>
      </c>
      <c r="AB54" s="629" t="s">
        <v>2242</v>
      </c>
      <c r="AC54" s="362" t="s">
        <v>2119</v>
      </c>
      <c r="AD54" s="362" t="s">
        <v>2120</v>
      </c>
      <c r="AE54" s="613"/>
      <c r="AF54" s="375"/>
    </row>
    <row r="55" spans="2:32" s="135" customFormat="1" ht="68.25" customHeight="1" x14ac:dyDescent="0.25">
      <c r="B55" s="616"/>
      <c r="C55" s="172"/>
      <c r="D55" s="393"/>
      <c r="E55" s="175" t="s">
        <v>2243</v>
      </c>
      <c r="F55" s="358" t="s">
        <v>2244</v>
      </c>
      <c r="G55" s="358" t="s">
        <v>2245</v>
      </c>
      <c r="H55" s="375">
        <v>2</v>
      </c>
      <c r="I55" s="613" t="s">
        <v>567</v>
      </c>
      <c r="J55" s="362" t="s">
        <v>2246</v>
      </c>
      <c r="K55" s="512" t="s">
        <v>251</v>
      </c>
      <c r="L55" s="512" t="s">
        <v>41</v>
      </c>
      <c r="M55" s="512" t="s">
        <v>42</v>
      </c>
      <c r="N55" s="512" t="s">
        <v>43</v>
      </c>
      <c r="O55" s="640">
        <f t="shared" si="4"/>
        <v>1</v>
      </c>
      <c r="P55" s="372"/>
      <c r="Q55" s="372"/>
      <c r="R55" s="372"/>
      <c r="S55" s="372"/>
      <c r="T55" s="372"/>
      <c r="U55" s="372"/>
      <c r="V55" s="372"/>
      <c r="W55" s="372"/>
      <c r="X55" s="372"/>
      <c r="Y55" s="372"/>
      <c r="Z55" s="372">
        <v>1</v>
      </c>
      <c r="AA55" s="372"/>
      <c r="AB55" s="629" t="s">
        <v>177</v>
      </c>
      <c r="AC55" s="362" t="s">
        <v>2119</v>
      </c>
      <c r="AD55" s="362" t="s">
        <v>2120</v>
      </c>
      <c r="AE55" s="613"/>
      <c r="AF55" s="375"/>
    </row>
    <row r="56" spans="2:32" s="135" customFormat="1" ht="63.75" customHeight="1" x14ac:dyDescent="0.25">
      <c r="B56" s="616"/>
      <c r="C56" s="172"/>
      <c r="D56" s="393"/>
      <c r="E56" s="177"/>
      <c r="F56" s="358" t="s">
        <v>2247</v>
      </c>
      <c r="G56" s="358" t="s">
        <v>2248</v>
      </c>
      <c r="H56" s="375">
        <v>2</v>
      </c>
      <c r="I56" s="613" t="s">
        <v>567</v>
      </c>
      <c r="J56" s="362" t="s">
        <v>2228</v>
      </c>
      <c r="K56" s="512" t="s">
        <v>40</v>
      </c>
      <c r="L56" s="512" t="s">
        <v>41</v>
      </c>
      <c r="M56" s="512" t="s">
        <v>42</v>
      </c>
      <c r="N56" s="512" t="s">
        <v>43</v>
      </c>
      <c r="O56" s="359">
        <f t="shared" si="4"/>
        <v>1</v>
      </c>
      <c r="P56" s="372"/>
      <c r="Q56" s="372"/>
      <c r="R56" s="372"/>
      <c r="S56" s="372"/>
      <c r="T56" s="372"/>
      <c r="U56" s="372"/>
      <c r="V56" s="372"/>
      <c r="W56" s="372"/>
      <c r="X56" s="372"/>
      <c r="Y56" s="372"/>
      <c r="Z56" s="372"/>
      <c r="AA56" s="516">
        <v>1</v>
      </c>
      <c r="AB56" s="629" t="s">
        <v>2249</v>
      </c>
      <c r="AC56" s="362" t="s">
        <v>2119</v>
      </c>
      <c r="AD56" s="362" t="s">
        <v>2120</v>
      </c>
      <c r="AE56" s="613"/>
      <c r="AF56" s="375"/>
    </row>
    <row r="57" spans="2:32" s="135" customFormat="1" ht="72" customHeight="1" x14ac:dyDescent="0.25">
      <c r="B57" s="616"/>
      <c r="C57" s="172"/>
      <c r="D57" s="393"/>
      <c r="E57" s="178"/>
      <c r="F57" s="358" t="s">
        <v>2250</v>
      </c>
      <c r="G57" s="358" t="s">
        <v>2251</v>
      </c>
      <c r="H57" s="375">
        <v>3</v>
      </c>
      <c r="I57" s="613" t="s">
        <v>567</v>
      </c>
      <c r="J57" s="362" t="s">
        <v>2252</v>
      </c>
      <c r="K57" s="512" t="s">
        <v>251</v>
      </c>
      <c r="L57" s="512" t="s">
        <v>41</v>
      </c>
      <c r="M57" s="512" t="s">
        <v>178</v>
      </c>
      <c r="N57" s="512" t="s">
        <v>43</v>
      </c>
      <c r="O57" s="640">
        <f t="shared" si="4"/>
        <v>1</v>
      </c>
      <c r="P57" s="372"/>
      <c r="Q57" s="372"/>
      <c r="R57" s="372"/>
      <c r="S57" s="372"/>
      <c r="T57" s="372"/>
      <c r="U57" s="372"/>
      <c r="V57" s="372"/>
      <c r="W57" s="372"/>
      <c r="X57" s="372"/>
      <c r="Y57" s="372"/>
      <c r="Z57" s="372"/>
      <c r="AA57" s="372">
        <v>1</v>
      </c>
      <c r="AB57" s="629" t="s">
        <v>2253</v>
      </c>
      <c r="AC57" s="362" t="s">
        <v>2119</v>
      </c>
      <c r="AD57" s="362" t="s">
        <v>2120</v>
      </c>
      <c r="AE57" s="613"/>
      <c r="AF57" s="375"/>
    </row>
    <row r="58" spans="2:32" s="135" customFormat="1" ht="62.25" customHeight="1" x14ac:dyDescent="0.25">
      <c r="B58" s="616"/>
      <c r="C58" s="172"/>
      <c r="D58" s="393"/>
      <c r="E58" s="358" t="s">
        <v>2254</v>
      </c>
      <c r="F58" s="358" t="s">
        <v>2255</v>
      </c>
      <c r="G58" s="358" t="s">
        <v>2256</v>
      </c>
      <c r="H58" s="375">
        <v>2</v>
      </c>
      <c r="I58" s="613" t="s">
        <v>567</v>
      </c>
      <c r="J58" s="362" t="s">
        <v>2257</v>
      </c>
      <c r="K58" s="512" t="s">
        <v>40</v>
      </c>
      <c r="L58" s="512" t="s">
        <v>41</v>
      </c>
      <c r="M58" s="512" t="s">
        <v>178</v>
      </c>
      <c r="N58" s="512" t="s">
        <v>43</v>
      </c>
      <c r="O58" s="583">
        <f>+AVERAGE(P58:AA58)</f>
        <v>1</v>
      </c>
      <c r="P58" s="516">
        <v>1</v>
      </c>
      <c r="Q58" s="516">
        <v>1</v>
      </c>
      <c r="R58" s="516">
        <v>1</v>
      </c>
      <c r="S58" s="516">
        <v>1</v>
      </c>
      <c r="T58" s="516">
        <v>1</v>
      </c>
      <c r="U58" s="516">
        <v>1</v>
      </c>
      <c r="V58" s="516">
        <v>1</v>
      </c>
      <c r="W58" s="516">
        <v>1</v>
      </c>
      <c r="X58" s="516">
        <v>1</v>
      </c>
      <c r="Y58" s="516">
        <v>1</v>
      </c>
      <c r="Z58" s="516">
        <v>1</v>
      </c>
      <c r="AA58" s="516">
        <v>1</v>
      </c>
      <c r="AB58" s="629" t="s">
        <v>2258</v>
      </c>
      <c r="AC58" s="362" t="s">
        <v>2119</v>
      </c>
      <c r="AD58" s="362" t="s">
        <v>2120</v>
      </c>
      <c r="AE58" s="613"/>
      <c r="AF58" s="375"/>
    </row>
    <row r="59" spans="2:32" s="135" customFormat="1" ht="72" customHeight="1" x14ac:dyDescent="0.25">
      <c r="B59" s="616"/>
      <c r="C59" s="172"/>
      <c r="D59" s="393"/>
      <c r="E59" s="358" t="s">
        <v>2259</v>
      </c>
      <c r="F59" s="358" t="s">
        <v>2260</v>
      </c>
      <c r="G59" s="358" t="s">
        <v>2261</v>
      </c>
      <c r="H59" s="375">
        <v>2</v>
      </c>
      <c r="I59" s="613" t="s">
        <v>567</v>
      </c>
      <c r="J59" s="362" t="s">
        <v>2262</v>
      </c>
      <c r="K59" s="512" t="s">
        <v>40</v>
      </c>
      <c r="L59" s="512" t="s">
        <v>41</v>
      </c>
      <c r="M59" s="512" t="s">
        <v>178</v>
      </c>
      <c r="N59" s="512" t="s">
        <v>43</v>
      </c>
      <c r="O59" s="583">
        <f>+AVERAGE(P59:AA59)</f>
        <v>1</v>
      </c>
      <c r="P59" s="516">
        <v>1</v>
      </c>
      <c r="Q59" s="516">
        <v>1</v>
      </c>
      <c r="R59" s="516">
        <v>1</v>
      </c>
      <c r="S59" s="516">
        <v>1</v>
      </c>
      <c r="T59" s="516">
        <v>1</v>
      </c>
      <c r="U59" s="516">
        <v>1</v>
      </c>
      <c r="V59" s="516">
        <v>1</v>
      </c>
      <c r="W59" s="516">
        <v>1</v>
      </c>
      <c r="X59" s="516">
        <v>1</v>
      </c>
      <c r="Y59" s="516">
        <v>1</v>
      </c>
      <c r="Z59" s="516">
        <v>1</v>
      </c>
      <c r="AA59" s="516">
        <v>1</v>
      </c>
      <c r="AB59" s="629" t="s">
        <v>2263</v>
      </c>
      <c r="AC59" s="362" t="s">
        <v>2119</v>
      </c>
      <c r="AD59" s="362" t="s">
        <v>2120</v>
      </c>
      <c r="AE59" s="613"/>
      <c r="AF59" s="375"/>
    </row>
    <row r="60" spans="2:32" s="135" customFormat="1" ht="60" customHeight="1" x14ac:dyDescent="0.25">
      <c r="B60" s="616"/>
      <c r="C60" s="172"/>
      <c r="D60" s="393"/>
      <c r="E60" s="392" t="s">
        <v>2264</v>
      </c>
      <c r="F60" s="392" t="s">
        <v>2265</v>
      </c>
      <c r="G60" s="392" t="s">
        <v>2266</v>
      </c>
      <c r="H60" s="375">
        <v>2</v>
      </c>
      <c r="I60" s="613" t="s">
        <v>567</v>
      </c>
      <c r="J60" s="362" t="s">
        <v>307</v>
      </c>
      <c r="K60" s="512" t="s">
        <v>251</v>
      </c>
      <c r="L60" s="512" t="s">
        <v>41</v>
      </c>
      <c r="M60" s="512" t="s">
        <v>42</v>
      </c>
      <c r="N60" s="512" t="s">
        <v>43</v>
      </c>
      <c r="O60" s="640">
        <f t="shared" ref="O60:O61" si="5">+SUM(P60:AA60)</f>
        <v>1</v>
      </c>
      <c r="P60" s="516"/>
      <c r="Q60" s="516"/>
      <c r="R60" s="516"/>
      <c r="S60" s="516"/>
      <c r="T60" s="516"/>
      <c r="U60" s="516"/>
      <c r="V60" s="516"/>
      <c r="W60" s="516"/>
      <c r="X60" s="516"/>
      <c r="Y60" s="372">
        <v>1</v>
      </c>
      <c r="Z60" s="516"/>
      <c r="AA60" s="516"/>
      <c r="AB60" s="629" t="s">
        <v>2267</v>
      </c>
      <c r="AC60" s="362" t="s">
        <v>2119</v>
      </c>
      <c r="AD60" s="362" t="s">
        <v>2120</v>
      </c>
      <c r="AE60" s="613"/>
      <c r="AF60" s="375"/>
    </row>
    <row r="61" spans="2:32" s="135" customFormat="1" ht="43.5" customHeight="1" x14ac:dyDescent="0.25">
      <c r="B61" s="616"/>
      <c r="C61" s="172"/>
      <c r="D61" s="393"/>
      <c r="E61" s="392" t="s">
        <v>2268</v>
      </c>
      <c r="F61" s="392" t="s">
        <v>2265</v>
      </c>
      <c r="G61" s="392" t="s">
        <v>2269</v>
      </c>
      <c r="H61" s="375">
        <v>2</v>
      </c>
      <c r="I61" s="613" t="s">
        <v>567</v>
      </c>
      <c r="J61" s="362" t="s">
        <v>2270</v>
      </c>
      <c r="K61" s="512" t="s">
        <v>40</v>
      </c>
      <c r="L61" s="512" t="s">
        <v>41</v>
      </c>
      <c r="M61" s="512" t="s">
        <v>42</v>
      </c>
      <c r="N61" s="512" t="s">
        <v>43</v>
      </c>
      <c r="O61" s="359">
        <f t="shared" si="5"/>
        <v>1</v>
      </c>
      <c r="P61" s="516"/>
      <c r="Q61" s="516"/>
      <c r="R61" s="516"/>
      <c r="S61" s="516"/>
      <c r="T61" s="516"/>
      <c r="U61" s="516"/>
      <c r="V61" s="516"/>
      <c r="W61" s="516"/>
      <c r="X61" s="516"/>
      <c r="Y61" s="516"/>
      <c r="Z61" s="516">
        <v>1</v>
      </c>
      <c r="AA61" s="516"/>
      <c r="AB61" s="629" t="s">
        <v>2271</v>
      </c>
      <c r="AC61" s="362" t="s">
        <v>2119</v>
      </c>
      <c r="AD61" s="362" t="s">
        <v>2120</v>
      </c>
      <c r="AE61" s="613"/>
      <c r="AF61" s="375"/>
    </row>
    <row r="62" spans="2:32" s="135" customFormat="1" ht="115.5" customHeight="1" x14ac:dyDescent="0.25">
      <c r="B62" s="616"/>
      <c r="C62" s="172"/>
      <c r="D62" s="393"/>
      <c r="E62" s="392" t="s">
        <v>2272</v>
      </c>
      <c r="F62" s="392" t="s">
        <v>2265</v>
      </c>
      <c r="G62" s="392" t="s">
        <v>2273</v>
      </c>
      <c r="H62" s="375">
        <v>2</v>
      </c>
      <c r="I62" s="613" t="s">
        <v>567</v>
      </c>
      <c r="J62" s="362" t="s">
        <v>2274</v>
      </c>
      <c r="K62" s="512" t="s">
        <v>40</v>
      </c>
      <c r="L62" s="512" t="s">
        <v>41</v>
      </c>
      <c r="M62" s="512" t="s">
        <v>42</v>
      </c>
      <c r="N62" s="512" t="s">
        <v>43</v>
      </c>
      <c r="O62" s="583">
        <f>+AVERAGE(P62:AA62)</f>
        <v>1</v>
      </c>
      <c r="P62" s="516"/>
      <c r="Q62" s="516"/>
      <c r="R62" s="516"/>
      <c r="S62" s="516">
        <v>1</v>
      </c>
      <c r="T62" s="516"/>
      <c r="U62" s="516"/>
      <c r="V62" s="516">
        <v>1</v>
      </c>
      <c r="W62" s="516"/>
      <c r="X62" s="516"/>
      <c r="Y62" s="516">
        <v>1</v>
      </c>
      <c r="Z62" s="516"/>
      <c r="AA62" s="516"/>
      <c r="AB62" s="629" t="s">
        <v>536</v>
      </c>
      <c r="AC62" s="362" t="s">
        <v>2119</v>
      </c>
      <c r="AD62" s="362" t="s">
        <v>2120</v>
      </c>
      <c r="AE62" s="613"/>
      <c r="AF62" s="375"/>
    </row>
    <row r="63" spans="2:32" s="135" customFormat="1" ht="58.5" customHeight="1" x14ac:dyDescent="0.25">
      <c r="B63" s="616"/>
      <c r="C63" s="172"/>
      <c r="D63" s="393"/>
      <c r="E63" s="392" t="s">
        <v>2275</v>
      </c>
      <c r="F63" s="392" t="s">
        <v>2265</v>
      </c>
      <c r="G63" s="392" t="s">
        <v>2276</v>
      </c>
      <c r="H63" s="375">
        <v>2</v>
      </c>
      <c r="I63" s="613" t="s">
        <v>567</v>
      </c>
      <c r="J63" s="362" t="s">
        <v>2274</v>
      </c>
      <c r="K63" s="512" t="s">
        <v>40</v>
      </c>
      <c r="L63" s="512" t="s">
        <v>41</v>
      </c>
      <c r="M63" s="512" t="s">
        <v>42</v>
      </c>
      <c r="N63" s="512" t="s">
        <v>43</v>
      </c>
      <c r="O63" s="583">
        <f t="shared" ref="O63" si="6">+AVERAGE(P63:AA63)</f>
        <v>1</v>
      </c>
      <c r="P63" s="516"/>
      <c r="Q63" s="516"/>
      <c r="R63" s="516"/>
      <c r="S63" s="516"/>
      <c r="T63" s="516">
        <v>1</v>
      </c>
      <c r="U63" s="516"/>
      <c r="V63" s="516"/>
      <c r="W63" s="516"/>
      <c r="X63" s="516">
        <v>1</v>
      </c>
      <c r="Y63" s="516"/>
      <c r="Z63" s="516"/>
      <c r="AA63" s="516"/>
      <c r="AB63" s="629" t="s">
        <v>536</v>
      </c>
      <c r="AC63" s="362" t="s">
        <v>2119</v>
      </c>
      <c r="AD63" s="362" t="s">
        <v>2120</v>
      </c>
      <c r="AE63" s="613"/>
      <c r="AF63" s="375"/>
    </row>
    <row r="64" spans="2:32" s="135" customFormat="1" ht="68.25" customHeight="1" x14ac:dyDescent="0.25">
      <c r="B64" s="616"/>
      <c r="C64" s="172"/>
      <c r="D64" s="393"/>
      <c r="E64" s="392" t="s">
        <v>2277</v>
      </c>
      <c r="F64" s="392" t="s">
        <v>2265</v>
      </c>
      <c r="G64" s="392" t="s">
        <v>2278</v>
      </c>
      <c r="H64" s="375">
        <v>2</v>
      </c>
      <c r="I64" s="613" t="s">
        <v>92</v>
      </c>
      <c r="J64" s="362" t="s">
        <v>2274</v>
      </c>
      <c r="K64" s="512" t="s">
        <v>40</v>
      </c>
      <c r="L64" s="512" t="s">
        <v>41</v>
      </c>
      <c r="M64" s="512" t="s">
        <v>42</v>
      </c>
      <c r="N64" s="512" t="s">
        <v>43</v>
      </c>
      <c r="O64" s="583">
        <f>SUM(P64:AA64)</f>
        <v>1</v>
      </c>
      <c r="P64" s="516"/>
      <c r="Q64" s="516"/>
      <c r="R64" s="644"/>
      <c r="S64" s="516">
        <v>0.5</v>
      </c>
      <c r="T64" s="516">
        <v>0.5</v>
      </c>
      <c r="U64" s="516"/>
      <c r="V64" s="516"/>
      <c r="W64" s="516"/>
      <c r="X64" s="516"/>
      <c r="Y64" s="516"/>
      <c r="Z64" s="516"/>
      <c r="AA64" s="516"/>
      <c r="AB64" s="629" t="s">
        <v>536</v>
      </c>
      <c r="AC64" s="362" t="s">
        <v>2119</v>
      </c>
      <c r="AD64" s="362" t="s">
        <v>2120</v>
      </c>
      <c r="AE64" s="613"/>
      <c r="AF64" s="375"/>
    </row>
    <row r="65" spans="2:32" s="135" customFormat="1" ht="68.25" customHeight="1" x14ac:dyDescent="0.25">
      <c r="B65" s="616"/>
      <c r="C65" s="172"/>
      <c r="D65" s="393"/>
      <c r="E65" s="358" t="s">
        <v>2279</v>
      </c>
      <c r="F65" s="392" t="s">
        <v>2265</v>
      </c>
      <c r="G65" s="358" t="s">
        <v>2280</v>
      </c>
      <c r="H65" s="375">
        <v>2</v>
      </c>
      <c r="I65" s="613" t="s">
        <v>92</v>
      </c>
      <c r="J65" s="362" t="s">
        <v>2274</v>
      </c>
      <c r="K65" s="512" t="s">
        <v>40</v>
      </c>
      <c r="L65" s="512" t="s">
        <v>41</v>
      </c>
      <c r="M65" s="512" t="s">
        <v>42</v>
      </c>
      <c r="N65" s="512" t="s">
        <v>43</v>
      </c>
      <c r="O65" s="583">
        <f>SUM(P65:AA65)</f>
        <v>1</v>
      </c>
      <c r="P65" s="516"/>
      <c r="Q65" s="516">
        <v>1</v>
      </c>
      <c r="R65" s="516"/>
      <c r="S65" s="516"/>
      <c r="T65" s="516"/>
      <c r="U65" s="516"/>
      <c r="V65" s="516"/>
      <c r="W65" s="516"/>
      <c r="X65" s="516"/>
      <c r="Y65" s="516"/>
      <c r="Z65" s="516"/>
      <c r="AA65" s="516"/>
      <c r="AB65" s="629" t="s">
        <v>536</v>
      </c>
      <c r="AC65" s="362" t="s">
        <v>2119</v>
      </c>
      <c r="AD65" s="362" t="s">
        <v>2120</v>
      </c>
      <c r="AE65" s="645"/>
      <c r="AF65" s="375"/>
    </row>
    <row r="66" spans="2:32" s="135" customFormat="1" ht="73.5" customHeight="1" x14ac:dyDescent="0.25">
      <c r="B66" s="616"/>
      <c r="C66" s="172"/>
      <c r="D66" s="617" t="s">
        <v>2281</v>
      </c>
      <c r="E66" s="618" t="s">
        <v>2282</v>
      </c>
      <c r="F66" s="619" t="s">
        <v>2283</v>
      </c>
      <c r="G66" s="618" t="s">
        <v>2284</v>
      </c>
      <c r="H66" s="357">
        <v>2</v>
      </c>
      <c r="I66" s="619" t="s">
        <v>313</v>
      </c>
      <c r="J66" s="358" t="s">
        <v>2285</v>
      </c>
      <c r="K66" s="357" t="s">
        <v>251</v>
      </c>
      <c r="L66" s="357" t="s">
        <v>41</v>
      </c>
      <c r="M66" s="357" t="s">
        <v>42</v>
      </c>
      <c r="N66" s="646" t="s">
        <v>171</v>
      </c>
      <c r="O66" s="640">
        <f t="shared" ref="O66:O67" si="7">+SUM(P66:AA66)</f>
        <v>1</v>
      </c>
      <c r="P66" s="407">
        <v>1</v>
      </c>
      <c r="Q66" s="647"/>
      <c r="R66" s="407"/>
      <c r="S66" s="407"/>
      <c r="T66" s="407"/>
      <c r="U66" s="407"/>
      <c r="V66" s="407"/>
      <c r="W66" s="407"/>
      <c r="X66" s="407"/>
      <c r="Y66" s="407"/>
      <c r="Z66" s="407"/>
      <c r="AA66" s="407"/>
      <c r="AB66" s="361" t="s">
        <v>2285</v>
      </c>
      <c r="AC66" s="358" t="s">
        <v>734</v>
      </c>
      <c r="AD66" s="358" t="s">
        <v>2286</v>
      </c>
      <c r="AE66" s="358" t="s">
        <v>497</v>
      </c>
      <c r="AF66" s="358" t="s">
        <v>2287</v>
      </c>
    </row>
    <row r="67" spans="2:32" s="135" customFormat="1" ht="52.5" customHeight="1" x14ac:dyDescent="0.25">
      <c r="B67" s="616"/>
      <c r="C67" s="172"/>
      <c r="D67" s="622"/>
      <c r="E67" s="623"/>
      <c r="F67" s="619" t="s">
        <v>2288</v>
      </c>
      <c r="G67" s="623"/>
      <c r="H67" s="357">
        <v>2</v>
      </c>
      <c r="I67" s="619" t="s">
        <v>313</v>
      </c>
      <c r="J67" s="358" t="s">
        <v>2289</v>
      </c>
      <c r="K67" s="357" t="s">
        <v>251</v>
      </c>
      <c r="L67" s="357" t="s">
        <v>41</v>
      </c>
      <c r="M67" s="357" t="s">
        <v>42</v>
      </c>
      <c r="N67" s="648"/>
      <c r="O67" s="640">
        <f t="shared" si="7"/>
        <v>1</v>
      </c>
      <c r="P67" s="407">
        <v>1</v>
      </c>
      <c r="Q67" s="407"/>
      <c r="R67" s="407"/>
      <c r="S67" s="407"/>
      <c r="T67" s="407"/>
      <c r="U67" s="407"/>
      <c r="V67" s="407"/>
      <c r="W67" s="407"/>
      <c r="X67" s="407"/>
      <c r="Y67" s="407"/>
      <c r="Z67" s="407"/>
      <c r="AA67" s="407"/>
      <c r="AB67" s="361" t="s">
        <v>2290</v>
      </c>
      <c r="AC67" s="358" t="s">
        <v>734</v>
      </c>
      <c r="AD67" s="358" t="s">
        <v>2286</v>
      </c>
      <c r="AE67" s="358" t="s">
        <v>497</v>
      </c>
      <c r="AF67" s="358" t="s">
        <v>2287</v>
      </c>
    </row>
    <row r="68" spans="2:32" s="135" customFormat="1" ht="73.5" customHeight="1" x14ac:dyDescent="0.25">
      <c r="B68" s="616"/>
      <c r="C68" s="172"/>
      <c r="D68" s="622"/>
      <c r="E68" s="623"/>
      <c r="F68" s="619" t="s">
        <v>2291</v>
      </c>
      <c r="G68" s="623"/>
      <c r="H68" s="357">
        <v>2</v>
      </c>
      <c r="I68" s="619" t="s">
        <v>313</v>
      </c>
      <c r="J68" s="375" t="s">
        <v>2292</v>
      </c>
      <c r="K68" s="357" t="s">
        <v>2293</v>
      </c>
      <c r="L68" s="357" t="s">
        <v>41</v>
      </c>
      <c r="M68" s="357" t="s">
        <v>42</v>
      </c>
      <c r="N68" s="648"/>
      <c r="O68" s="583">
        <f t="shared" ref="O68:O69" si="8">SUM(P68:AA68)</f>
        <v>1</v>
      </c>
      <c r="P68" s="407"/>
      <c r="Q68" s="647">
        <v>0.5</v>
      </c>
      <c r="R68" s="647">
        <v>0.5</v>
      </c>
      <c r="S68" s="407"/>
      <c r="T68" s="407"/>
      <c r="U68" s="407"/>
      <c r="V68" s="407"/>
      <c r="W68" s="407"/>
      <c r="X68" s="407"/>
      <c r="Y68" s="407"/>
      <c r="Z68" s="407"/>
      <c r="AA68" s="407"/>
      <c r="AB68" s="361" t="s">
        <v>2294</v>
      </c>
      <c r="AC68" s="358" t="s">
        <v>734</v>
      </c>
      <c r="AD68" s="358" t="s">
        <v>2286</v>
      </c>
      <c r="AE68" s="358" t="s">
        <v>497</v>
      </c>
      <c r="AF68" s="358" t="s">
        <v>2287</v>
      </c>
    </row>
    <row r="69" spans="2:32" s="135" customFormat="1" ht="63.75" customHeight="1" x14ac:dyDescent="0.25">
      <c r="B69" s="616"/>
      <c r="C69" s="172"/>
      <c r="D69" s="622"/>
      <c r="E69" s="358" t="s">
        <v>2295</v>
      </c>
      <c r="F69" s="358" t="s">
        <v>2296</v>
      </c>
      <c r="G69" s="623"/>
      <c r="H69" s="357">
        <v>2</v>
      </c>
      <c r="I69" s="619" t="s">
        <v>313</v>
      </c>
      <c r="J69" s="611" t="s">
        <v>2297</v>
      </c>
      <c r="K69" s="612" t="s">
        <v>40</v>
      </c>
      <c r="L69" s="612" t="s">
        <v>41</v>
      </c>
      <c r="M69" s="357" t="s">
        <v>42</v>
      </c>
      <c r="N69" s="648"/>
      <c r="O69" s="583">
        <f t="shared" si="8"/>
        <v>1</v>
      </c>
      <c r="P69" s="407"/>
      <c r="Q69" s="407"/>
      <c r="R69" s="399">
        <v>1</v>
      </c>
      <c r="S69" s="407"/>
      <c r="T69" s="407"/>
      <c r="U69" s="407"/>
      <c r="V69" s="407"/>
      <c r="W69" s="407"/>
      <c r="X69" s="407"/>
      <c r="Y69" s="407"/>
      <c r="Z69" s="407"/>
      <c r="AA69" s="407"/>
      <c r="AB69" s="361" t="s">
        <v>177</v>
      </c>
      <c r="AC69" s="358" t="s">
        <v>734</v>
      </c>
      <c r="AD69" s="358" t="s">
        <v>2286</v>
      </c>
      <c r="AE69" s="358" t="s">
        <v>497</v>
      </c>
      <c r="AF69" s="358" t="s">
        <v>2287</v>
      </c>
    </row>
    <row r="70" spans="2:32" s="135" customFormat="1" ht="60" customHeight="1" x14ac:dyDescent="0.25">
      <c r="B70" s="616"/>
      <c r="C70" s="172"/>
      <c r="D70" s="622"/>
      <c r="E70" s="358" t="s">
        <v>2298</v>
      </c>
      <c r="F70" s="649" t="s">
        <v>2299</v>
      </c>
      <c r="G70" s="623"/>
      <c r="H70" s="357">
        <v>2</v>
      </c>
      <c r="I70" s="619" t="s">
        <v>313</v>
      </c>
      <c r="J70" s="362" t="s">
        <v>2300</v>
      </c>
      <c r="K70" s="357" t="s">
        <v>251</v>
      </c>
      <c r="L70" s="612" t="s">
        <v>41</v>
      </c>
      <c r="M70" s="357" t="s">
        <v>42</v>
      </c>
      <c r="N70" s="648"/>
      <c r="O70" s="640">
        <f t="shared" ref="O70:O81" si="9">+SUM(P70:AA70)</f>
        <v>1</v>
      </c>
      <c r="P70" s="407"/>
      <c r="Q70" s="407"/>
      <c r="R70" s="407"/>
      <c r="S70" s="407">
        <v>1</v>
      </c>
      <c r="T70" s="407"/>
      <c r="U70" s="407"/>
      <c r="V70" s="407"/>
      <c r="W70" s="407"/>
      <c r="X70" s="407"/>
      <c r="Y70" s="407"/>
      <c r="Z70" s="407"/>
      <c r="AA70" s="407"/>
      <c r="AB70" s="361" t="s">
        <v>2300</v>
      </c>
      <c r="AC70" s="358" t="s">
        <v>734</v>
      </c>
      <c r="AD70" s="358" t="s">
        <v>2286</v>
      </c>
      <c r="AE70" s="358" t="s">
        <v>497</v>
      </c>
      <c r="AF70" s="358" t="s">
        <v>2287</v>
      </c>
    </row>
    <row r="71" spans="2:32" s="135" customFormat="1" ht="92.25" customHeight="1" x14ac:dyDescent="0.25">
      <c r="B71" s="616"/>
      <c r="C71" s="172"/>
      <c r="D71" s="622"/>
      <c r="E71" s="619" t="s">
        <v>2301</v>
      </c>
      <c r="F71" s="358" t="s">
        <v>2302</v>
      </c>
      <c r="G71" s="623"/>
      <c r="H71" s="357">
        <v>2</v>
      </c>
      <c r="I71" s="619" t="s">
        <v>313</v>
      </c>
      <c r="J71" s="619" t="s">
        <v>2303</v>
      </c>
      <c r="K71" s="612" t="s">
        <v>251</v>
      </c>
      <c r="L71" s="612" t="s">
        <v>41</v>
      </c>
      <c r="M71" s="357" t="s">
        <v>42</v>
      </c>
      <c r="N71" s="648"/>
      <c r="O71" s="640">
        <f t="shared" si="9"/>
        <v>1</v>
      </c>
      <c r="P71" s="407"/>
      <c r="Q71" s="407"/>
      <c r="R71" s="407"/>
      <c r="S71" s="407"/>
      <c r="T71" s="407">
        <v>1</v>
      </c>
      <c r="U71" s="407"/>
      <c r="V71" s="407"/>
      <c r="W71" s="407"/>
      <c r="X71" s="407"/>
      <c r="Y71" s="407"/>
      <c r="Z71" s="407"/>
      <c r="AA71" s="407"/>
      <c r="AB71" s="361" t="s">
        <v>2304</v>
      </c>
      <c r="AC71" s="358" t="s">
        <v>734</v>
      </c>
      <c r="AD71" s="358" t="s">
        <v>2286</v>
      </c>
      <c r="AE71" s="358" t="s">
        <v>497</v>
      </c>
      <c r="AF71" s="358" t="s">
        <v>2287</v>
      </c>
    </row>
    <row r="72" spans="2:32" s="135" customFormat="1" ht="75" customHeight="1" x14ac:dyDescent="0.25">
      <c r="B72" s="616"/>
      <c r="C72" s="172"/>
      <c r="D72" s="622"/>
      <c r="E72" s="358" t="s">
        <v>2305</v>
      </c>
      <c r="F72" s="358" t="s">
        <v>2306</v>
      </c>
      <c r="G72" s="623"/>
      <c r="H72" s="357">
        <v>2</v>
      </c>
      <c r="I72" s="619" t="s">
        <v>313</v>
      </c>
      <c r="J72" s="362" t="s">
        <v>2307</v>
      </c>
      <c r="K72" s="612" t="s">
        <v>251</v>
      </c>
      <c r="L72" s="612" t="s">
        <v>41</v>
      </c>
      <c r="M72" s="357" t="s">
        <v>42</v>
      </c>
      <c r="N72" s="648"/>
      <c r="O72" s="640">
        <f t="shared" si="9"/>
        <v>5</v>
      </c>
      <c r="P72" s="407"/>
      <c r="Q72" s="407"/>
      <c r="R72" s="407"/>
      <c r="S72" s="407"/>
      <c r="T72" s="407"/>
      <c r="U72" s="391">
        <v>1</v>
      </c>
      <c r="V72" s="391">
        <v>1</v>
      </c>
      <c r="W72" s="391">
        <v>1</v>
      </c>
      <c r="X72" s="391">
        <v>1</v>
      </c>
      <c r="Y72" s="391">
        <v>1</v>
      </c>
      <c r="Z72" s="407"/>
      <c r="AA72" s="407"/>
      <c r="AB72" s="361" t="s">
        <v>2308</v>
      </c>
      <c r="AC72" s="358" t="s">
        <v>734</v>
      </c>
      <c r="AD72" s="358" t="s">
        <v>2286</v>
      </c>
      <c r="AE72" s="358" t="s">
        <v>497</v>
      </c>
      <c r="AF72" s="358" t="s">
        <v>2287</v>
      </c>
    </row>
    <row r="73" spans="2:32" s="135" customFormat="1" ht="57" customHeight="1" x14ac:dyDescent="0.25">
      <c r="B73" s="616"/>
      <c r="C73" s="172"/>
      <c r="D73" s="622"/>
      <c r="E73" s="649" t="s">
        <v>2309</v>
      </c>
      <c r="F73" s="358" t="s">
        <v>2310</v>
      </c>
      <c r="G73" s="623"/>
      <c r="H73" s="357">
        <v>2</v>
      </c>
      <c r="I73" s="619" t="s">
        <v>313</v>
      </c>
      <c r="J73" s="362" t="s">
        <v>2311</v>
      </c>
      <c r="K73" s="612" t="s">
        <v>40</v>
      </c>
      <c r="L73" s="612" t="s">
        <v>41</v>
      </c>
      <c r="M73" s="357" t="s">
        <v>42</v>
      </c>
      <c r="N73" s="648"/>
      <c r="O73" s="583">
        <f t="shared" ref="O73" si="10">SUM(P73:AA73)</f>
        <v>1</v>
      </c>
      <c r="P73" s="407"/>
      <c r="Q73" s="407"/>
      <c r="R73" s="407"/>
      <c r="S73" s="407"/>
      <c r="T73" s="407"/>
      <c r="U73" s="407"/>
      <c r="V73" s="407"/>
      <c r="W73" s="407"/>
      <c r="X73" s="407"/>
      <c r="Y73" s="407"/>
      <c r="Z73" s="647">
        <v>0.5</v>
      </c>
      <c r="AA73" s="647">
        <v>0.5</v>
      </c>
      <c r="AB73" s="361" t="s">
        <v>2312</v>
      </c>
      <c r="AC73" s="358" t="s">
        <v>734</v>
      </c>
      <c r="AD73" s="358" t="s">
        <v>2286</v>
      </c>
      <c r="AE73" s="358" t="s">
        <v>497</v>
      </c>
      <c r="AF73" s="358" t="s">
        <v>2287</v>
      </c>
    </row>
    <row r="74" spans="2:32" s="135" customFormat="1" ht="43.5" customHeight="1" x14ac:dyDescent="0.25">
      <c r="B74" s="616"/>
      <c r="C74" s="172"/>
      <c r="D74" s="624"/>
      <c r="E74" s="358" t="s">
        <v>2313</v>
      </c>
      <c r="F74" s="358" t="s">
        <v>2314</v>
      </c>
      <c r="G74" s="625"/>
      <c r="H74" s="357">
        <v>2</v>
      </c>
      <c r="I74" s="619" t="s">
        <v>313</v>
      </c>
      <c r="J74" s="358" t="s">
        <v>2315</v>
      </c>
      <c r="K74" s="612" t="s">
        <v>251</v>
      </c>
      <c r="L74" s="612" t="s">
        <v>41</v>
      </c>
      <c r="M74" s="357" t="s">
        <v>42</v>
      </c>
      <c r="N74" s="650"/>
      <c r="O74" s="640">
        <f t="shared" si="9"/>
        <v>1</v>
      </c>
      <c r="P74" s="407"/>
      <c r="Q74" s="407"/>
      <c r="R74" s="407"/>
      <c r="S74" s="407"/>
      <c r="T74" s="407"/>
      <c r="U74" s="407"/>
      <c r="V74" s="407"/>
      <c r="W74" s="407"/>
      <c r="X74" s="407"/>
      <c r="Y74" s="407"/>
      <c r="Z74" s="407"/>
      <c r="AA74" s="407">
        <v>1</v>
      </c>
      <c r="AB74" s="361" t="s">
        <v>2316</v>
      </c>
      <c r="AC74" s="358" t="s">
        <v>734</v>
      </c>
      <c r="AD74" s="358" t="s">
        <v>2286</v>
      </c>
      <c r="AE74" s="358" t="s">
        <v>497</v>
      </c>
      <c r="AF74" s="358" t="s">
        <v>2287</v>
      </c>
    </row>
    <row r="75" spans="2:32" s="135" customFormat="1" ht="95.25" customHeight="1" x14ac:dyDescent="0.25">
      <c r="B75" s="616"/>
      <c r="C75" s="172"/>
      <c r="D75" s="651" t="s">
        <v>2317</v>
      </c>
      <c r="E75" s="619" t="s">
        <v>2318</v>
      </c>
      <c r="F75" s="358" t="s">
        <v>2319</v>
      </c>
      <c r="G75" s="358" t="s">
        <v>2320</v>
      </c>
      <c r="H75" s="357">
        <v>2</v>
      </c>
      <c r="I75" s="652" t="s">
        <v>259</v>
      </c>
      <c r="J75" s="653" t="s">
        <v>2321</v>
      </c>
      <c r="K75" s="612" t="s">
        <v>251</v>
      </c>
      <c r="L75" s="612" t="s">
        <v>41</v>
      </c>
      <c r="M75" s="357" t="s">
        <v>42</v>
      </c>
      <c r="N75" s="654" t="s">
        <v>43</v>
      </c>
      <c r="O75" s="655">
        <f>+P75+Q75+R75</f>
        <v>375</v>
      </c>
      <c r="P75" s="656">
        <v>175</v>
      </c>
      <c r="Q75" s="656">
        <v>125</v>
      </c>
      <c r="R75" s="656">
        <v>75</v>
      </c>
      <c r="S75" s="656"/>
      <c r="T75" s="647"/>
      <c r="U75" s="647"/>
      <c r="V75" s="647"/>
      <c r="W75" s="407"/>
      <c r="X75" s="407"/>
      <c r="Y75" s="407"/>
      <c r="Z75" s="407"/>
      <c r="AA75" s="407"/>
      <c r="AB75" s="361" t="s">
        <v>2322</v>
      </c>
      <c r="AC75" s="358" t="s">
        <v>734</v>
      </c>
      <c r="AD75" s="657" t="s">
        <v>2286</v>
      </c>
      <c r="AE75" s="654" t="s">
        <v>497</v>
      </c>
      <c r="AF75" s="654" t="s">
        <v>2323</v>
      </c>
    </row>
    <row r="76" spans="2:32" s="154" customFormat="1" ht="54" customHeight="1" x14ac:dyDescent="0.25">
      <c r="B76" s="616"/>
      <c r="C76" s="172"/>
      <c r="D76" s="631" t="s">
        <v>2324</v>
      </c>
      <c r="E76" s="618" t="s">
        <v>2325</v>
      </c>
      <c r="F76" s="392" t="s">
        <v>2326</v>
      </c>
      <c r="G76" s="579" t="s">
        <v>2327</v>
      </c>
      <c r="H76" s="179">
        <v>3</v>
      </c>
      <c r="I76" s="658" t="s">
        <v>511</v>
      </c>
      <c r="J76" s="659" t="s">
        <v>2328</v>
      </c>
      <c r="K76" s="515" t="s">
        <v>251</v>
      </c>
      <c r="L76" s="515" t="s">
        <v>41</v>
      </c>
      <c r="M76" s="378" t="s">
        <v>42</v>
      </c>
      <c r="N76" s="170" t="s">
        <v>43</v>
      </c>
      <c r="O76" s="640">
        <f t="shared" si="9"/>
        <v>4</v>
      </c>
      <c r="P76" s="407"/>
      <c r="Q76" s="407"/>
      <c r="R76" s="407">
        <v>1</v>
      </c>
      <c r="S76" s="647"/>
      <c r="T76" s="647"/>
      <c r="U76" s="407">
        <v>1</v>
      </c>
      <c r="V76" s="407"/>
      <c r="W76" s="407"/>
      <c r="X76" s="407">
        <v>1</v>
      </c>
      <c r="Y76" s="407"/>
      <c r="Z76" s="407"/>
      <c r="AA76" s="407">
        <v>1</v>
      </c>
      <c r="AB76" s="660" t="s">
        <v>2329</v>
      </c>
      <c r="AC76" s="392" t="s">
        <v>734</v>
      </c>
      <c r="AD76" s="619" t="s">
        <v>2183</v>
      </c>
      <c r="AE76" s="661" t="s">
        <v>286</v>
      </c>
      <c r="AF76" s="661" t="s">
        <v>1255</v>
      </c>
    </row>
    <row r="77" spans="2:32" s="135" customFormat="1" ht="58.5" customHeight="1" x14ac:dyDescent="0.25">
      <c r="B77" s="616"/>
      <c r="C77" s="172"/>
      <c r="D77" s="637"/>
      <c r="E77" s="662"/>
      <c r="F77" s="358" t="s">
        <v>2330</v>
      </c>
      <c r="G77" s="610" t="s">
        <v>2331</v>
      </c>
      <c r="H77" s="375">
        <v>3</v>
      </c>
      <c r="I77" s="619" t="s">
        <v>511</v>
      </c>
      <c r="J77" s="620" t="s">
        <v>2332</v>
      </c>
      <c r="K77" s="512" t="s">
        <v>40</v>
      </c>
      <c r="L77" s="512" t="s">
        <v>41</v>
      </c>
      <c r="M77" s="357" t="s">
        <v>42</v>
      </c>
      <c r="N77" s="174"/>
      <c r="O77" s="583">
        <f>SUM(P77:AA77)</f>
        <v>1</v>
      </c>
      <c r="P77" s="407"/>
      <c r="Q77" s="407"/>
      <c r="R77" s="407"/>
      <c r="S77" s="647">
        <v>0.5</v>
      </c>
      <c r="T77" s="647">
        <v>0.25</v>
      </c>
      <c r="U77" s="647">
        <v>0.25</v>
      </c>
      <c r="V77" s="407"/>
      <c r="W77" s="407"/>
      <c r="X77" s="407"/>
      <c r="Y77" s="407"/>
      <c r="Z77" s="407"/>
      <c r="AA77" s="407"/>
      <c r="AB77" s="361" t="s">
        <v>2333</v>
      </c>
      <c r="AC77" s="358" t="s">
        <v>734</v>
      </c>
      <c r="AD77" s="619" t="s">
        <v>2183</v>
      </c>
      <c r="AE77" s="663" t="s">
        <v>286</v>
      </c>
      <c r="AF77" s="663" t="s">
        <v>1255</v>
      </c>
    </row>
    <row r="78" spans="2:32" s="135" customFormat="1" ht="73.5" customHeight="1" x14ac:dyDescent="0.25">
      <c r="B78" s="616"/>
      <c r="C78" s="172"/>
      <c r="D78" s="617" t="s">
        <v>2334</v>
      </c>
      <c r="E78" s="618" t="s">
        <v>2335</v>
      </c>
      <c r="F78" s="392" t="s">
        <v>2336</v>
      </c>
      <c r="G78" s="619" t="s">
        <v>2337</v>
      </c>
      <c r="H78" s="375">
        <v>3</v>
      </c>
      <c r="I78" s="619" t="s">
        <v>92</v>
      </c>
      <c r="J78" s="620" t="s">
        <v>2297</v>
      </c>
      <c r="K78" s="512" t="s">
        <v>251</v>
      </c>
      <c r="L78" s="512" t="s">
        <v>41</v>
      </c>
      <c r="M78" s="357" t="s">
        <v>42</v>
      </c>
      <c r="N78" s="512" t="s">
        <v>43</v>
      </c>
      <c r="O78" s="640">
        <f t="shared" si="9"/>
        <v>2</v>
      </c>
      <c r="P78" s="407"/>
      <c r="Q78" s="407"/>
      <c r="R78" s="407"/>
      <c r="S78" s="647"/>
      <c r="T78" s="647"/>
      <c r="U78" s="407">
        <v>1</v>
      </c>
      <c r="V78" s="407"/>
      <c r="W78" s="407"/>
      <c r="X78" s="407"/>
      <c r="Y78" s="407"/>
      <c r="Z78" s="407"/>
      <c r="AA78" s="407">
        <v>1</v>
      </c>
      <c r="AB78" s="361" t="s">
        <v>177</v>
      </c>
      <c r="AC78" s="358" t="s">
        <v>734</v>
      </c>
      <c r="AD78" s="363" t="s">
        <v>2286</v>
      </c>
      <c r="AE78" s="664"/>
      <c r="AF78" s="646" t="s">
        <v>1255</v>
      </c>
    </row>
    <row r="79" spans="2:32" s="135" customFormat="1" ht="63" customHeight="1" x14ac:dyDescent="0.25">
      <c r="B79" s="616"/>
      <c r="C79" s="172"/>
      <c r="D79" s="624"/>
      <c r="E79" s="625"/>
      <c r="F79" s="358" t="s">
        <v>2338</v>
      </c>
      <c r="G79" s="623"/>
      <c r="H79" s="375">
        <v>3</v>
      </c>
      <c r="I79" s="619" t="s">
        <v>92</v>
      </c>
      <c r="J79" s="620" t="s">
        <v>2339</v>
      </c>
      <c r="K79" s="512" t="s">
        <v>251</v>
      </c>
      <c r="L79" s="512" t="s">
        <v>41</v>
      </c>
      <c r="M79" s="357" t="s">
        <v>42</v>
      </c>
      <c r="N79" s="512" t="s">
        <v>43</v>
      </c>
      <c r="O79" s="640">
        <f t="shared" si="9"/>
        <v>11</v>
      </c>
      <c r="P79" s="656"/>
      <c r="Q79" s="665">
        <v>1</v>
      </c>
      <c r="R79" s="665">
        <v>1</v>
      </c>
      <c r="S79" s="665">
        <v>1</v>
      </c>
      <c r="T79" s="665">
        <v>1</v>
      </c>
      <c r="U79" s="665">
        <v>1</v>
      </c>
      <c r="V79" s="665">
        <v>1</v>
      </c>
      <c r="W79" s="665">
        <v>1</v>
      </c>
      <c r="X79" s="665">
        <v>1</v>
      </c>
      <c r="Y79" s="665">
        <v>1</v>
      </c>
      <c r="Z79" s="665">
        <v>1</v>
      </c>
      <c r="AA79" s="665">
        <v>1</v>
      </c>
      <c r="AB79" s="361" t="s">
        <v>2340</v>
      </c>
      <c r="AC79" s="358" t="s">
        <v>734</v>
      </c>
      <c r="AD79" s="657" t="s">
        <v>2286</v>
      </c>
      <c r="AE79" s="664"/>
      <c r="AF79" s="648"/>
    </row>
    <row r="80" spans="2:32" s="135" customFormat="1" ht="85.5" customHeight="1" x14ac:dyDescent="0.25">
      <c r="B80" s="616"/>
      <c r="C80" s="172"/>
      <c r="D80" s="617" t="s">
        <v>2341</v>
      </c>
      <c r="E80" s="610" t="s">
        <v>2342</v>
      </c>
      <c r="F80" s="358" t="s">
        <v>2343</v>
      </c>
      <c r="G80" s="618" t="s">
        <v>2344</v>
      </c>
      <c r="H80" s="375">
        <v>2</v>
      </c>
      <c r="I80" s="619" t="s">
        <v>2345</v>
      </c>
      <c r="J80" s="620" t="s">
        <v>2346</v>
      </c>
      <c r="K80" s="512" t="s">
        <v>251</v>
      </c>
      <c r="L80" s="512" t="s">
        <v>41</v>
      </c>
      <c r="M80" s="357" t="s">
        <v>42</v>
      </c>
      <c r="N80" s="512" t="s">
        <v>43</v>
      </c>
      <c r="O80" s="640">
        <f t="shared" si="9"/>
        <v>4</v>
      </c>
      <c r="P80" s="656"/>
      <c r="Q80" s="656">
        <v>1</v>
      </c>
      <c r="R80" s="656"/>
      <c r="S80" s="656"/>
      <c r="T80" s="656">
        <v>1</v>
      </c>
      <c r="U80" s="656"/>
      <c r="V80" s="656"/>
      <c r="W80" s="656">
        <v>1</v>
      </c>
      <c r="X80" s="656"/>
      <c r="Y80" s="656"/>
      <c r="Z80" s="656">
        <v>1</v>
      </c>
      <c r="AA80" s="656"/>
      <c r="AB80" s="361" t="s">
        <v>2347</v>
      </c>
      <c r="AC80" s="358" t="s">
        <v>734</v>
      </c>
      <c r="AD80" s="663" t="s">
        <v>2286</v>
      </c>
      <c r="AE80" s="627"/>
      <c r="AF80" s="648"/>
    </row>
    <row r="81" spans="2:32" s="135" customFormat="1" ht="66.75" customHeight="1" x14ac:dyDescent="0.25">
      <c r="B81" s="616"/>
      <c r="C81" s="172"/>
      <c r="D81" s="624"/>
      <c r="E81" s="610" t="s">
        <v>2348</v>
      </c>
      <c r="F81" s="358" t="s">
        <v>2349</v>
      </c>
      <c r="G81" s="625"/>
      <c r="H81" s="375">
        <v>2</v>
      </c>
      <c r="I81" s="619" t="s">
        <v>2345</v>
      </c>
      <c r="J81" s="620" t="s">
        <v>2350</v>
      </c>
      <c r="K81" s="512" t="s">
        <v>251</v>
      </c>
      <c r="L81" s="512" t="s">
        <v>41</v>
      </c>
      <c r="M81" s="357" t="s">
        <v>42</v>
      </c>
      <c r="N81" s="512" t="s">
        <v>43</v>
      </c>
      <c r="O81" s="640">
        <f t="shared" si="9"/>
        <v>2</v>
      </c>
      <c r="P81" s="407"/>
      <c r="Q81" s="407"/>
      <c r="R81" s="407"/>
      <c r="S81" s="647"/>
      <c r="T81" s="647"/>
      <c r="U81" s="407">
        <v>1</v>
      </c>
      <c r="V81" s="407"/>
      <c r="W81" s="407"/>
      <c r="X81" s="407"/>
      <c r="Y81" s="407"/>
      <c r="Z81" s="407"/>
      <c r="AA81" s="407">
        <v>1</v>
      </c>
      <c r="AB81" s="361" t="s">
        <v>2351</v>
      </c>
      <c r="AC81" s="358" t="s">
        <v>734</v>
      </c>
      <c r="AD81" s="363" t="s">
        <v>2286</v>
      </c>
      <c r="AE81" s="627"/>
      <c r="AF81" s="650"/>
    </row>
    <row r="82" spans="2:32" s="135" customFormat="1" ht="70.5" customHeight="1" x14ac:dyDescent="0.25">
      <c r="B82" s="616"/>
      <c r="C82" s="172"/>
      <c r="D82" s="617" t="s">
        <v>2352</v>
      </c>
      <c r="E82" s="610" t="s">
        <v>2353</v>
      </c>
      <c r="F82" s="358" t="s">
        <v>2354</v>
      </c>
      <c r="G82" s="618" t="s">
        <v>2355</v>
      </c>
      <c r="H82" s="375">
        <v>1</v>
      </c>
      <c r="I82" s="619" t="s">
        <v>92</v>
      </c>
      <c r="J82" s="620" t="s">
        <v>2356</v>
      </c>
      <c r="K82" s="512" t="s">
        <v>40</v>
      </c>
      <c r="L82" s="512" t="s">
        <v>41</v>
      </c>
      <c r="M82" s="357" t="s">
        <v>42</v>
      </c>
      <c r="N82" s="512" t="s">
        <v>43</v>
      </c>
      <c r="O82" s="583">
        <f>SUM(P82:AA82)</f>
        <v>1</v>
      </c>
      <c r="P82" s="647">
        <v>0.25</v>
      </c>
      <c r="Q82" s="647">
        <v>0.25</v>
      </c>
      <c r="R82" s="647">
        <v>0.5</v>
      </c>
      <c r="S82" s="647"/>
      <c r="T82" s="647"/>
      <c r="U82" s="407"/>
      <c r="V82" s="407"/>
      <c r="W82" s="407"/>
      <c r="X82" s="407"/>
      <c r="Y82" s="407"/>
      <c r="Z82" s="407"/>
      <c r="AA82" s="407"/>
      <c r="AB82" s="361" t="s">
        <v>2357</v>
      </c>
      <c r="AC82" s="358" t="s">
        <v>734</v>
      </c>
      <c r="AD82" s="363" t="s">
        <v>2358</v>
      </c>
      <c r="AE82" s="664" t="s">
        <v>2359</v>
      </c>
      <c r="AF82" s="648" t="s">
        <v>1255</v>
      </c>
    </row>
    <row r="83" spans="2:32" s="135" customFormat="1" ht="61.5" customHeight="1" x14ac:dyDescent="0.25">
      <c r="B83" s="616"/>
      <c r="C83" s="172"/>
      <c r="D83" s="624"/>
      <c r="E83" s="610" t="s">
        <v>2360</v>
      </c>
      <c r="F83" s="358" t="s">
        <v>2361</v>
      </c>
      <c r="G83" s="625"/>
      <c r="H83" s="375">
        <v>1</v>
      </c>
      <c r="I83" s="619" t="s">
        <v>92</v>
      </c>
      <c r="J83" s="620" t="s">
        <v>2362</v>
      </c>
      <c r="K83" s="512" t="s">
        <v>251</v>
      </c>
      <c r="L83" s="512" t="s">
        <v>41</v>
      </c>
      <c r="M83" s="357" t="s">
        <v>42</v>
      </c>
      <c r="N83" s="512" t="s">
        <v>43</v>
      </c>
      <c r="O83" s="655">
        <f>+SUM(P83:AA83)</f>
        <v>1</v>
      </c>
      <c r="P83" s="407"/>
      <c r="Q83" s="407"/>
      <c r="R83" s="407"/>
      <c r="S83" s="647"/>
      <c r="T83" s="656">
        <v>1</v>
      </c>
      <c r="U83" s="407"/>
      <c r="V83" s="407"/>
      <c r="W83" s="407"/>
      <c r="X83" s="407"/>
      <c r="Y83" s="407"/>
      <c r="Z83" s="407"/>
      <c r="AA83" s="407"/>
      <c r="AB83" s="361" t="s">
        <v>2363</v>
      </c>
      <c r="AC83" s="358" t="s">
        <v>734</v>
      </c>
      <c r="AD83" s="363" t="s">
        <v>2358</v>
      </c>
      <c r="AE83" s="664"/>
      <c r="AF83" s="650"/>
    </row>
    <row r="84" spans="2:32" s="135" customFormat="1" ht="77.25" customHeight="1" x14ac:dyDescent="0.25">
      <c r="B84" s="616"/>
      <c r="C84" s="172"/>
      <c r="D84" s="374" t="s">
        <v>2364</v>
      </c>
      <c r="E84" s="610" t="s">
        <v>2365</v>
      </c>
      <c r="F84" s="619" t="s">
        <v>2366</v>
      </c>
      <c r="G84" s="610" t="s">
        <v>2367</v>
      </c>
      <c r="H84" s="375">
        <v>2</v>
      </c>
      <c r="I84" s="645" t="s">
        <v>2368</v>
      </c>
      <c r="J84" s="620" t="s">
        <v>2356</v>
      </c>
      <c r="K84" s="512" t="s">
        <v>40</v>
      </c>
      <c r="L84" s="512" t="s">
        <v>41</v>
      </c>
      <c r="M84" s="357" t="s">
        <v>42</v>
      </c>
      <c r="N84" s="512" t="s">
        <v>171</v>
      </c>
      <c r="O84" s="666">
        <f>+SUM(P84:AA84)</f>
        <v>1</v>
      </c>
      <c r="P84" s="407"/>
      <c r="Q84" s="407"/>
      <c r="R84" s="407"/>
      <c r="S84" s="647"/>
      <c r="T84" s="656"/>
      <c r="U84" s="407"/>
      <c r="V84" s="407"/>
      <c r="W84" s="407"/>
      <c r="X84" s="647">
        <v>0.25</v>
      </c>
      <c r="Y84" s="647">
        <v>0.25</v>
      </c>
      <c r="Z84" s="647">
        <v>0.25</v>
      </c>
      <c r="AA84" s="647">
        <v>0.25</v>
      </c>
      <c r="AB84" s="361" t="s">
        <v>2369</v>
      </c>
      <c r="AC84" s="358" t="s">
        <v>734</v>
      </c>
      <c r="AD84" s="667" t="s">
        <v>2370</v>
      </c>
      <c r="AE84" s="524" t="s">
        <v>2371</v>
      </c>
      <c r="AF84" s="668">
        <v>2300000</v>
      </c>
    </row>
    <row r="85" spans="2:32" s="135" customFormat="1" ht="49.5" customHeight="1" x14ac:dyDescent="0.25">
      <c r="B85" s="616"/>
      <c r="C85" s="172"/>
      <c r="D85" s="631" t="s">
        <v>2372</v>
      </c>
      <c r="E85" s="610" t="s">
        <v>2373</v>
      </c>
      <c r="F85" s="618" t="s">
        <v>2374</v>
      </c>
      <c r="G85" s="358" t="s">
        <v>2375</v>
      </c>
      <c r="H85" s="375">
        <v>2</v>
      </c>
      <c r="I85" s="619" t="s">
        <v>331</v>
      </c>
      <c r="J85" s="620" t="s">
        <v>2376</v>
      </c>
      <c r="K85" s="512" t="s">
        <v>251</v>
      </c>
      <c r="L85" s="512" t="s">
        <v>41</v>
      </c>
      <c r="M85" s="357" t="s">
        <v>42</v>
      </c>
      <c r="N85" s="512" t="s">
        <v>43</v>
      </c>
      <c r="O85" s="621">
        <f>SUBTOTAL(9,P85:AA85)</f>
        <v>55</v>
      </c>
      <c r="P85" s="407"/>
      <c r="Q85" s="407">
        <v>5</v>
      </c>
      <c r="R85" s="407">
        <v>8</v>
      </c>
      <c r="S85" s="407">
        <v>8</v>
      </c>
      <c r="T85" s="407">
        <v>6</v>
      </c>
      <c r="U85" s="407">
        <v>6</v>
      </c>
      <c r="V85" s="407">
        <v>1</v>
      </c>
      <c r="W85" s="407">
        <v>4</v>
      </c>
      <c r="X85" s="407">
        <v>5</v>
      </c>
      <c r="Y85" s="407">
        <v>3</v>
      </c>
      <c r="Z85" s="407">
        <v>6</v>
      </c>
      <c r="AA85" s="407">
        <v>3</v>
      </c>
      <c r="AB85" s="361" t="s">
        <v>2377</v>
      </c>
      <c r="AC85" s="358" t="s">
        <v>734</v>
      </c>
      <c r="AD85" s="358" t="s">
        <v>2378</v>
      </c>
      <c r="AE85" s="663"/>
      <c r="AF85" s="646" t="s">
        <v>1255</v>
      </c>
    </row>
    <row r="86" spans="2:32" s="135" customFormat="1" ht="65.25" customHeight="1" x14ac:dyDescent="0.25">
      <c r="B86" s="616"/>
      <c r="C86" s="172"/>
      <c r="D86" s="635"/>
      <c r="E86" s="610" t="s">
        <v>2379</v>
      </c>
      <c r="F86" s="625"/>
      <c r="G86" s="610" t="s">
        <v>2380</v>
      </c>
      <c r="H86" s="375">
        <v>2</v>
      </c>
      <c r="I86" s="619" t="s">
        <v>331</v>
      </c>
      <c r="J86" s="620" t="s">
        <v>2381</v>
      </c>
      <c r="K86" s="512" t="s">
        <v>40</v>
      </c>
      <c r="L86" s="512" t="s">
        <v>41</v>
      </c>
      <c r="M86" s="357" t="s">
        <v>42</v>
      </c>
      <c r="N86" s="512" t="s">
        <v>43</v>
      </c>
      <c r="O86" s="583">
        <f>+AVERAGE(P86:AA86)</f>
        <v>1</v>
      </c>
      <c r="P86" s="407"/>
      <c r="Q86" s="407"/>
      <c r="R86" s="407"/>
      <c r="S86" s="647"/>
      <c r="T86" s="647"/>
      <c r="U86" s="647">
        <v>1</v>
      </c>
      <c r="V86" s="407"/>
      <c r="W86" s="407"/>
      <c r="X86" s="407"/>
      <c r="Y86" s="407"/>
      <c r="Z86" s="407"/>
      <c r="AA86" s="647">
        <v>1</v>
      </c>
      <c r="AB86" s="361" t="s">
        <v>2382</v>
      </c>
      <c r="AC86" s="358" t="s">
        <v>734</v>
      </c>
      <c r="AD86" s="358" t="s">
        <v>2378</v>
      </c>
      <c r="AE86" s="627"/>
      <c r="AF86" s="648"/>
    </row>
    <row r="87" spans="2:32" s="135" customFormat="1" ht="43.5" customHeight="1" x14ac:dyDescent="0.25">
      <c r="B87" s="616"/>
      <c r="C87" s="172"/>
      <c r="D87" s="637"/>
      <c r="E87" s="610" t="s">
        <v>2383</v>
      </c>
      <c r="F87" s="358" t="s">
        <v>2384</v>
      </c>
      <c r="G87" s="610" t="s">
        <v>2385</v>
      </c>
      <c r="H87" s="375">
        <v>2</v>
      </c>
      <c r="I87" s="619" t="s">
        <v>331</v>
      </c>
      <c r="J87" s="620" t="s">
        <v>2356</v>
      </c>
      <c r="K87" s="512" t="s">
        <v>40</v>
      </c>
      <c r="L87" s="512" t="s">
        <v>41</v>
      </c>
      <c r="M87" s="357" t="s">
        <v>42</v>
      </c>
      <c r="N87" s="512" t="s">
        <v>43</v>
      </c>
      <c r="O87" s="583">
        <f>SUM(P87:AA87)</f>
        <v>1</v>
      </c>
      <c r="P87" s="407"/>
      <c r="Q87" s="407"/>
      <c r="R87" s="647">
        <v>0.3</v>
      </c>
      <c r="S87" s="407"/>
      <c r="T87" s="407"/>
      <c r="U87" s="647">
        <v>0.2</v>
      </c>
      <c r="V87" s="407"/>
      <c r="W87" s="407"/>
      <c r="X87" s="647">
        <v>0.2</v>
      </c>
      <c r="Y87" s="407"/>
      <c r="Z87" s="407"/>
      <c r="AA87" s="647">
        <v>0.3</v>
      </c>
      <c r="AB87" s="361" t="s">
        <v>2386</v>
      </c>
      <c r="AC87" s="358" t="s">
        <v>734</v>
      </c>
      <c r="AD87" s="627" t="s">
        <v>2387</v>
      </c>
      <c r="AE87" s="627"/>
      <c r="AF87" s="648"/>
    </row>
    <row r="88" spans="2:32" s="135" customFormat="1" ht="43.5" customHeight="1" x14ac:dyDescent="0.25">
      <c r="B88" s="616"/>
      <c r="C88" s="172"/>
      <c r="D88" s="400" t="s">
        <v>2388</v>
      </c>
      <c r="E88" s="618" t="s">
        <v>2389</v>
      </c>
      <c r="F88" s="610" t="s">
        <v>2390</v>
      </c>
      <c r="G88" s="618" t="s">
        <v>2391</v>
      </c>
      <c r="H88" s="375">
        <v>2</v>
      </c>
      <c r="I88" s="619" t="s">
        <v>92</v>
      </c>
      <c r="J88" s="620" t="s">
        <v>2392</v>
      </c>
      <c r="K88" s="512" t="s">
        <v>251</v>
      </c>
      <c r="L88" s="512" t="s">
        <v>41</v>
      </c>
      <c r="M88" s="357" t="s">
        <v>42</v>
      </c>
      <c r="N88" s="170" t="s">
        <v>171</v>
      </c>
      <c r="O88" s="655">
        <f>+SUM(P88:AA88)</f>
        <v>1</v>
      </c>
      <c r="P88" s="407"/>
      <c r="Q88" s="407">
        <v>1</v>
      </c>
      <c r="R88" s="647"/>
      <c r="S88" s="407"/>
      <c r="T88" s="407"/>
      <c r="U88" s="647"/>
      <c r="V88" s="407"/>
      <c r="W88" s="407"/>
      <c r="X88" s="647"/>
      <c r="Y88" s="407"/>
      <c r="Z88" s="407"/>
      <c r="AA88" s="647"/>
      <c r="AB88" s="361" t="s">
        <v>2393</v>
      </c>
      <c r="AC88" s="358" t="s">
        <v>734</v>
      </c>
      <c r="AD88" s="358" t="s">
        <v>2394</v>
      </c>
      <c r="AE88" s="358" t="s">
        <v>2395</v>
      </c>
      <c r="AF88" s="646" t="s">
        <v>2396</v>
      </c>
    </row>
    <row r="89" spans="2:32" s="135" customFormat="1" ht="43.5" customHeight="1" x14ac:dyDescent="0.25">
      <c r="B89" s="616"/>
      <c r="C89" s="172"/>
      <c r="D89" s="400"/>
      <c r="E89" s="625"/>
      <c r="F89" s="610" t="s">
        <v>2397</v>
      </c>
      <c r="G89" s="623"/>
      <c r="H89" s="375">
        <v>2</v>
      </c>
      <c r="I89" s="619" t="s">
        <v>92</v>
      </c>
      <c r="J89" s="620" t="s">
        <v>2398</v>
      </c>
      <c r="K89" s="512" t="s">
        <v>40</v>
      </c>
      <c r="L89" s="512" t="s">
        <v>41</v>
      </c>
      <c r="M89" s="357" t="s">
        <v>42</v>
      </c>
      <c r="N89" s="172"/>
      <c r="O89" s="583">
        <f>SUM(P89:AA89)</f>
        <v>1</v>
      </c>
      <c r="P89" s="407"/>
      <c r="Q89" s="407"/>
      <c r="R89" s="647">
        <v>1</v>
      </c>
      <c r="S89" s="647"/>
      <c r="T89" s="407"/>
      <c r="U89" s="647"/>
      <c r="V89" s="407"/>
      <c r="W89" s="407"/>
      <c r="X89" s="647"/>
      <c r="Y89" s="407"/>
      <c r="Z89" s="407"/>
      <c r="AA89" s="647"/>
      <c r="AB89" s="361" t="s">
        <v>2399</v>
      </c>
      <c r="AC89" s="358" t="s">
        <v>734</v>
      </c>
      <c r="AD89" s="358" t="s">
        <v>2394</v>
      </c>
      <c r="AE89" s="358" t="s">
        <v>2395</v>
      </c>
      <c r="AF89" s="648"/>
    </row>
    <row r="90" spans="2:32" s="135" customFormat="1" ht="96" customHeight="1" x14ac:dyDescent="0.25">
      <c r="B90" s="616"/>
      <c r="C90" s="172"/>
      <c r="D90" s="400"/>
      <c r="E90" s="618" t="s">
        <v>2400</v>
      </c>
      <c r="F90" s="610" t="s">
        <v>2401</v>
      </c>
      <c r="G90" s="623"/>
      <c r="H90" s="375">
        <v>2</v>
      </c>
      <c r="I90" s="619" t="s">
        <v>92</v>
      </c>
      <c r="J90" s="620" t="s">
        <v>2402</v>
      </c>
      <c r="K90" s="512" t="s">
        <v>251</v>
      </c>
      <c r="L90" s="512" t="s">
        <v>41</v>
      </c>
      <c r="M90" s="357" t="s">
        <v>42</v>
      </c>
      <c r="N90" s="172"/>
      <c r="O90" s="621">
        <f>SUM(P90:AA90)</f>
        <v>2</v>
      </c>
      <c r="P90" s="407"/>
      <c r="Q90" s="407"/>
      <c r="R90" s="647"/>
      <c r="S90" s="407">
        <v>1</v>
      </c>
      <c r="T90" s="407"/>
      <c r="U90" s="647"/>
      <c r="V90" s="407"/>
      <c r="W90" s="407"/>
      <c r="X90" s="407">
        <v>1</v>
      </c>
      <c r="Y90" s="407"/>
      <c r="Z90" s="407"/>
      <c r="AA90" s="647"/>
      <c r="AB90" s="361" t="s">
        <v>2403</v>
      </c>
      <c r="AC90" s="358" t="s">
        <v>734</v>
      </c>
      <c r="AD90" s="358" t="s">
        <v>2394</v>
      </c>
      <c r="AE90" s="358" t="s">
        <v>2395</v>
      </c>
      <c r="AF90" s="648"/>
    </row>
    <row r="91" spans="2:32" s="135" customFormat="1" ht="43.5" customHeight="1" x14ac:dyDescent="0.25">
      <c r="B91" s="616"/>
      <c r="C91" s="172"/>
      <c r="D91" s="400"/>
      <c r="E91" s="623"/>
      <c r="F91" s="610" t="s">
        <v>2404</v>
      </c>
      <c r="G91" s="623"/>
      <c r="H91" s="375">
        <v>2</v>
      </c>
      <c r="I91" s="619" t="s">
        <v>92</v>
      </c>
      <c r="J91" s="620" t="s">
        <v>2405</v>
      </c>
      <c r="K91" s="512" t="s">
        <v>251</v>
      </c>
      <c r="L91" s="512" t="s">
        <v>41</v>
      </c>
      <c r="M91" s="357" t="s">
        <v>42</v>
      </c>
      <c r="N91" s="172"/>
      <c r="O91" s="621">
        <f>SUM(P91:AA91)</f>
        <v>1</v>
      </c>
      <c r="P91" s="407"/>
      <c r="Q91" s="407"/>
      <c r="R91" s="647"/>
      <c r="S91" s="407">
        <v>1</v>
      </c>
      <c r="T91" s="407"/>
      <c r="U91" s="647"/>
      <c r="V91" s="407"/>
      <c r="W91" s="407"/>
      <c r="X91" s="647"/>
      <c r="Y91" s="407"/>
      <c r="Z91" s="407"/>
      <c r="AA91" s="647"/>
      <c r="AB91" s="361" t="s">
        <v>2403</v>
      </c>
      <c r="AC91" s="358" t="s">
        <v>734</v>
      </c>
      <c r="AD91" s="358" t="s">
        <v>2394</v>
      </c>
      <c r="AE91" s="358" t="s">
        <v>2395</v>
      </c>
      <c r="AF91" s="648"/>
    </row>
    <row r="92" spans="2:32" s="135" customFormat="1" ht="43.5" customHeight="1" x14ac:dyDescent="0.25">
      <c r="B92" s="616"/>
      <c r="C92" s="172"/>
      <c r="D92" s="400"/>
      <c r="E92" s="625"/>
      <c r="F92" s="610" t="s">
        <v>2406</v>
      </c>
      <c r="G92" s="623"/>
      <c r="H92" s="375">
        <v>2</v>
      </c>
      <c r="I92" s="619" t="s">
        <v>92</v>
      </c>
      <c r="J92" s="620" t="s">
        <v>1406</v>
      </c>
      <c r="K92" s="512" t="s">
        <v>251</v>
      </c>
      <c r="L92" s="512" t="s">
        <v>41</v>
      </c>
      <c r="M92" s="357" t="s">
        <v>42</v>
      </c>
      <c r="N92" s="172"/>
      <c r="O92" s="621">
        <f>SUM(P92:AA92)</f>
        <v>4</v>
      </c>
      <c r="P92" s="407"/>
      <c r="Q92" s="407"/>
      <c r="R92" s="647"/>
      <c r="S92" s="407"/>
      <c r="T92" s="407">
        <v>1</v>
      </c>
      <c r="U92" s="647"/>
      <c r="V92" s="407">
        <v>1</v>
      </c>
      <c r="W92" s="407"/>
      <c r="X92" s="407">
        <v>1</v>
      </c>
      <c r="Y92" s="407"/>
      <c r="Z92" s="407"/>
      <c r="AA92" s="407">
        <v>1</v>
      </c>
      <c r="AB92" s="361" t="s">
        <v>2407</v>
      </c>
      <c r="AC92" s="358" t="s">
        <v>734</v>
      </c>
      <c r="AD92" s="358" t="s">
        <v>2394</v>
      </c>
      <c r="AE92" s="358" t="s">
        <v>2395</v>
      </c>
      <c r="AF92" s="648"/>
    </row>
    <row r="93" spans="2:32" s="135" customFormat="1" ht="43.5" customHeight="1" x14ac:dyDescent="0.25">
      <c r="B93" s="616"/>
      <c r="C93" s="172"/>
      <c r="D93" s="400"/>
      <c r="E93" s="358" t="s">
        <v>2408</v>
      </c>
      <c r="F93" s="610" t="s">
        <v>2409</v>
      </c>
      <c r="G93" s="623"/>
      <c r="H93" s="375">
        <v>2</v>
      </c>
      <c r="I93" s="619" t="s">
        <v>92</v>
      </c>
      <c r="J93" s="620" t="s">
        <v>2410</v>
      </c>
      <c r="K93" s="512" t="s">
        <v>40</v>
      </c>
      <c r="L93" s="512" t="s">
        <v>343</v>
      </c>
      <c r="M93" s="357" t="s">
        <v>42</v>
      </c>
      <c r="N93" s="172"/>
      <c r="O93" s="583">
        <f>SUM(P93:AA93)</f>
        <v>1</v>
      </c>
      <c r="P93" s="407"/>
      <c r="Q93" s="407"/>
      <c r="R93" s="647"/>
      <c r="S93" s="407"/>
      <c r="T93" s="407"/>
      <c r="U93" s="647"/>
      <c r="V93" s="407"/>
      <c r="W93" s="407"/>
      <c r="X93" s="647">
        <v>0.5</v>
      </c>
      <c r="Y93" s="647">
        <v>0.5</v>
      </c>
      <c r="Z93" s="407"/>
      <c r="AA93" s="647"/>
      <c r="AB93" s="361" t="s">
        <v>2411</v>
      </c>
      <c r="AC93" s="358" t="s">
        <v>734</v>
      </c>
      <c r="AD93" s="358" t="s">
        <v>2394</v>
      </c>
      <c r="AE93" s="358" t="s">
        <v>2395</v>
      </c>
      <c r="AF93" s="648"/>
    </row>
    <row r="94" spans="2:32" s="135" customFormat="1" ht="43.5" customHeight="1" x14ac:dyDescent="0.25">
      <c r="B94" s="616"/>
      <c r="C94" s="172"/>
      <c r="D94" s="400"/>
      <c r="E94" s="610" t="s">
        <v>2412</v>
      </c>
      <c r="F94" s="610" t="s">
        <v>2413</v>
      </c>
      <c r="G94" s="625"/>
      <c r="H94" s="375">
        <v>2</v>
      </c>
      <c r="I94" s="619" t="s">
        <v>92</v>
      </c>
      <c r="J94" s="620" t="s">
        <v>2414</v>
      </c>
      <c r="K94" s="512" t="s">
        <v>251</v>
      </c>
      <c r="L94" s="512" t="s">
        <v>41</v>
      </c>
      <c r="M94" s="357" t="s">
        <v>42</v>
      </c>
      <c r="N94" s="174"/>
      <c r="O94" s="621">
        <f t="shared" ref="O94:O102" si="11">SUM(P94:AA94)</f>
        <v>1</v>
      </c>
      <c r="P94" s="407"/>
      <c r="Q94" s="407"/>
      <c r="R94" s="647"/>
      <c r="S94" s="407"/>
      <c r="T94" s="407"/>
      <c r="U94" s="647"/>
      <c r="V94" s="407"/>
      <c r="W94" s="407"/>
      <c r="X94" s="647"/>
      <c r="Y94" s="407"/>
      <c r="Z94" s="407">
        <v>1</v>
      </c>
      <c r="AA94" s="647"/>
      <c r="AB94" s="361" t="s">
        <v>2415</v>
      </c>
      <c r="AC94" s="358" t="s">
        <v>734</v>
      </c>
      <c r="AD94" s="358" t="s">
        <v>2394</v>
      </c>
      <c r="AE94" s="358" t="s">
        <v>2395</v>
      </c>
      <c r="AF94" s="650"/>
    </row>
    <row r="95" spans="2:32" s="135" customFormat="1" ht="94.5" customHeight="1" x14ac:dyDescent="0.25">
      <c r="B95" s="616"/>
      <c r="C95" s="669"/>
      <c r="D95" s="404" t="s">
        <v>2416</v>
      </c>
      <c r="E95" s="670" t="s">
        <v>2417</v>
      </c>
      <c r="F95" s="579" t="s">
        <v>2418</v>
      </c>
      <c r="G95" s="579" t="s">
        <v>2419</v>
      </c>
      <c r="H95" s="179">
        <v>3</v>
      </c>
      <c r="I95" s="579" t="s">
        <v>313</v>
      </c>
      <c r="J95" s="659" t="s">
        <v>2420</v>
      </c>
      <c r="K95" s="515" t="s">
        <v>251</v>
      </c>
      <c r="L95" s="515" t="s">
        <v>41</v>
      </c>
      <c r="M95" s="357" t="s">
        <v>42</v>
      </c>
      <c r="N95" s="515" t="s">
        <v>43</v>
      </c>
      <c r="O95" s="621">
        <f t="shared" si="11"/>
        <v>1</v>
      </c>
      <c r="P95" s="407"/>
      <c r="Q95" s="407"/>
      <c r="R95" s="407"/>
      <c r="S95" s="407"/>
      <c r="T95" s="407"/>
      <c r="U95" s="656"/>
      <c r="V95" s="656"/>
      <c r="W95" s="656"/>
      <c r="X95" s="656"/>
      <c r="Y95" s="656"/>
      <c r="Z95" s="656"/>
      <c r="AA95" s="656">
        <v>1</v>
      </c>
      <c r="AB95" s="361" t="s">
        <v>2421</v>
      </c>
      <c r="AC95" s="358" t="s">
        <v>734</v>
      </c>
      <c r="AD95" s="363" t="s">
        <v>2108</v>
      </c>
      <c r="AE95" s="611"/>
      <c r="AF95" s="357" t="s">
        <v>2422</v>
      </c>
    </row>
    <row r="96" spans="2:32" s="154" customFormat="1" ht="138" customHeight="1" x14ac:dyDescent="0.25">
      <c r="B96" s="672"/>
      <c r="C96" s="534"/>
      <c r="D96" s="404"/>
      <c r="E96" s="404" t="s">
        <v>2423</v>
      </c>
      <c r="F96" s="579"/>
      <c r="G96" s="579"/>
      <c r="H96" s="179"/>
      <c r="I96" s="579"/>
      <c r="J96" s="659"/>
      <c r="K96" s="515" t="s">
        <v>40</v>
      </c>
      <c r="L96" s="515" t="s">
        <v>343</v>
      </c>
      <c r="M96" s="378" t="s">
        <v>42</v>
      </c>
      <c r="N96" s="515" t="s">
        <v>43</v>
      </c>
      <c r="O96" s="583">
        <f t="shared" si="11"/>
        <v>1</v>
      </c>
      <c r="P96" s="407"/>
      <c r="Q96" s="407"/>
      <c r="R96" s="407"/>
      <c r="S96" s="673">
        <v>1</v>
      </c>
      <c r="T96" s="407"/>
      <c r="U96" s="656"/>
      <c r="V96" s="656"/>
      <c r="W96" s="656"/>
      <c r="X96" s="656"/>
      <c r="Y96" s="656"/>
      <c r="Z96" s="656"/>
      <c r="AA96" s="656"/>
      <c r="AB96" s="660"/>
      <c r="AC96" s="404" t="s">
        <v>2119</v>
      </c>
      <c r="AD96" s="404" t="s">
        <v>2120</v>
      </c>
      <c r="AE96" s="392" t="s">
        <v>2424</v>
      </c>
      <c r="AF96" s="378"/>
    </row>
    <row r="97" spans="2:39" s="154" customFormat="1" ht="138" customHeight="1" x14ac:dyDescent="0.25">
      <c r="B97" s="672"/>
      <c r="C97" s="534"/>
      <c r="D97" s="542"/>
      <c r="E97" s="404" t="s">
        <v>2425</v>
      </c>
      <c r="F97" s="579"/>
      <c r="G97" s="579"/>
      <c r="H97" s="179"/>
      <c r="I97" s="579"/>
      <c r="J97" s="659"/>
      <c r="K97" s="515" t="s">
        <v>40</v>
      </c>
      <c r="L97" s="515" t="s">
        <v>343</v>
      </c>
      <c r="M97" s="378" t="s">
        <v>42</v>
      </c>
      <c r="N97" s="515" t="s">
        <v>43</v>
      </c>
      <c r="O97" s="583">
        <f t="shared" si="11"/>
        <v>1</v>
      </c>
      <c r="P97" s="407"/>
      <c r="Q97" s="407"/>
      <c r="R97" s="407"/>
      <c r="S97" s="673"/>
      <c r="T97" s="407"/>
      <c r="U97" s="656"/>
      <c r="V97" s="656"/>
      <c r="W97" s="656"/>
      <c r="X97" s="656"/>
      <c r="Y97" s="656"/>
      <c r="Z97" s="656"/>
      <c r="AA97" s="673">
        <v>1</v>
      </c>
      <c r="AB97" s="660"/>
      <c r="AC97" s="404" t="s">
        <v>2119</v>
      </c>
      <c r="AD97" s="404" t="s">
        <v>2120</v>
      </c>
      <c r="AE97" s="579"/>
      <c r="AF97" s="378"/>
    </row>
    <row r="98" spans="2:39" s="154" customFormat="1" ht="138" customHeight="1" x14ac:dyDescent="0.25">
      <c r="B98" s="672"/>
      <c r="C98" s="534"/>
      <c r="D98" s="542"/>
      <c r="E98" s="404" t="s">
        <v>2076</v>
      </c>
      <c r="F98" s="579"/>
      <c r="G98" s="579"/>
      <c r="H98" s="179"/>
      <c r="I98" s="579"/>
      <c r="J98" s="659"/>
      <c r="K98" s="515" t="s">
        <v>40</v>
      </c>
      <c r="L98" s="515" t="s">
        <v>343</v>
      </c>
      <c r="M98" s="378" t="s">
        <v>42</v>
      </c>
      <c r="N98" s="515" t="s">
        <v>43</v>
      </c>
      <c r="O98" s="583">
        <f t="shared" si="11"/>
        <v>0</v>
      </c>
      <c r="P98" s="407"/>
      <c r="Q98" s="407"/>
      <c r="R98" s="407"/>
      <c r="S98" s="673"/>
      <c r="T98" s="407"/>
      <c r="U98" s="656"/>
      <c r="V98" s="656"/>
      <c r="W98" s="656"/>
      <c r="X98" s="656"/>
      <c r="Y98" s="656"/>
      <c r="Z98" s="656"/>
      <c r="AA98" s="673"/>
      <c r="AB98" s="660"/>
      <c r="AC98" s="392" t="s">
        <v>2078</v>
      </c>
      <c r="AD98" s="180"/>
      <c r="AE98" s="392" t="s">
        <v>2077</v>
      </c>
      <c r="AF98" s="378"/>
    </row>
    <row r="99" spans="2:39" s="135" customFormat="1" ht="70.5" customHeight="1" x14ac:dyDescent="0.25">
      <c r="B99" s="671" t="s">
        <v>240</v>
      </c>
      <c r="C99" s="175" t="s">
        <v>797</v>
      </c>
      <c r="D99" s="609"/>
      <c r="E99" s="358" t="s">
        <v>2426</v>
      </c>
      <c r="F99" s="358" t="s">
        <v>2427</v>
      </c>
      <c r="G99" s="358" t="s">
        <v>2428</v>
      </c>
      <c r="H99" s="375">
        <v>3</v>
      </c>
      <c r="I99" s="613" t="s">
        <v>92</v>
      </c>
      <c r="J99" s="362" t="s">
        <v>2246</v>
      </c>
      <c r="K99" s="512" t="s">
        <v>251</v>
      </c>
      <c r="L99" s="512" t="s">
        <v>41</v>
      </c>
      <c r="M99" s="512" t="s">
        <v>42</v>
      </c>
      <c r="N99" s="512" t="s">
        <v>43</v>
      </c>
      <c r="O99" s="621">
        <f t="shared" si="11"/>
        <v>3</v>
      </c>
      <c r="P99" s="372">
        <v>1</v>
      </c>
      <c r="Q99" s="372"/>
      <c r="R99" s="372"/>
      <c r="S99" s="372"/>
      <c r="T99" s="372">
        <v>1</v>
      </c>
      <c r="U99" s="372"/>
      <c r="V99" s="372"/>
      <c r="W99" s="372"/>
      <c r="X99" s="372">
        <v>1</v>
      </c>
      <c r="Y99" s="372"/>
      <c r="Z99" s="372"/>
      <c r="AA99" s="372"/>
      <c r="AB99" s="629" t="s">
        <v>177</v>
      </c>
      <c r="AC99" s="362" t="s">
        <v>2119</v>
      </c>
      <c r="AD99" s="362" t="s">
        <v>2120</v>
      </c>
      <c r="AE99" s="613"/>
      <c r="AF99" s="375"/>
    </row>
    <row r="100" spans="2:39" s="135" customFormat="1" ht="83.25" customHeight="1" x14ac:dyDescent="0.25">
      <c r="B100" s="671"/>
      <c r="C100" s="177"/>
      <c r="D100" s="393"/>
      <c r="E100" s="358" t="s">
        <v>2426</v>
      </c>
      <c r="F100" s="358" t="s">
        <v>2429</v>
      </c>
      <c r="G100" s="358" t="s">
        <v>2428</v>
      </c>
      <c r="H100" s="375">
        <v>1</v>
      </c>
      <c r="I100" s="613" t="s">
        <v>92</v>
      </c>
      <c r="J100" s="362" t="s">
        <v>1406</v>
      </c>
      <c r="K100" s="512" t="s">
        <v>251</v>
      </c>
      <c r="L100" s="512" t="s">
        <v>41</v>
      </c>
      <c r="M100" s="512" t="s">
        <v>42</v>
      </c>
      <c r="N100" s="512" t="s">
        <v>43</v>
      </c>
      <c r="O100" s="621">
        <f t="shared" si="11"/>
        <v>3</v>
      </c>
      <c r="P100" s="372">
        <v>1</v>
      </c>
      <c r="Q100" s="372"/>
      <c r="R100" s="372"/>
      <c r="S100" s="372"/>
      <c r="T100" s="372">
        <v>1</v>
      </c>
      <c r="U100" s="372"/>
      <c r="V100" s="372"/>
      <c r="W100" s="372"/>
      <c r="X100" s="372">
        <v>1</v>
      </c>
      <c r="Y100" s="372"/>
      <c r="Z100" s="372"/>
      <c r="AA100" s="372"/>
      <c r="AB100" s="629" t="s">
        <v>536</v>
      </c>
      <c r="AC100" s="362" t="s">
        <v>2119</v>
      </c>
      <c r="AD100" s="362" t="s">
        <v>2120</v>
      </c>
      <c r="AE100" s="613"/>
      <c r="AF100" s="375"/>
    </row>
    <row r="101" spans="2:39" s="135" customFormat="1" ht="96" customHeight="1" x14ac:dyDescent="0.25">
      <c r="B101" s="671"/>
      <c r="C101" s="177"/>
      <c r="D101" s="393"/>
      <c r="E101" s="358" t="s">
        <v>2430</v>
      </c>
      <c r="F101" s="392" t="s">
        <v>2265</v>
      </c>
      <c r="G101" s="358" t="s">
        <v>2431</v>
      </c>
      <c r="H101" s="375">
        <v>2</v>
      </c>
      <c r="I101" s="613" t="s">
        <v>92</v>
      </c>
      <c r="J101" s="362" t="s">
        <v>282</v>
      </c>
      <c r="K101" s="512" t="s">
        <v>251</v>
      </c>
      <c r="L101" s="512" t="s">
        <v>41</v>
      </c>
      <c r="M101" s="512" t="s">
        <v>42</v>
      </c>
      <c r="N101" s="512" t="s">
        <v>43</v>
      </c>
      <c r="O101" s="621">
        <f t="shared" si="11"/>
        <v>2</v>
      </c>
      <c r="P101" s="372"/>
      <c r="Q101" s="372"/>
      <c r="R101" s="372"/>
      <c r="S101" s="372">
        <v>1</v>
      </c>
      <c r="T101" s="372"/>
      <c r="U101" s="372"/>
      <c r="V101" s="372"/>
      <c r="W101" s="372">
        <v>1</v>
      </c>
      <c r="X101" s="372"/>
      <c r="Y101" s="372"/>
      <c r="Z101" s="372"/>
      <c r="AA101" s="372"/>
      <c r="AB101" s="629" t="s">
        <v>2432</v>
      </c>
      <c r="AC101" s="362" t="s">
        <v>2119</v>
      </c>
      <c r="AD101" s="362" t="s">
        <v>2120</v>
      </c>
      <c r="AE101" s="613"/>
      <c r="AF101" s="375"/>
    </row>
    <row r="102" spans="2:39" s="135" customFormat="1" ht="92.25" customHeight="1" x14ac:dyDescent="0.25">
      <c r="B102" s="671"/>
      <c r="C102" s="177"/>
      <c r="D102" s="393"/>
      <c r="E102" s="358" t="s">
        <v>2433</v>
      </c>
      <c r="F102" s="392" t="s">
        <v>2265</v>
      </c>
      <c r="G102" s="358" t="s">
        <v>2431</v>
      </c>
      <c r="H102" s="375">
        <v>3</v>
      </c>
      <c r="I102" s="613" t="s">
        <v>567</v>
      </c>
      <c r="J102" s="362" t="s">
        <v>337</v>
      </c>
      <c r="K102" s="512" t="s">
        <v>251</v>
      </c>
      <c r="L102" s="512" t="s">
        <v>41</v>
      </c>
      <c r="M102" s="512" t="s">
        <v>42</v>
      </c>
      <c r="N102" s="512" t="s">
        <v>43</v>
      </c>
      <c r="O102" s="621">
        <f t="shared" si="11"/>
        <v>3</v>
      </c>
      <c r="P102" s="372"/>
      <c r="Q102" s="372"/>
      <c r="R102" s="372"/>
      <c r="S102" s="372">
        <v>1</v>
      </c>
      <c r="T102" s="372"/>
      <c r="U102" s="372"/>
      <c r="V102" s="372">
        <v>1</v>
      </c>
      <c r="W102" s="372"/>
      <c r="X102" s="372"/>
      <c r="Y102" s="372">
        <v>1</v>
      </c>
      <c r="Z102" s="372"/>
      <c r="AA102" s="372"/>
      <c r="AB102" s="629" t="s">
        <v>303</v>
      </c>
      <c r="AC102" s="362" t="s">
        <v>2119</v>
      </c>
      <c r="AD102" s="362" t="s">
        <v>2120</v>
      </c>
      <c r="AE102" s="613"/>
      <c r="AF102" s="375"/>
    </row>
    <row r="103" spans="2:39" x14ac:dyDescent="0.3">
      <c r="AC103" s="1"/>
      <c r="AD103" s="1"/>
      <c r="AE103" s="1"/>
    </row>
    <row r="106" spans="2:39" x14ac:dyDescent="0.25">
      <c r="AF106" s="70"/>
      <c r="AG106" s="1"/>
      <c r="AH106" s="1"/>
      <c r="AI106" s="1"/>
      <c r="AJ106" s="1"/>
      <c r="AK106" s="1"/>
      <c r="AL106" s="1"/>
      <c r="AM106" s="1"/>
    </row>
  </sheetData>
  <sheetProtection formatColumns="0" autoFilter="0"/>
  <mergeCells count="63">
    <mergeCell ref="B99:B102"/>
    <mergeCell ref="C99:C102"/>
    <mergeCell ref="F85:F86"/>
    <mergeCell ref="AF85:AF87"/>
    <mergeCell ref="D88:D94"/>
    <mergeCell ref="E88:E89"/>
    <mergeCell ref="G88:G94"/>
    <mergeCell ref="N88:N94"/>
    <mergeCell ref="AF88:AF94"/>
    <mergeCell ref="E90:E92"/>
    <mergeCell ref="AE78:AE79"/>
    <mergeCell ref="AF78:AF81"/>
    <mergeCell ref="G79:G81"/>
    <mergeCell ref="D80:D81"/>
    <mergeCell ref="D82:D83"/>
    <mergeCell ref="G82:G83"/>
    <mergeCell ref="AE82:AE83"/>
    <mergeCell ref="AF82:AF83"/>
    <mergeCell ref="G66:G74"/>
    <mergeCell ref="N66:N74"/>
    <mergeCell ref="D76:D77"/>
    <mergeCell ref="E76:E77"/>
    <mergeCell ref="N76:N77"/>
    <mergeCell ref="D78:D79"/>
    <mergeCell ref="E78:E79"/>
    <mergeCell ref="B39:B95"/>
    <mergeCell ref="C39:C95"/>
    <mergeCell ref="E50:E54"/>
    <mergeCell ref="E55:E57"/>
    <mergeCell ref="D66:D74"/>
    <mergeCell ref="E66:E68"/>
    <mergeCell ref="D85:D87"/>
    <mergeCell ref="E13:E14"/>
    <mergeCell ref="G13:G14"/>
    <mergeCell ref="C16:C35"/>
    <mergeCell ref="E16:E22"/>
    <mergeCell ref="B37:B38"/>
    <mergeCell ref="C37:C38"/>
    <mergeCell ref="AC6:AC7"/>
    <mergeCell ref="AD6:AD7"/>
    <mergeCell ref="AE6:AE7"/>
    <mergeCell ref="AF6:AF7"/>
    <mergeCell ref="B8:B36"/>
    <mergeCell ref="C8:C14"/>
    <mergeCell ref="D9:D12"/>
    <mergeCell ref="E9:E12"/>
    <mergeCell ref="G9:G12"/>
    <mergeCell ref="D13:D14"/>
    <mergeCell ref="O6:O7"/>
    <mergeCell ref="P6:AA6"/>
    <mergeCell ref="AB6:AB7"/>
    <mergeCell ref="I6:I7"/>
    <mergeCell ref="J6:J7"/>
    <mergeCell ref="K6:K7"/>
    <mergeCell ref="L6:L7"/>
    <mergeCell ref="M6:M7"/>
    <mergeCell ref="N6:N7"/>
    <mergeCell ref="B6:C6"/>
    <mergeCell ref="D6:D7"/>
    <mergeCell ref="E6:E7"/>
    <mergeCell ref="F6:F7"/>
    <mergeCell ref="G6:G7"/>
    <mergeCell ref="H6:H7"/>
  </mergeCells>
  <pageMargins left="0.19685039370078741" right="0.19685039370078741" top="0.19685039370078741" bottom="0.19685039370078741" header="0.31496062992125984" footer="0.31496062992125984"/>
  <pageSetup scale="16" orientation="landscape" r:id="rId1"/>
  <rowBreaks count="1" manualBreakCount="1">
    <brk id="53" max="43"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[3]Hoja1!#REF!</xm:f>
          </x14:formula1>
          <xm:sqref>H35:I35 H85:I87 M95:N98 H9:I12 M66:N66 N75:N76 K66 K71:K98 AE66:AE78 AE85 AE9:AE12 AE35 K9:N14 H66:I83 H95:I98 K35:N35 M67:M94 N78:N89 AE95 K69 L66:L98</xm:sqref>
        </x14:dataValidation>
        <x14:dataValidation type="list" allowBlank="1" showInputMessage="1" showErrorMessage="1">
          <x14:formula1>
            <xm:f>[28]Hoja1!#REF!</xm:f>
          </x14:formula1>
          <xm:sqref>L16:L18 K8:N8 H8:I8 H36:I38 K36:N38 AE8 K15:K18 K19:N22 AE19:AE22 M15:M18 AE36:AE38 H15:I34 K26:K34 M25:M34</xm:sqref>
        </x14:dataValidation>
        <x14:dataValidation type="list" allowBlank="1" showInputMessage="1" showErrorMessage="1">
          <x14:formula1>
            <xm:f>[29]Hoja1!#REF!</xm:f>
          </x14:formula1>
          <xm:sqref>H99:I102 K99:N102 AE39:AE65 AE99:AE102 H39:I65 AE16:AE18 K39:N65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13</vt:i4>
      </vt:variant>
    </vt:vector>
  </HeadingPairs>
  <TitlesOfParts>
    <vt:vector size="29" baseType="lpstr">
      <vt:lpstr>DC-Corporativo</vt:lpstr>
      <vt:lpstr>DC- Sectores</vt:lpstr>
      <vt:lpstr>DAI</vt:lpstr>
      <vt:lpstr>DCER</vt:lpstr>
      <vt:lpstr>DD</vt:lpstr>
      <vt:lpstr>DF</vt:lpstr>
      <vt:lpstr>DGH</vt:lpstr>
      <vt:lpstr>DLOG</vt:lpstr>
      <vt:lpstr>DP&amp;CG</vt:lpstr>
      <vt:lpstr>DPF</vt:lpstr>
      <vt:lpstr>DRP</vt:lpstr>
      <vt:lpstr>DSF</vt:lpstr>
      <vt:lpstr>DSJ</vt:lpstr>
      <vt:lpstr>DTI</vt:lpstr>
      <vt:lpstr>GCE</vt:lpstr>
      <vt:lpstr>OAI</vt:lpstr>
      <vt:lpstr>DAI!Área_de_impresión</vt:lpstr>
      <vt:lpstr>'DC- Sectores'!Área_de_impresión</vt:lpstr>
      <vt:lpstr>'DC-Corporativo'!Área_de_impresión</vt:lpstr>
      <vt:lpstr>DF!Área_de_impresión</vt:lpstr>
      <vt:lpstr>DGH!Área_de_impresión</vt:lpstr>
      <vt:lpstr>'DP&amp;CG'!Área_de_impresión</vt:lpstr>
      <vt:lpstr>DPF!Área_de_impresión</vt:lpstr>
      <vt:lpstr>DRP!Área_de_impresión</vt:lpstr>
      <vt:lpstr>DSJ!Área_de_impresión</vt:lpstr>
      <vt:lpstr>DTI!Área_de_impresión</vt:lpstr>
      <vt:lpstr>GCE!Área_de_impresión</vt:lpstr>
      <vt:lpstr>OAI!Área_de_impresión</vt:lpstr>
      <vt:lpstr>GCE!Títulos_a_imprimir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2019-04-30T15:55:19Z</dcterms:modified>
</cp:coreProperties>
</file>