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disonch\Trasparencia\Abril 2019\"/>
    </mc:Choice>
  </mc:AlternateContent>
  <bookViews>
    <workbookView xWindow="0" yWindow="0" windowWidth="20490" windowHeight="7755"/>
  </bookViews>
  <sheets>
    <sheet name="Plantilla Ejecució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G12" i="1"/>
  <c r="F12" i="1" s="1"/>
  <c r="H12" i="1"/>
  <c r="I12" i="1"/>
  <c r="F13" i="1"/>
  <c r="G14" i="1"/>
  <c r="H14" i="1"/>
  <c r="I14" i="1"/>
  <c r="G15" i="1"/>
  <c r="H15" i="1"/>
  <c r="F15" i="1" s="1"/>
  <c r="I15" i="1"/>
  <c r="G17" i="1"/>
  <c r="H17" i="1"/>
  <c r="I17" i="1"/>
  <c r="G18" i="1"/>
  <c r="H18" i="1"/>
  <c r="F18" i="1" s="1"/>
  <c r="I18" i="1"/>
  <c r="G19" i="1"/>
  <c r="H19" i="1"/>
  <c r="I19" i="1"/>
  <c r="G20" i="1"/>
  <c r="H20" i="1"/>
  <c r="F20" i="1" s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F25" i="1"/>
  <c r="F27" i="1"/>
  <c r="T27" i="1"/>
  <c r="G28" i="1"/>
  <c r="H28" i="1"/>
  <c r="I28" i="1"/>
  <c r="G29" i="1"/>
  <c r="F29" i="1" s="1"/>
  <c r="H29" i="1"/>
  <c r="I29" i="1"/>
  <c r="G30" i="1"/>
  <c r="H30" i="1"/>
  <c r="I30" i="1"/>
  <c r="F31" i="1"/>
  <c r="F32" i="1"/>
  <c r="G33" i="1"/>
  <c r="G26" i="1" s="1"/>
  <c r="H33" i="1"/>
  <c r="I33" i="1"/>
  <c r="F34" i="1"/>
  <c r="F35" i="1"/>
  <c r="G35" i="1"/>
  <c r="H35" i="1"/>
  <c r="I35" i="1"/>
  <c r="F37" i="1"/>
  <c r="F38" i="1"/>
  <c r="F39" i="1"/>
  <c r="F40" i="1"/>
  <c r="F41" i="1"/>
  <c r="F42" i="1"/>
  <c r="F43" i="1"/>
  <c r="G44" i="1"/>
  <c r="G36" i="1" s="1"/>
  <c r="H44" i="1"/>
  <c r="H36" i="1" s="1"/>
  <c r="I44" i="1"/>
  <c r="I36" i="1" s="1"/>
  <c r="F45" i="1"/>
  <c r="F46" i="1"/>
  <c r="F47" i="1"/>
  <c r="F48" i="1"/>
  <c r="F49" i="1"/>
  <c r="F50" i="1"/>
  <c r="F51" i="1"/>
  <c r="G53" i="1"/>
  <c r="F53" i="1" s="1"/>
  <c r="H53" i="1"/>
  <c r="I53" i="1"/>
  <c r="T53" i="1"/>
  <c r="U53" i="1"/>
  <c r="V53" i="1"/>
  <c r="W53" i="1"/>
  <c r="X53" i="1"/>
  <c r="Y53" i="1"/>
  <c r="Z53" i="1"/>
  <c r="F54" i="1"/>
  <c r="F55" i="1"/>
  <c r="G56" i="1"/>
  <c r="F56" i="1" s="1"/>
  <c r="H56" i="1"/>
  <c r="I56" i="1"/>
  <c r="G57" i="1"/>
  <c r="F57" i="1" s="1"/>
  <c r="H57" i="1"/>
  <c r="I57" i="1"/>
  <c r="F58" i="1"/>
  <c r="F59" i="1"/>
  <c r="G60" i="1"/>
  <c r="F60" i="1" s="1"/>
  <c r="H60" i="1"/>
  <c r="I60" i="1"/>
  <c r="G61" i="1"/>
  <c r="F61" i="1" s="1"/>
  <c r="H61" i="1"/>
  <c r="I61" i="1"/>
  <c r="F63" i="1"/>
  <c r="T63" i="1"/>
  <c r="G64" i="1"/>
  <c r="G62" i="1" s="1"/>
  <c r="H64" i="1"/>
  <c r="H62" i="1" s="1"/>
  <c r="I64" i="1"/>
  <c r="I62" i="1" s="1"/>
  <c r="F65" i="1"/>
  <c r="F66" i="1"/>
  <c r="G67" i="1"/>
  <c r="H67" i="1"/>
  <c r="I67" i="1"/>
  <c r="F68" i="1"/>
  <c r="T68" i="1"/>
  <c r="F69" i="1"/>
  <c r="G70" i="1"/>
  <c r="H70" i="1"/>
  <c r="I70" i="1"/>
  <c r="F70" i="1" s="1"/>
  <c r="F71" i="1"/>
  <c r="F72" i="1"/>
  <c r="F73" i="1"/>
  <c r="G80" i="1"/>
  <c r="G85" i="1" s="1"/>
  <c r="H80" i="1"/>
  <c r="H85" i="1" s="1"/>
  <c r="I80" i="1"/>
  <c r="F81" i="1"/>
  <c r="F82" i="1"/>
  <c r="I85" i="1"/>
  <c r="T85" i="1"/>
  <c r="U85" i="1"/>
  <c r="V85" i="1"/>
  <c r="W85" i="1"/>
  <c r="F80" i="1" l="1"/>
  <c r="F85" i="1" s="1"/>
  <c r="F67" i="1"/>
  <c r="I52" i="1"/>
  <c r="F30" i="1"/>
  <c r="F24" i="1"/>
  <c r="F21" i="1"/>
  <c r="F17" i="1"/>
  <c r="T74" i="1"/>
  <c r="I16" i="1"/>
  <c r="H52" i="1"/>
  <c r="H26" i="1"/>
  <c r="H74" i="1" s="1"/>
  <c r="H87" i="1" s="1"/>
  <c r="F22" i="1"/>
  <c r="G16" i="1"/>
  <c r="I10" i="1"/>
  <c r="H10" i="1"/>
  <c r="F28" i="1"/>
  <c r="F23" i="1"/>
  <c r="F19" i="1"/>
  <c r="F14" i="1"/>
  <c r="F11" i="1"/>
  <c r="F10" i="1" s="1"/>
  <c r="F62" i="1"/>
  <c r="F36" i="1"/>
  <c r="I26" i="1"/>
  <c r="H16" i="1"/>
  <c r="F16" i="1" s="1"/>
  <c r="F64" i="1"/>
  <c r="G52" i="1"/>
  <c r="F44" i="1"/>
  <c r="F33" i="1"/>
  <c r="G10" i="1"/>
  <c r="G74" i="1" l="1"/>
  <c r="G87" i="1" s="1"/>
  <c r="F26" i="1"/>
  <c r="F52" i="1"/>
  <c r="F74" i="1"/>
  <c r="F87" i="1" s="1"/>
  <c r="I74" i="1"/>
  <c r="I87" i="1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Apor_Org_Coordinador
Aportes SIE
Comisión Nac_Energ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Gastos_3% Ayuntam.</t>
        </r>
      </text>
    </comment>
    <comment ref="E81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2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<sst xmlns="http://schemas.openxmlformats.org/spreadsheetml/2006/main" count="279" uniqueCount="273">
  <si>
    <t>Nota: destacar que son datos preliminares ya que aún contabilidad está en proceso de registros de facturas en dicho  periodos.</t>
  </si>
  <si>
    <t>Fecha de imputación: hasta el 08 de abril de 2019</t>
  </si>
  <si>
    <t>Fecha de registro: hasta el  8 del mes abril 2019</t>
  </si>
  <si>
    <t>Fuente: [Sistema SAP]</t>
  </si>
  <si>
    <t>TOTAL GASTOS Y APLICACIONES FINANCIERAS</t>
  </si>
  <si>
    <t>TOTAL APLICACIONES FINANCIERAS</t>
  </si>
  <si>
    <t xml:space="preserve"> DISMINUCIÓN DEPÓSITOS FONDOS DE TERCEROS</t>
  </si>
  <si>
    <t>4.3.5 -</t>
  </si>
  <si>
    <t>4.3.5 - DISMINUCIÓN DEPÓSITOS FONDOS DE TERCEROS</t>
  </si>
  <si>
    <t>4.3 - DISMINUCIÓN DE FONDOS DE TERCEROS</t>
  </si>
  <si>
    <t xml:space="preserve"> DISMINUCIÓN DE PASIVOS NO CORRIENTES</t>
  </si>
  <si>
    <t>4.2.2 -</t>
  </si>
  <si>
    <t>4.2.2 - DISMINUCIÓN DE PASIVOS NO CORRIENTES</t>
  </si>
  <si>
    <t xml:space="preserve"> DISMINUCIÓN DE PASIVOS CORRIENTES</t>
  </si>
  <si>
    <t>4.2.1 -</t>
  </si>
  <si>
    <t>4.2.1 - DISMINUCIÓN DE PASIVOS CORRIENTES</t>
  </si>
  <si>
    <t>4.2 - DISMINUCIÓN DE PASIVOS</t>
  </si>
  <si>
    <t xml:space="preserve"> INCREMENTO DE ACTIVOS FINANCIEROS CORRIENTES</t>
  </si>
  <si>
    <t>4.1.2 -</t>
  </si>
  <si>
    <t>4.1.2 - INCREMENTO DE ACTIVOS FINANCIEROS NO CORRIENTES</t>
  </si>
  <si>
    <t xml:space="preserve">4.1.1 - </t>
  </si>
  <si>
    <t>4.1.1 - INCREMENTO DE ACTIVOS FINANCIEROS CORRIENTES</t>
  </si>
  <si>
    <t>4.1 - INCREMENTO DE ACTIVOS FINANCIEROS</t>
  </si>
  <si>
    <t>4 - APLICACIONES FINANCIERAS</t>
  </si>
  <si>
    <t>Total Gastos</t>
  </si>
  <si>
    <t>COMISIONES Y OTROS GASTOS BANCARIOS DE LA DEUDA PÚBLICA</t>
  </si>
  <si>
    <t>2.9.4 -</t>
  </si>
  <si>
    <t>2.9.4 - COMISIONES Y OTROS GASTOS BANCARIOS DE LA DEUDA PÚBLICA</t>
  </si>
  <si>
    <t>INTERESES DE LA DEUDA PUBLICA EXTERNA</t>
  </si>
  <si>
    <t>2.9.2 -</t>
  </si>
  <si>
    <t>2.9.2 - INTERESES DE LA DEUDA PUBLICA EXTERNA</t>
  </si>
  <si>
    <t>INTERESES DE LA DEUDA PÚBLICA INTERNA</t>
  </si>
  <si>
    <t>2.9.1 -</t>
  </si>
  <si>
    <t>2.9.1 - INTERESES DE LA DEUDA PÚBLICA INTERNA</t>
  </si>
  <si>
    <t>2.9 - GASTOS FINANCIEROS</t>
  </si>
  <si>
    <t>ADQUISICIÓN DE TÍTULOS VALORES REPRESENTATIVOS DE DEUDA</t>
  </si>
  <si>
    <t>2.8.2 -</t>
  </si>
  <si>
    <t>2.8.2 - ADQUISICIÓN DE TÍTULOS VALORES REPRESENTATIVOS DE DEUDA</t>
  </si>
  <si>
    <t>CONCESIÓN DE PRESTAMOS</t>
  </si>
  <si>
    <t>2.8.1 -</t>
  </si>
  <si>
    <t>2.8.1 - CONCESIÓN DE PRESTAMOS</t>
  </si>
  <si>
    <t>2.8 - ADQUISICION DE ACTIVOS FINANCIEROS CON FINES DE POLÍTICA</t>
  </si>
  <si>
    <t>GASTOS QUE SE ASIGNARÁN DURANTE EL EJERCICIO PARA INVERSIÓN (ART. 32 Y 33 LEY 423-06)</t>
  </si>
  <si>
    <t>2.7.4 -</t>
  </si>
  <si>
    <t>2.7.4 - GASTOS QUE SE ASIGNARÁN DURANTE EL EJERCICIO PARA INVERSIÓN (ART. 32 Y 33 LEY 423-06)</t>
  </si>
  <si>
    <t>CONSTRUCCIONES EN BIENES CONCESIONADOS</t>
  </si>
  <si>
    <t>2.7.3 -</t>
  </si>
  <si>
    <t>2.7.3 - CONSTRUCCIONES EN BIENES CONCESIONADOS</t>
  </si>
  <si>
    <t>Obras de energía</t>
  </si>
  <si>
    <t>2.7.2.2</t>
  </si>
  <si>
    <t>INFRAESTRUCTURA</t>
  </si>
  <si>
    <t>2.7.2 -</t>
  </si>
  <si>
    <t>2.7.2 - INFRAESTRUCTURA</t>
  </si>
  <si>
    <t>Mejoras de tierras y terrenos</t>
  </si>
  <si>
    <t>2.7.1.4</t>
  </si>
  <si>
    <t>OBRAS EN EDIFICACIONES</t>
  </si>
  <si>
    <t>2.7.1 -</t>
  </si>
  <si>
    <t>2.7.1 - OBRAS EN EDIFICACIONES</t>
  </si>
  <si>
    <t>2.7 - OBRAS</t>
  </si>
  <si>
    <t>EDIFICIOS, ESTRUCTURAS, TIERRAS, TERRENOS Y OBJETOS DE VALOR</t>
  </si>
  <si>
    <t>2.6.9 -</t>
  </si>
  <si>
    <t>2.6.9 - EDIFICIOS, ESTRUCTURAS, TIERRAS, TERRENOS Y OBJETOS DE VALOR</t>
  </si>
  <si>
    <t>Informáticas</t>
  </si>
  <si>
    <t>2.6.8.8.01</t>
  </si>
  <si>
    <t>BIENES INTANGIBLES</t>
  </si>
  <si>
    <t>2.6.8 -</t>
  </si>
  <si>
    <t>2.6.8 - BIENES INTANGIBLES</t>
  </si>
  <si>
    <t>ACTIVOS BIÓLOGICOS CULTIVABLES</t>
  </si>
  <si>
    <t>2.6.7 -</t>
  </si>
  <si>
    <t>2.6.7 - ACTIVOS BIÓLOGICOS CULTIVABLES</t>
  </si>
  <si>
    <t>equipos de seguridad</t>
  </si>
  <si>
    <t>2.6.6.2</t>
  </si>
  <si>
    <t>EQUIPOS DE DEFENSA Y SEGURIDAD</t>
  </si>
  <si>
    <t>2.6.6 -</t>
  </si>
  <si>
    <t>2.6.6 - EQUIPOS DE DEFENSA Y SEGURIDAD</t>
  </si>
  <si>
    <t>Otros equipos</t>
  </si>
  <si>
    <t>2.6.5.8</t>
  </si>
  <si>
    <t>MAQUINARIA, OTROS EQUIPOS Y HERRAMIENTAS</t>
  </si>
  <si>
    <t>2.6.5 -</t>
  </si>
  <si>
    <t>2.6.5 - MAQUINARIA, OTROS EQUIPOS Y HERRAMIENTAS</t>
  </si>
  <si>
    <t>Automóviles y camiones</t>
  </si>
  <si>
    <t>2.6.4.1</t>
  </si>
  <si>
    <t>VEHÍCULOS Y EQUIPO DE TRANSPORTE, TRACCIÓN Y ELEVACIÓN</t>
  </si>
  <si>
    <t>2.6.4 -</t>
  </si>
  <si>
    <t>2.6.4 - VEHÍCULOS Y EQUIPO DE TRANSPORTE, TRACCIÓN Y ELEVACIÓN</t>
  </si>
  <si>
    <t>EQUIPO E INSTRUMENTAL, CIENTÍFICO Y LABORATORIO</t>
  </si>
  <si>
    <t>2.6.3 -</t>
  </si>
  <si>
    <t>2.6.3 - EQUIPO E INSTRUMENTAL, CIENTÍFICO Y LABORATORIO</t>
  </si>
  <si>
    <t>MOBILIARIO Y EQUIPO EDUCACIONAL Y RECREATIVO</t>
  </si>
  <si>
    <t>2.6.2 -</t>
  </si>
  <si>
    <t>2.6.2 - MOBILIARIO Y EQUIPO EDUCACIONAL Y RECREATIVO</t>
  </si>
  <si>
    <t>Muebles de oficina y estantería</t>
  </si>
  <si>
    <t>2.6.1.1</t>
  </si>
  <si>
    <t>MOBILIARIO Y EQUIPO</t>
  </si>
  <si>
    <t>2.6.1 -</t>
  </si>
  <si>
    <t>2.6.1 - MOBILIARIO Y EQUIPO</t>
  </si>
  <si>
    <t>2.6 - BIENES MUEBLES, INMUEBLES E INTANGIBLES</t>
  </si>
  <si>
    <t>TRANSFERENCIAS DE CAPITAL A OTRAS INSTITUCIONES PÚBLICAS</t>
  </si>
  <si>
    <t>2.5.9 -</t>
  </si>
  <si>
    <t>2.5.9 - TRANSFERENCIAS DE CAPITAL A OTRAS INSTITUCIONES PÚBLICAS</t>
  </si>
  <si>
    <t>TRANSFERENCIAS DE CAPITAL AL SECTOR EXTERNO</t>
  </si>
  <si>
    <t>2.5.6 -</t>
  </si>
  <si>
    <t>2.5.6 - TRANSFERENCIAS DE CAPITAL AL SECTOR EXTERNO</t>
  </si>
  <si>
    <t>TRANSFERENCIAS DE CAPITAL A INSTITUCIONES PÚBLICAS FINANCIERAS</t>
  </si>
  <si>
    <t>2.5.5 -</t>
  </si>
  <si>
    <t>2.5.5 - TRANSFERENCIAS DE CAPITAL A INSTITUCIONES PÚBLICAS FINANCIERAS</t>
  </si>
  <si>
    <t>TRANSFERENCIAS DE CAPITAL  A EMPRESAS PÚBLICAS NO FINANCIERAS</t>
  </si>
  <si>
    <t>2.5.4 -</t>
  </si>
  <si>
    <t>2.5.4 - TRANSFERENCIAS DE CAPITAL  A EMPRESAS PÚBLICAS NO FINANCIERAS</t>
  </si>
  <si>
    <t>TRANSFERENCIAS DE CAPITAL A GOBIERNOS GENERALES LOCALES</t>
  </si>
  <si>
    <t>2.5.3 -</t>
  </si>
  <si>
    <t>2.5.3 - TRANSFERENCIAS DE CAPITAL A GOBIERNOS GENERALES LOCALES</t>
  </si>
  <si>
    <t>Transferencias de capital a instituciones descentralizadas y autónomas no financieras para proyectos de inver sión</t>
  </si>
  <si>
    <t>2.5.2.2.01</t>
  </si>
  <si>
    <t>TRANSFERENCIAS DE CAPITAL AL GOBIERNO GENERAL  NACIONAL</t>
  </si>
  <si>
    <t>2.5.2 -</t>
  </si>
  <si>
    <t>2.5.2 - TRANSFERENCIAS DE CAPITAL AL GOBIERNO GENERAL  NACIONAL</t>
  </si>
  <si>
    <t>TRANSFERENCIAS DE CAPITAL AL SECTOR PRIVADO</t>
  </si>
  <si>
    <t>2.5.1 -</t>
  </si>
  <si>
    <t>2.5.1 - TRANSFERENCIAS DE CAPITAL AL SECTOR PRIVADO</t>
  </si>
  <si>
    <t>2.5 - TRANSFERENCIAS DE CAPITAL</t>
  </si>
  <si>
    <t>TRANSFERENCIAS CORRIENTES A OTRAS INSTITUCIONES PÚBLICAS</t>
  </si>
  <si>
    <t>2.4.9 -</t>
  </si>
  <si>
    <t>2.4.9 - TRANSFERENCIAS CORRIENTES A OTRAS INSTITUCIONES PÚBLICAS</t>
  </si>
  <si>
    <t>TRANSFERENCIAS CORRIENTES AL SECTOR EXTERNO</t>
  </si>
  <si>
    <t>2.4.7 -</t>
  </si>
  <si>
    <t>2.4.7 - TRANSFERENCIAS CORRIENTES AL SECTOR EXTERNO</t>
  </si>
  <si>
    <t>TRANSFERENCIAS CORRIENTES A INSTITUCIONES PÚBLICAS FINANCIERAS</t>
  </si>
  <si>
    <t>2.4.5 -</t>
  </si>
  <si>
    <t>2.4.5 - TRANSFERENCIAS CORRIENTES A INSTITUCIONES PÚBLICAS FINANCIERAS</t>
  </si>
  <si>
    <t>TRANSFERENCIAS CORRIENTES A EMPRESAS PÚBLICAS NO FINANCIERAS</t>
  </si>
  <si>
    <t>2.4.4 -</t>
  </si>
  <si>
    <t>2.4.4 - TRANSFERENCIAS CORRIENTES A EMPRESAS PÚBLICAS NO FINANCIERAS</t>
  </si>
  <si>
    <t>TRANSFERENCIAS CORRIENTES A GOBIERNOS GENERALES LOCALES</t>
  </si>
  <si>
    <t xml:space="preserve">2.4.3 - </t>
  </si>
  <si>
    <t>2.4.3 -</t>
  </si>
  <si>
    <t>2.4.3 - TRANSFERENCIAS CORRIENTES A GOBIERNOS GENERALES LOCALES</t>
  </si>
  <si>
    <t>TRANSFERENCIAS CORRIENTES AL  GOBIERNO GENERAL NACIONAL</t>
  </si>
  <si>
    <t xml:space="preserve">2.4.2 - </t>
  </si>
  <si>
    <t>2.4.2 -</t>
  </si>
  <si>
    <t>2.4.2 - TRANSFERENCIAS CORRIENTES AL  GOBIERNO GENERAL NACIONAL</t>
  </si>
  <si>
    <t>TRANSFERENCIAS CORRIENTES AL SECTOR PRIVADO</t>
  </si>
  <si>
    <t xml:space="preserve">2.4.1 - </t>
  </si>
  <si>
    <t>2.4.1 -</t>
  </si>
  <si>
    <t>2.4.1 - TRANSFERENCIAS CORRIENTES AL SECTOR PRIVADO</t>
  </si>
  <si>
    <t>2.4 - TRANSFERENCIAS CORRIENTES</t>
  </si>
  <si>
    <t>2.3.9 - PRODUCTOS Y ÚTILES VARIOS</t>
  </si>
  <si>
    <t xml:space="preserve"> GASTOS QUE SE ASIGNARÁN DURANTE EL EJERCICIO (ART. 32 Y 33 LEY 423-06)</t>
  </si>
  <si>
    <t>2.3.8 -</t>
  </si>
  <si>
    <t>2.3.8 - GASTOS QUE SE ASIGNARÁN DURANTE EL EJERCICIO (ART. 32 Y 33 LEY 423-06)</t>
  </si>
  <si>
    <t>Combustibles y lubricantes</t>
  </si>
  <si>
    <t>2.3.7.1</t>
  </si>
  <si>
    <t>COMBUSTIBLES, LUBRICANTES, PRODUCTOS QUÍMICOS Y CONEXOS</t>
  </si>
  <si>
    <t xml:space="preserve">2.3.7 - </t>
  </si>
  <si>
    <t>2.3.7 - COMBUSTIBLES, LUBRICANTES, PRODUCTOS QUÍMICOS Y CONEXOS</t>
  </si>
  <si>
    <t>PRODUCTOS DE MINERALES, METÁLICOS Y NO METÁLICOS</t>
  </si>
  <si>
    <t xml:space="preserve">2.3.6 - </t>
  </si>
  <si>
    <t>2.3.6 - PRODUCTOS DE MINERALES, METÁLICOS Y NO METÁLICOS</t>
  </si>
  <si>
    <t xml:space="preserve"> PRODUCTOS DE CUERO, CAUCHO Y PLÁSTICO</t>
  </si>
  <si>
    <t>2.3.5 -</t>
  </si>
  <si>
    <t>2.3.5 - PRODUCTOS DE CUERO, CAUCHO Y PLÁSTICO</t>
  </si>
  <si>
    <t>Productos medicinales para uso humano</t>
  </si>
  <si>
    <t>2.3.4.1</t>
  </si>
  <si>
    <t xml:space="preserve"> PRODUCTOS FARMACÉUTICOS</t>
  </si>
  <si>
    <t>2.3.4 -</t>
  </si>
  <si>
    <t>2.3.4 - PRODUCTOS FARMACÉUTICOS</t>
  </si>
  <si>
    <t>Libros, revistas y periódicos</t>
  </si>
  <si>
    <t>2.3.3.4</t>
  </si>
  <si>
    <t xml:space="preserve"> PRODUCTOS DE PAPEL, CARTÓN E IMPRESOS</t>
  </si>
  <si>
    <t xml:space="preserve">2.3.3 - </t>
  </si>
  <si>
    <t>2.3.3 - PRODUCTOS DE PAPEL, CARTÓN E IMPRESOS</t>
  </si>
  <si>
    <t>Prendas de vestir</t>
  </si>
  <si>
    <t>2.3.2.3</t>
  </si>
  <si>
    <t xml:space="preserve"> TEXTILES Y VESTUARIOS</t>
  </si>
  <si>
    <t>2.3.2 -</t>
  </si>
  <si>
    <t>2.3.2 - TEXTILES Y VESTUARIOS</t>
  </si>
  <si>
    <t>ALIMENTOS Y PRODUCTOS AGROFORESTALES</t>
  </si>
  <si>
    <t>2.3.1 -</t>
  </si>
  <si>
    <t>2.3.1 - ALIMENTOS Y PRODUCTOS AGROFORESTALES</t>
  </si>
  <si>
    <t>2.3 - MATERIALES Y SUMINISTROS</t>
  </si>
  <si>
    <t xml:space="preserve"> OTRAS CONTRATACIONES DE SERVICIOS</t>
  </si>
  <si>
    <t>2.2.9 -</t>
  </si>
  <si>
    <t>2.2.9 - OTRAS CONTRATACIONES DE SERVICIOS</t>
  </si>
  <si>
    <t>Otros servicios técnicos profesionales</t>
  </si>
  <si>
    <t>2.2.8.7.06</t>
  </si>
  <si>
    <t>OTROS SERVICIOS NO INCLUIDOS EN CONCEPTOS ANTERIORES</t>
  </si>
  <si>
    <t xml:space="preserve">2.2.8 - </t>
  </si>
  <si>
    <t>2.2.8 - OTROS SERVICIOS NO INCLUIDOS EN CONCEPTOS ANTERIORES</t>
  </si>
  <si>
    <t>Obras menores en edificaciones</t>
  </si>
  <si>
    <t>2.2.7.1.01</t>
  </si>
  <si>
    <t>SERVICIOS DE CONSERVACIÓN, REPARACIONES MENORES E INSTALACIONES TEMPORALES</t>
  </si>
  <si>
    <t>2.2.7 -</t>
  </si>
  <si>
    <t>2.2.7 - SERVICIOS DE CONSERVACIÓN, REPARACIONES MENORES E INSTALACIONES TEMPORALES</t>
  </si>
  <si>
    <t>SEGUROS</t>
  </si>
  <si>
    <t>2.2.6 -</t>
  </si>
  <si>
    <t>2.2.6 - SEGUROS</t>
  </si>
  <si>
    <t>Alquileres de equipos de transporte, tracción y elevación</t>
  </si>
  <si>
    <t>2.2.5.4</t>
  </si>
  <si>
    <t xml:space="preserve"> ALQUILERES Y RENTAS</t>
  </si>
  <si>
    <t>2.2.5 -</t>
  </si>
  <si>
    <t>2.2.5 - ALQUILERES Y RENTAS</t>
  </si>
  <si>
    <t>Peaje</t>
  </si>
  <si>
    <t>2.2.4.4</t>
  </si>
  <si>
    <t>TRANSPORTE Y ALMACENAJE</t>
  </si>
  <si>
    <t>2.2.4 -</t>
  </si>
  <si>
    <t>2.2.4 - TRANSPORTE Y ALMACENAJE</t>
  </si>
  <si>
    <t>Viáticos dentro del país</t>
  </si>
  <si>
    <t>2.2.3.1.01</t>
  </si>
  <si>
    <t xml:space="preserve"> VIÁTICOS</t>
  </si>
  <si>
    <t xml:space="preserve">2.2.3 - </t>
  </si>
  <si>
    <t>2.2.3 - VIÁTICOS</t>
  </si>
  <si>
    <t>Publicidad y propaganda</t>
  </si>
  <si>
    <t>2.2.2.1</t>
  </si>
  <si>
    <t>PUBLICIDAD, IMPRESIÓN Y ENCUADERNACIÓN</t>
  </si>
  <si>
    <t>2.2.2 -</t>
  </si>
  <si>
    <t>2.2.2 - PUBLICIDAD, IMPRESIÓN Y ENCUADERNACIÓN</t>
  </si>
  <si>
    <t>Energía eléctrica</t>
  </si>
  <si>
    <t>2.2.1.6.01</t>
  </si>
  <si>
    <t>SERVICIOS BÁSICOS</t>
  </si>
  <si>
    <t xml:space="preserve">2.2.1 - </t>
  </si>
  <si>
    <t>2.2.1 - SERVICIOS BÁSICOS</t>
  </si>
  <si>
    <t>2.2 - CONTRATACIÓN DE SERVICIOS</t>
  </si>
  <si>
    <t>Compensación servicios de seguridad</t>
  </si>
  <si>
    <t>2.1.2.2.05</t>
  </si>
  <si>
    <t xml:space="preserve"> CONTRIBUCIONES A LA SEGURIDAD SOCIAL</t>
  </si>
  <si>
    <t>2.1.5 -</t>
  </si>
  <si>
    <t>2.1.5 - CONTRIBUCIONES A LA SEGURIDAD SOCIAL</t>
  </si>
  <si>
    <t>Otras gratificaciones</t>
  </si>
  <si>
    <t>2.1.4.2.04</t>
  </si>
  <si>
    <t>GRATIFICACIONES Y BONIFICACIONES</t>
  </si>
  <si>
    <t xml:space="preserve">2.1.4 - </t>
  </si>
  <si>
    <t>2.1.4 - GRATIFICACIONES Y BONIFICACIONES</t>
  </si>
  <si>
    <t xml:space="preserve"> DIETAS Y GASTOS DE REPRESENTACIÓN</t>
  </si>
  <si>
    <t>2.1.3 -</t>
  </si>
  <si>
    <t>2.1.3 - DIETAS Y GASTOS DE REPRESENTACIÓN</t>
  </si>
  <si>
    <t xml:space="preserve"> SOBRESUELDOS</t>
  </si>
  <si>
    <t xml:space="preserve">2.1.2 - </t>
  </si>
  <si>
    <t>2.1.2 - SOBRESUELDOS</t>
  </si>
  <si>
    <t>Sueldos fijos</t>
  </si>
  <si>
    <t>2.1.1.1.01</t>
  </si>
  <si>
    <t>REMUNERACIONES</t>
  </si>
  <si>
    <t xml:space="preserve">2.1.1 - </t>
  </si>
  <si>
    <t>2.1.1 - REMUNERACIONES</t>
  </si>
  <si>
    <t>2.1 - REMUNERACIONES Y CONTRIBUCIONES</t>
  </si>
  <si>
    <t>2 - GASTOS</t>
  </si>
  <si>
    <t>DESCRIP. DIGEPRES (SIGEF)</t>
  </si>
  <si>
    <t>Cuenta Digepress</t>
  </si>
  <si>
    <t>Descripción OAI</t>
  </si>
  <si>
    <t xml:space="preserve">Cuenta OAI </t>
  </si>
  <si>
    <t>5. Fecha de registro: el día 10 del mes siguiente al mes analizado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</si>
  <si>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</si>
  <si>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</si>
  <si>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</si>
  <si>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</si>
  <si>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</si>
  <si>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</si>
  <si>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</si>
  <si>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</si>
  <si>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</si>
  <si>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</si>
  <si>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</si>
  <si>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</si>
  <si>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</si>
  <si>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</si>
  <si>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4. Fecha de imputación: último día del mes analizado</t>
  </si>
  <si>
    <t xml:space="preserve">3. Se presenta la clasificación objetal del gasto al nivel de cuenta. </t>
  </si>
  <si>
    <t>En RD$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</si>
  <si>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</si>
  <si>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</si>
  <si>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1. Gasto devengado. </t>
  </si>
  <si>
    <t>Notas:</t>
  </si>
  <si>
    <t>EDENORTE DOMINICANA, S.A.</t>
  </si>
  <si>
    <t>EJECUCIÓN PRESUPUESTARIA MES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</si>
</sst>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43" fontId="2" fillId="2" borderId="0" xfId="0" applyNumberFormat="1" applyFont="1" applyFill="1"/>
    <xf numFmtId="43" fontId="2" fillId="2" borderId="0" xfId="1" applyFont="1" applyFill="1"/>
    <xf numFmtId="43" fontId="2" fillId="0" borderId="0" xfId="0" applyNumberFormat="1" applyFont="1"/>
    <xf numFmtId="164" fontId="3" fillId="3" borderId="0" xfId="0" applyNumberFormat="1" applyFont="1" applyFill="1" applyBorder="1" applyAlignment="1">
      <alignment horizontal="center" vertical="center" wrapText="1"/>
    </xf>
    <xf numFmtId="43" fontId="3" fillId="3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3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4" fillId="0" borderId="0" xfId="0" applyNumberFormat="1" applyFont="1"/>
    <xf numFmtId="43" fontId="3" fillId="0" borderId="0" xfId="0" applyNumberFormat="1" applyFont="1"/>
    <xf numFmtId="164" fontId="3" fillId="0" borderId="0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43" fontId="3" fillId="2" borderId="0" xfId="0" applyNumberFormat="1" applyFont="1" applyFill="1"/>
    <xf numFmtId="0" fontId="2" fillId="0" borderId="0" xfId="0" applyFont="1" applyAlignment="1">
      <alignment horizontal="center" vertical="center" wrapText="1"/>
    </xf>
    <xf numFmtId="43" fontId="2" fillId="0" borderId="0" xfId="1" applyFont="1"/>
    <xf numFmtId="43" fontId="2" fillId="2" borderId="0" xfId="1" applyFont="1" applyFill="1" applyAlignment="1">
      <alignment vertical="center" wrapText="1"/>
    </xf>
    <xf numFmtId="43" fontId="3" fillId="2" borderId="0" xfId="1" applyFont="1" applyFill="1"/>
    <xf numFmtId="43" fontId="2" fillId="2" borderId="0" xfId="0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vertical="center" wrapText="1"/>
    </xf>
    <xf numFmtId="43" fontId="2" fillId="2" borderId="0" xfId="0" applyNumberFormat="1" applyFont="1" applyFill="1" applyAlignment="1">
      <alignment horizontal="center" vertical="center" wrapText="1"/>
    </xf>
    <xf numFmtId="43" fontId="3" fillId="2" borderId="0" xfId="0" applyNumberFormat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165" fontId="5" fillId="0" borderId="0" xfId="3" applyNumberFormat="1" applyFont="1" applyAlignment="1">
      <alignment horizontal="left" vertic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3" fontId="0" fillId="0" borderId="0" xfId="0" applyNumberFormat="1" applyProtection="1"/>
    <xf numFmtId="166" fontId="2" fillId="2" borderId="0" xfId="1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5" fillId="2" borderId="0" xfId="3" applyNumberFormat="1" applyFont="1" applyFill="1" applyBorder="1" applyAlignment="1">
      <alignment horizont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166" fontId="2" fillId="0" borderId="0" xfId="1" applyNumberFormat="1" applyFont="1" applyAlignment="1">
      <alignment vertical="center"/>
    </xf>
    <xf numFmtId="43" fontId="2" fillId="2" borderId="0" xfId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6" borderId="0" xfId="0" applyFont="1" applyFill="1"/>
    <xf numFmtId="0" fontId="2" fillId="0" borderId="0" xfId="0" applyFont="1" applyAlignment="1">
      <alignment vertical="center"/>
    </xf>
    <xf numFmtId="9" fontId="2" fillId="0" borderId="0" xfId="2" applyFont="1"/>
    <xf numFmtId="43" fontId="3" fillId="0" borderId="0" xfId="1" applyFont="1" applyAlignment="1">
      <alignment vertical="center" wrapText="1"/>
    </xf>
    <xf numFmtId="43" fontId="3" fillId="0" borderId="2" xfId="1" applyFont="1" applyBorder="1" applyAlignment="1">
      <alignment horizontal="left" vertical="center" wrapText="1"/>
    </xf>
    <xf numFmtId="43" fontId="3" fillId="2" borderId="2" xfId="1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3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313766</xdr:colOff>
      <xdr:row>3</xdr:row>
      <xdr:rowOff>163045</xdr:rowOff>
    </xdr:from>
    <xdr:ext cx="2599764" cy="56246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6" y="869016"/>
          <a:ext cx="2599764" cy="562461"/>
        </a:xfrm>
        <a:prstGeom prst="rect">
          <a:avLst/>
        </a:prstGeom>
      </xdr:spPr>
    </xdr:pic>
    <xdr:clientData/>
  </xdr:oneCellAnchor>
  <xdr:oneCellAnchor>
    <xdr:from>
      <xdr:col>9</xdr:col>
      <xdr:colOff>627530</xdr:colOff>
      <xdr:row>94</xdr:row>
      <xdr:rowOff>100853</xdr:rowOff>
    </xdr:from>
    <xdr:ext cx="3753970" cy="76816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4880" y="18007853"/>
          <a:ext cx="3753970" cy="768163"/>
        </a:xfrm>
        <a:prstGeom prst="rect">
          <a:avLst/>
        </a:prstGeom>
      </xdr:spPr>
    </xdr:pic>
    <xdr:clientData/>
  </xdr:oneCellAnchor>
  <xdr:oneCellAnchor>
    <xdr:from>
      <xdr:col>9</xdr:col>
      <xdr:colOff>414617</xdr:colOff>
      <xdr:row>98</xdr:row>
      <xdr:rowOff>56030</xdr:rowOff>
    </xdr:from>
    <xdr:ext cx="4515971" cy="943107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1017" y="18725030"/>
          <a:ext cx="4515971" cy="943107"/>
        </a:xfrm>
        <a:prstGeom prst="rect">
          <a:avLst/>
        </a:prstGeom>
      </xdr:spPr>
    </xdr:pic>
    <xdr:clientData/>
  </xdr:oneCellAnchor>
  <xdr:twoCellAnchor>
    <xdr:from>
      <xdr:col>10</xdr:col>
      <xdr:colOff>560293</xdr:colOff>
      <xdr:row>102</xdr:row>
      <xdr:rowOff>56030</xdr:rowOff>
    </xdr:from>
    <xdr:to>
      <xdr:col>11</xdr:col>
      <xdr:colOff>662641</xdr:colOff>
      <xdr:row>110</xdr:row>
      <xdr:rowOff>0</xdr:rowOff>
    </xdr:to>
    <xdr:pic>
      <xdr:nvPicPr>
        <xdr:cNvPr id="5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293" y="19487030"/>
          <a:ext cx="654798" cy="14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3-%20GERENCIA%20PLANIFICACION%20Y%20PRESUPUESTOS\DIGEPRES%202018-2019\Informaci&#243;n%20OAI\Plantillas%20Ejecuci&#243;n%20Presupuestaria%20(OAI)%20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19"/>
      <sheetName val="DIGEPRES"/>
      <sheetName val="Hoja1"/>
      <sheetName val="Cuentas "/>
      <sheetName val="Plantilla Ejecución "/>
    </sheetNames>
    <sheetDataSet>
      <sheetData sheetId="0"/>
      <sheetData sheetId="1">
        <row r="28">
          <cell r="D28">
            <v>14685746.140000001</v>
          </cell>
          <cell r="E28">
            <v>14644091.58</v>
          </cell>
          <cell r="F28">
            <v>15229727.439999999</v>
          </cell>
        </row>
        <row r="29">
          <cell r="D29">
            <v>22658484.359999999</v>
          </cell>
          <cell r="E29">
            <v>6395403.6300000008</v>
          </cell>
          <cell r="F29">
            <v>5980116.3899999997</v>
          </cell>
        </row>
        <row r="30">
          <cell r="D30">
            <v>11206455.630000001</v>
          </cell>
          <cell r="E30">
            <v>11412506.640000001</v>
          </cell>
          <cell r="F30">
            <v>11715437.869999999</v>
          </cell>
        </row>
        <row r="31">
          <cell r="D31">
            <v>2513596211.1399999</v>
          </cell>
          <cell r="E31">
            <v>2292998375.3200002</v>
          </cell>
          <cell r="F31">
            <v>2270854915.0700002</v>
          </cell>
        </row>
        <row r="32">
          <cell r="D32">
            <v>1680268.28</v>
          </cell>
          <cell r="E32">
            <v>199764.03</v>
          </cell>
          <cell r="F32">
            <v>150709.35999999999</v>
          </cell>
        </row>
        <row r="33">
          <cell r="D33">
            <v>21967235.34</v>
          </cell>
          <cell r="E33">
            <v>6351887.7699999996</v>
          </cell>
          <cell r="F33">
            <v>1636718.41</v>
          </cell>
        </row>
        <row r="34">
          <cell r="D34">
            <v>632210</v>
          </cell>
          <cell r="E34">
            <v>8671001.1300000008</v>
          </cell>
          <cell r="F34">
            <v>3125520.34</v>
          </cell>
        </row>
        <row r="35">
          <cell r="D35">
            <v>1939918.02</v>
          </cell>
          <cell r="E35">
            <v>1528821.2</v>
          </cell>
          <cell r="F35">
            <v>1033539.02</v>
          </cell>
        </row>
        <row r="36">
          <cell r="D36">
            <v>1032361.19</v>
          </cell>
          <cell r="E36">
            <v>341959.17</v>
          </cell>
          <cell r="F36">
            <v>1155847.5099999998</v>
          </cell>
        </row>
        <row r="37">
          <cell r="D37">
            <v>107308.96</v>
          </cell>
          <cell r="E37">
            <v>53893.26</v>
          </cell>
          <cell r="F37">
            <v>39221.269999999997</v>
          </cell>
        </row>
        <row r="38">
          <cell r="D38">
            <v>47242.04</v>
          </cell>
          <cell r="E38">
            <v>417500</v>
          </cell>
          <cell r="F38">
            <v>918400</v>
          </cell>
        </row>
        <row r="39">
          <cell r="D39">
            <v>89551252.540000007</v>
          </cell>
          <cell r="E39">
            <v>4512151.34</v>
          </cell>
          <cell r="F39">
            <v>4441759.5699999994</v>
          </cell>
        </row>
        <row r="40">
          <cell r="D40">
            <v>2673732.64</v>
          </cell>
          <cell r="E40">
            <v>2833050.48</v>
          </cell>
          <cell r="F40">
            <v>841880.17</v>
          </cell>
        </row>
        <row r="41">
          <cell r="D41">
            <v>21417850.09</v>
          </cell>
          <cell r="E41">
            <v>21805445.710000001</v>
          </cell>
          <cell r="F41">
            <v>21197745.019999996</v>
          </cell>
        </row>
        <row r="42">
          <cell r="D42">
            <v>434614.91</v>
          </cell>
          <cell r="E42">
            <v>0</v>
          </cell>
          <cell r="F42">
            <v>0</v>
          </cell>
        </row>
        <row r="43">
          <cell r="D43">
            <v>13170.35</v>
          </cell>
          <cell r="E43">
            <v>0</v>
          </cell>
          <cell r="F43">
            <v>0</v>
          </cell>
        </row>
        <row r="44">
          <cell r="D44">
            <v>1544599.46</v>
          </cell>
          <cell r="E44">
            <v>1291189.95</v>
          </cell>
          <cell r="F44">
            <v>112862.12</v>
          </cell>
        </row>
        <row r="45">
          <cell r="D45">
            <v>7845321.5499999998</v>
          </cell>
          <cell r="E45">
            <v>487845.18</v>
          </cell>
          <cell r="F45">
            <v>13203350.59</v>
          </cell>
        </row>
        <row r="46">
          <cell r="D46">
            <v>75687589.900000006</v>
          </cell>
          <cell r="E46">
            <v>80119804.239999995</v>
          </cell>
          <cell r="F46">
            <v>83230351.469999984</v>
          </cell>
        </row>
        <row r="47">
          <cell r="D47">
            <v>667794.05000000005</v>
          </cell>
          <cell r="E47">
            <v>1098272.25</v>
          </cell>
          <cell r="F47">
            <v>1519426.25</v>
          </cell>
        </row>
        <row r="48">
          <cell r="D48">
            <v>28013664.640000001</v>
          </cell>
          <cell r="E48">
            <v>81512.149999999994</v>
          </cell>
          <cell r="F48">
            <v>1079899.25</v>
          </cell>
        </row>
        <row r="49">
          <cell r="D49">
            <v>5848075.9500000002</v>
          </cell>
          <cell r="E49">
            <v>3902334.56</v>
          </cell>
          <cell r="F49">
            <v>-68237.740000000005</v>
          </cell>
        </row>
        <row r="50">
          <cell r="D50">
            <v>5799725.8600000003</v>
          </cell>
          <cell r="E50">
            <v>3769214.82</v>
          </cell>
          <cell r="F50">
            <v>3971047.21</v>
          </cell>
        </row>
        <row r="51">
          <cell r="D51">
            <v>214994.78</v>
          </cell>
          <cell r="E51">
            <v>972618.93</v>
          </cell>
          <cell r="F51">
            <v>1006008.87</v>
          </cell>
        </row>
        <row r="52">
          <cell r="D52">
            <v>483672.75</v>
          </cell>
          <cell r="E52">
            <v>688740.68</v>
          </cell>
          <cell r="F52">
            <v>910903.88</v>
          </cell>
        </row>
        <row r="53">
          <cell r="D53">
            <v>3420093.82</v>
          </cell>
          <cell r="E53">
            <v>2971628.08</v>
          </cell>
          <cell r="F53">
            <v>2560280.48</v>
          </cell>
        </row>
        <row r="54">
          <cell r="D54">
            <v>28500</v>
          </cell>
          <cell r="E54">
            <v>34600</v>
          </cell>
          <cell r="F54">
            <v>35600</v>
          </cell>
        </row>
        <row r="55">
          <cell r="D55">
            <v>984120</v>
          </cell>
          <cell r="E55">
            <v>0</v>
          </cell>
          <cell r="F55">
            <v>0</v>
          </cell>
        </row>
        <row r="56">
          <cell r="D56">
            <v>2475418.37</v>
          </cell>
          <cell r="E56">
            <v>143224.94</v>
          </cell>
          <cell r="F56">
            <v>233236.55000000002</v>
          </cell>
        </row>
        <row r="57">
          <cell r="D57">
            <v>2719941.6</v>
          </cell>
          <cell r="E57">
            <v>2424736.2799999998</v>
          </cell>
          <cell r="F57">
            <v>3231427.94</v>
          </cell>
        </row>
        <row r="58">
          <cell r="D58">
            <v>0</v>
          </cell>
          <cell r="E58">
            <v>0</v>
          </cell>
          <cell r="F58">
            <v>0</v>
          </cell>
        </row>
        <row r="59">
          <cell r="D59">
            <v>2461220.87</v>
          </cell>
          <cell r="E59">
            <v>3146033.19</v>
          </cell>
          <cell r="F59">
            <v>3840245.8000000007</v>
          </cell>
        </row>
        <row r="60">
          <cell r="D60">
            <v>14125505.039999999</v>
          </cell>
          <cell r="E60">
            <v>483892.87</v>
          </cell>
          <cell r="F60">
            <v>3968448.4800000004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</row>
        <row r="63">
          <cell r="D63">
            <v>75765</v>
          </cell>
          <cell r="E63">
            <v>654079</v>
          </cell>
          <cell r="F63">
            <v>305159</v>
          </cell>
        </row>
        <row r="64">
          <cell r="D64">
            <v>7114538.9500000002</v>
          </cell>
          <cell r="E64">
            <v>7053453.8300000001</v>
          </cell>
          <cell r="F64">
            <v>7198283.7699999996</v>
          </cell>
        </row>
        <row r="65">
          <cell r="D65">
            <v>7364147.3200000003</v>
          </cell>
          <cell r="E65">
            <v>84750</v>
          </cell>
          <cell r="F65">
            <v>8022287.2500000009</v>
          </cell>
        </row>
        <row r="66">
          <cell r="D66">
            <v>469040.12</v>
          </cell>
          <cell r="E66">
            <v>187245.73</v>
          </cell>
          <cell r="F66">
            <v>486829.84</v>
          </cell>
        </row>
        <row r="67">
          <cell r="D67">
            <v>0</v>
          </cell>
          <cell r="E67">
            <v>2690.4</v>
          </cell>
          <cell r="F67">
            <v>951109.5</v>
          </cell>
        </row>
        <row r="68">
          <cell r="D68">
            <v>8957801.0600000005</v>
          </cell>
          <cell r="E68">
            <v>4692760.29</v>
          </cell>
          <cell r="F68">
            <v>6204876.4400000004</v>
          </cell>
        </row>
        <row r="69">
          <cell r="D69">
            <v>39026557.479999997</v>
          </cell>
          <cell r="E69">
            <v>463768.71</v>
          </cell>
          <cell r="F69">
            <v>-65870.39</v>
          </cell>
        </row>
        <row r="70">
          <cell r="D70">
            <v>4941158.96</v>
          </cell>
          <cell r="E70">
            <v>21058.05</v>
          </cell>
          <cell r="F70">
            <v>-58788.22</v>
          </cell>
        </row>
        <row r="71">
          <cell r="D71">
            <v>567878.31000000006</v>
          </cell>
          <cell r="E71">
            <v>194416.55</v>
          </cell>
          <cell r="F71">
            <v>1317418.57</v>
          </cell>
        </row>
        <row r="72">
          <cell r="D72">
            <v>7287163.1399999997</v>
          </cell>
          <cell r="E72">
            <v>138041.04</v>
          </cell>
          <cell r="F72">
            <v>-321550.90999999997</v>
          </cell>
        </row>
        <row r="73">
          <cell r="D73">
            <v>2357920</v>
          </cell>
          <cell r="E73">
            <v>18366449.82</v>
          </cell>
          <cell r="F73">
            <v>18050200.969999999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</row>
        <row r="76">
          <cell r="D76">
            <v>1901572.13</v>
          </cell>
          <cell r="E76">
            <v>67285.61</v>
          </cell>
          <cell r="F76">
            <v>329687</v>
          </cell>
        </row>
        <row r="77">
          <cell r="D77">
            <v>11468319.68</v>
          </cell>
          <cell r="E77">
            <v>10439472.359999999</v>
          </cell>
          <cell r="F77">
            <v>2962833.7700000005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80">
          <cell r="D80">
            <v>852004.95</v>
          </cell>
          <cell r="E80">
            <v>0</v>
          </cell>
          <cell r="F80">
            <v>3797398.12</v>
          </cell>
        </row>
        <row r="81">
          <cell r="D81">
            <v>1730802983.75</v>
          </cell>
          <cell r="E81">
            <v>413843009.49000001</v>
          </cell>
          <cell r="F81">
            <v>183326874.27000001</v>
          </cell>
        </row>
      </sheetData>
      <sheetData sheetId="2"/>
      <sheetData sheetId="3">
        <row r="40">
          <cell r="E40">
            <v>148140352.61000001</v>
          </cell>
          <cell r="F40">
            <v>140150828.70000002</v>
          </cell>
          <cell r="G40">
            <v>128632999.22</v>
          </cell>
        </row>
        <row r="41">
          <cell r="E41">
            <v>16560230.870000001</v>
          </cell>
          <cell r="F41">
            <v>16480795.149999999</v>
          </cell>
          <cell r="G41">
            <v>16375030.93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1"/>
  <sheetViews>
    <sheetView showGridLines="0" tabSelected="1" topLeftCell="E4" zoomScale="85" zoomScaleNormal="85" workbookViewId="0">
      <pane xSplit="2" ySplit="6" topLeftCell="G10" activePane="bottomRight" state="frozen"/>
      <selection activeCell="E4" sqref="E4"/>
      <selection pane="topRight" activeCell="G4" sqref="G4"/>
      <selection pane="bottomLeft" activeCell="E8" sqref="E8"/>
      <selection pane="bottomRight" activeCell="I101" sqref="I101"/>
    </sheetView>
  </sheetViews>
  <sheetFormatPr baseColWidth="10" defaultColWidth="9.140625" defaultRowHeight="15.75" x14ac:dyDescent="0.25"/>
  <cols>
    <col min="1" max="1" width="16.140625" style="1" hidden="1" customWidth="1"/>
    <col min="2" max="2" width="61.85546875" style="1" hidden="1" customWidth="1"/>
    <col min="3" max="3" width="38.42578125" style="3" hidden="1" customWidth="1"/>
    <col min="4" max="4" width="34.7109375" style="1" hidden="1" customWidth="1"/>
    <col min="5" max="5" width="44.28515625" style="1" customWidth="1"/>
    <col min="6" max="6" width="22" style="1" bestFit="1" customWidth="1"/>
    <col min="7" max="7" width="23.28515625" style="2" customWidth="1"/>
    <col min="8" max="8" width="22.85546875" style="1" customWidth="1"/>
    <col min="9" max="10" width="20.7109375" style="1" bestFit="1" customWidth="1"/>
    <col min="11" max="11" width="23.5703125" style="1" customWidth="1"/>
    <col min="12" max="12" width="26.140625" style="1" customWidth="1"/>
    <col min="13" max="13" width="26" style="1" customWidth="1"/>
    <col min="14" max="14" width="24.28515625" style="1" customWidth="1"/>
    <col min="15" max="15" width="21.42578125" style="1" customWidth="1"/>
    <col min="16" max="16" width="22.28515625" style="1" customWidth="1"/>
    <col min="17" max="17" width="19.140625" style="1" bestFit="1" customWidth="1"/>
    <col min="18" max="18" width="13" style="1" bestFit="1" customWidth="1"/>
    <col min="19" max="19" width="12.85546875" style="1" customWidth="1"/>
    <col min="20" max="20" width="97" style="1" bestFit="1" customWidth="1"/>
    <col min="21" max="21" width="9.42578125" style="1" bestFit="1" customWidth="1"/>
    <col min="22" max="29" width="6.42578125" style="1" bestFit="1" customWidth="1"/>
    <col min="30" max="31" width="7.5703125" style="1" bestFit="1" customWidth="1"/>
    <col min="32" max="16384" width="9.140625" style="1"/>
  </cols>
  <sheetData>
    <row r="1" spans="1:31" ht="18.75" x14ac:dyDescent="0.25">
      <c r="E1" s="65" t="s">
        <v>271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4"/>
      <c r="T1" s="4" t="s">
        <v>270</v>
      </c>
    </row>
    <row r="2" spans="1:31" ht="18.75" x14ac:dyDescent="0.25">
      <c r="E2" s="65">
        <v>2019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4"/>
      <c r="T2" s="41" t="s">
        <v>269</v>
      </c>
    </row>
    <row r="3" spans="1:31" ht="18.75" x14ac:dyDescent="0.25">
      <c r="E3" s="65" t="s">
        <v>268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4"/>
      <c r="T3" s="41" t="s">
        <v>267</v>
      </c>
    </row>
    <row r="4" spans="1:31" ht="18.75" x14ac:dyDescent="0.25"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41"/>
    </row>
    <row r="5" spans="1:31" ht="15" customHeight="1" x14ac:dyDescent="0.25">
      <c r="E5" s="64"/>
      <c r="F5" s="64"/>
      <c r="G5" s="67" t="s">
        <v>272</v>
      </c>
      <c r="H5" s="67"/>
      <c r="I5" s="67"/>
      <c r="J5" s="64"/>
      <c r="K5" s="64"/>
      <c r="L5" s="64"/>
      <c r="M5" s="64"/>
      <c r="N5" s="64"/>
      <c r="O5" s="64"/>
      <c r="P5" s="64"/>
      <c r="Q5" s="64"/>
      <c r="R5" s="64"/>
      <c r="S5" s="64"/>
      <c r="T5" s="41"/>
    </row>
    <row r="6" spans="1:31" ht="18.75" x14ac:dyDescent="0.3">
      <c r="E6" s="66" t="s">
        <v>266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3"/>
      <c r="T6" s="41" t="s">
        <v>265</v>
      </c>
    </row>
    <row r="7" spans="1:31" x14ac:dyDescent="0.25">
      <c r="T7" s="41" t="s">
        <v>264</v>
      </c>
    </row>
    <row r="8" spans="1:31" x14ac:dyDescent="0.25">
      <c r="E8" s="62" t="s">
        <v>263</v>
      </c>
      <c r="F8" s="61" t="s">
        <v>262</v>
      </c>
      <c r="G8" s="61" t="s">
        <v>261</v>
      </c>
      <c r="H8" s="61" t="s">
        <v>260</v>
      </c>
      <c r="I8" s="61" t="s">
        <v>259</v>
      </c>
      <c r="J8" s="61" t="s">
        <v>258</v>
      </c>
      <c r="K8" s="61" t="s">
        <v>257</v>
      </c>
      <c r="L8" s="61" t="s">
        <v>256</v>
      </c>
      <c r="M8" s="61" t="s">
        <v>255</v>
      </c>
      <c r="N8" s="61" t="s">
        <v>254</v>
      </c>
      <c r="O8" s="61" t="s">
        <v>253</v>
      </c>
      <c r="P8" s="61" t="s">
        <v>252</v>
      </c>
      <c r="Q8" s="61" t="s">
        <v>251</v>
      </c>
      <c r="R8" s="61" t="s">
        <v>250</v>
      </c>
      <c r="S8" s="6"/>
      <c r="T8" s="41" t="s">
        <v>249</v>
      </c>
    </row>
    <row r="9" spans="1:31" x14ac:dyDescent="0.25">
      <c r="A9" s="59" t="s">
        <v>248</v>
      </c>
      <c r="B9" s="59" t="s">
        <v>247</v>
      </c>
      <c r="C9" s="60" t="s">
        <v>246</v>
      </c>
      <c r="D9" s="59" t="s">
        <v>245</v>
      </c>
      <c r="E9" s="23" t="s">
        <v>244</v>
      </c>
      <c r="F9" s="57"/>
      <c r="G9" s="58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6"/>
      <c r="AD9" s="8"/>
      <c r="AE9" s="8"/>
    </row>
    <row r="10" spans="1:31" ht="31.5" x14ac:dyDescent="0.25">
      <c r="E10" s="17" t="s">
        <v>243</v>
      </c>
      <c r="F10" s="56">
        <f>SUM(F11:F15)</f>
        <v>545933807.0200001</v>
      </c>
      <c r="G10" s="38">
        <f>SUM(G11:G15)</f>
        <v>202044813.98000002</v>
      </c>
      <c r="H10" s="38">
        <f>SUM(H11:H15)</f>
        <v>177671119.06000003</v>
      </c>
      <c r="I10" s="38">
        <f>SUM(I11:I15)</f>
        <v>166217873.97999999</v>
      </c>
      <c r="J10" s="38"/>
      <c r="K10" s="38"/>
      <c r="L10" s="38"/>
      <c r="M10" s="38"/>
      <c r="N10" s="38"/>
      <c r="O10" s="38"/>
      <c r="P10" s="38"/>
      <c r="Q10" s="38"/>
      <c r="R10" s="38"/>
      <c r="S10" s="6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x14ac:dyDescent="0.25">
      <c r="E11" s="15" t="s">
        <v>242</v>
      </c>
      <c r="F11" s="7">
        <f>SUM(G11:Q11)</f>
        <v>416924180.53000009</v>
      </c>
      <c r="G11" s="29">
        <f>+'[1]Cuentas '!E40</f>
        <v>148140352.61000001</v>
      </c>
      <c r="H11" s="29">
        <f>+'[1]Cuentas '!F40</f>
        <v>140150828.70000002</v>
      </c>
      <c r="I11" s="29">
        <f>+'[1]Cuentas '!G40</f>
        <v>128632999.22</v>
      </c>
      <c r="J11" s="28"/>
      <c r="K11" s="28"/>
      <c r="L11" s="28"/>
      <c r="M11" s="28"/>
      <c r="N11" s="28"/>
      <c r="O11" s="28"/>
      <c r="P11" s="28"/>
      <c r="Q11" s="28"/>
      <c r="R11" s="6"/>
      <c r="S11" s="6"/>
      <c r="V11" s="55"/>
    </row>
    <row r="12" spans="1:31" x14ac:dyDescent="0.25">
      <c r="A12" s="1" t="s">
        <v>241</v>
      </c>
      <c r="B12" s="1" t="s">
        <v>240</v>
      </c>
      <c r="C12" s="47" t="s">
        <v>239</v>
      </c>
      <c r="D12" s="47" t="s">
        <v>238</v>
      </c>
      <c r="E12" s="15" t="s">
        <v>237</v>
      </c>
      <c r="F12" s="7">
        <f>SUM(G12:Q12)</f>
        <v>44559565.159999996</v>
      </c>
      <c r="G12" s="29">
        <f>+[1]DIGEPRES!D28</f>
        <v>14685746.140000001</v>
      </c>
      <c r="H12" s="29">
        <f>+[1]DIGEPRES!E28</f>
        <v>14644091.58</v>
      </c>
      <c r="I12" s="29">
        <f>+[1]DIGEPRES!F28</f>
        <v>15229727.439999999</v>
      </c>
      <c r="J12" s="28"/>
      <c r="K12" s="28"/>
      <c r="L12" s="28"/>
      <c r="M12" s="28"/>
      <c r="N12" s="28"/>
      <c r="O12" s="28"/>
      <c r="P12" s="6"/>
      <c r="Q12" s="28"/>
      <c r="R12" s="6"/>
      <c r="S12" s="6"/>
    </row>
    <row r="13" spans="1:31" ht="31.5" x14ac:dyDescent="0.25">
      <c r="A13" s="1" t="s">
        <v>236</v>
      </c>
      <c r="B13" s="1" t="s">
        <v>235</v>
      </c>
      <c r="C13" s="47" t="s">
        <v>223</v>
      </c>
      <c r="D13" s="47" t="s">
        <v>222</v>
      </c>
      <c r="E13" s="15" t="s">
        <v>234</v>
      </c>
      <c r="F13" s="7">
        <f>SUM(G13:N13)</f>
        <v>0</v>
      </c>
      <c r="G13" s="14"/>
      <c r="H13" s="38"/>
      <c r="P13" s="2"/>
    </row>
    <row r="14" spans="1:31" ht="31.5" x14ac:dyDescent="0.25">
      <c r="A14" s="45" t="s">
        <v>233</v>
      </c>
      <c r="B14" s="45" t="s">
        <v>232</v>
      </c>
      <c r="C14" s="44"/>
      <c r="E14" s="15" t="s">
        <v>231</v>
      </c>
      <c r="F14" s="51">
        <f>SUM(G14:Q14)</f>
        <v>35034004.380000003</v>
      </c>
      <c r="G14" s="29">
        <f>+[1]DIGEPRES!D29</f>
        <v>22658484.359999999</v>
      </c>
      <c r="H14" s="29">
        <f>+[1]DIGEPRES!E29</f>
        <v>6395403.6300000008</v>
      </c>
      <c r="I14" s="29">
        <f>+[1]DIGEPRES!F29</f>
        <v>5980116.3899999997</v>
      </c>
      <c r="J14" s="49"/>
      <c r="K14" s="49"/>
      <c r="L14" s="49"/>
      <c r="M14" s="49"/>
      <c r="N14" s="49"/>
      <c r="O14" s="49"/>
      <c r="P14" s="48"/>
      <c r="Q14" s="49"/>
      <c r="R14" s="48"/>
      <c r="S14" s="48"/>
      <c r="T14" s="54"/>
    </row>
    <row r="15" spans="1:31" ht="31.5" x14ac:dyDescent="0.25">
      <c r="A15" s="1" t="s">
        <v>230</v>
      </c>
      <c r="B15" s="1" t="s">
        <v>229</v>
      </c>
      <c r="C15" s="47" t="s">
        <v>228</v>
      </c>
      <c r="D15" s="47" t="s">
        <v>227</v>
      </c>
      <c r="E15" s="15" t="s">
        <v>226</v>
      </c>
      <c r="F15" s="51">
        <f>SUM(G15:Q15)</f>
        <v>49416056.950000003</v>
      </c>
      <c r="G15" s="35">
        <f>+'[1]Cuentas '!E41</f>
        <v>16560230.870000001</v>
      </c>
      <c r="H15" s="35">
        <f>+'[1]Cuentas '!F41</f>
        <v>16480795.149999999</v>
      </c>
      <c r="I15" s="35">
        <f>+'[1]Cuentas '!G41</f>
        <v>16375030.93</v>
      </c>
      <c r="J15" s="49"/>
      <c r="K15" s="49"/>
      <c r="L15" s="49"/>
      <c r="M15" s="49"/>
      <c r="N15" s="49"/>
      <c r="O15" s="49"/>
      <c r="P15" s="51"/>
      <c r="Q15" s="49"/>
      <c r="R15" s="6"/>
      <c r="S15" s="6"/>
      <c r="T15" s="54"/>
    </row>
    <row r="16" spans="1:31" x14ac:dyDescent="0.25">
      <c r="A16" s="53" t="s">
        <v>225</v>
      </c>
      <c r="B16" s="53" t="s">
        <v>224</v>
      </c>
      <c r="C16" s="47" t="s">
        <v>223</v>
      </c>
      <c r="D16" s="47" t="s">
        <v>222</v>
      </c>
      <c r="E16" s="17" t="s">
        <v>221</v>
      </c>
      <c r="F16" s="38">
        <f>SUM(G16:R16)</f>
        <v>7729709898.2500019</v>
      </c>
      <c r="G16" s="38">
        <f>SUM(G17:G24)</f>
        <v>2825810373.7200003</v>
      </c>
      <c r="H16" s="38">
        <f>SUM(H17:H24)</f>
        <v>2460449537.0000005</v>
      </c>
      <c r="I16" s="38">
        <f>SUM(I17:I24)</f>
        <v>2443449987.5300007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20" x14ac:dyDescent="0.25">
      <c r="E17" s="15" t="s">
        <v>220</v>
      </c>
      <c r="F17" s="51">
        <f t="shared" ref="F17:F24" si="0">SUM(G17:Q17)</f>
        <v>7113814643.3400011</v>
      </c>
      <c r="G17" s="29">
        <f>+[1]DIGEPRES!D30+[1]DIGEPRES!D31+[1]DIGEPRES!D32</f>
        <v>2526482935.0500002</v>
      </c>
      <c r="H17" s="29">
        <f>+[1]DIGEPRES!E30+[1]DIGEPRES!E31+[1]DIGEPRES!E32</f>
        <v>2304610645.9900002</v>
      </c>
      <c r="I17" s="29">
        <f>+[1]DIGEPRES!F30+[1]DIGEPRES!F31+[1]DIGEPRES!F32</f>
        <v>2282721062.3000002</v>
      </c>
      <c r="J17" s="49"/>
      <c r="K17" s="49"/>
      <c r="L17" s="49"/>
      <c r="M17" s="49"/>
      <c r="N17" s="49"/>
      <c r="O17" s="49"/>
      <c r="P17" s="48"/>
      <c r="Q17" s="48"/>
      <c r="R17" s="48"/>
      <c r="S17" s="48"/>
    </row>
    <row r="18" spans="1:20" ht="31.5" x14ac:dyDescent="0.25">
      <c r="A18" s="52" t="s">
        <v>219</v>
      </c>
      <c r="B18" s="1" t="s">
        <v>218</v>
      </c>
      <c r="C18" s="47" t="s">
        <v>217</v>
      </c>
      <c r="D18" s="47" t="s">
        <v>216</v>
      </c>
      <c r="E18" s="15" t="s">
        <v>215</v>
      </c>
      <c r="F18" s="51">
        <f t="shared" si="0"/>
        <v>42384572.990000002</v>
      </c>
      <c r="G18" s="14">
        <f>+[1]DIGEPRES!D33+[1]DIGEPRES!D34</f>
        <v>22599445.34</v>
      </c>
      <c r="H18" s="14">
        <f>+[1]DIGEPRES!E33+[1]DIGEPRES!E34</f>
        <v>15022888.9</v>
      </c>
      <c r="I18" s="14">
        <f>+[1]DIGEPRES!F33+[1]DIGEPRES!F34</f>
        <v>4762238.75</v>
      </c>
      <c r="J18" s="14"/>
      <c r="K18" s="14"/>
      <c r="L18" s="14"/>
      <c r="M18" s="35"/>
      <c r="N18" s="29"/>
      <c r="O18" s="29"/>
      <c r="P18" s="48"/>
      <c r="Q18" s="49"/>
      <c r="R18" s="48"/>
      <c r="S18" s="48"/>
    </row>
    <row r="19" spans="1:20" x14ac:dyDescent="0.25">
      <c r="A19" s="1" t="s">
        <v>214</v>
      </c>
      <c r="B19" s="1" t="s">
        <v>213</v>
      </c>
      <c r="C19" s="47" t="s">
        <v>212</v>
      </c>
      <c r="D19" s="47" t="s">
        <v>211</v>
      </c>
      <c r="E19" s="15" t="s">
        <v>210</v>
      </c>
      <c r="F19" s="7">
        <f t="shared" si="0"/>
        <v>7032446.1099999994</v>
      </c>
      <c r="G19" s="29">
        <f>+[1]DIGEPRES!D35+[1]DIGEPRES!D36</f>
        <v>2972279.21</v>
      </c>
      <c r="H19" s="29">
        <f>+[1]DIGEPRES!E35+[1]DIGEPRES!E36</f>
        <v>1870780.3699999999</v>
      </c>
      <c r="I19" s="29">
        <f>+[1]DIGEPRES!F35+[1]DIGEPRES!F36</f>
        <v>2189386.5299999998</v>
      </c>
      <c r="J19" s="28"/>
      <c r="K19" s="28"/>
      <c r="L19" s="28"/>
      <c r="M19" s="28"/>
      <c r="N19" s="28"/>
      <c r="O19" s="28"/>
      <c r="P19" s="6"/>
      <c r="Q19" s="28"/>
      <c r="R19" s="6"/>
      <c r="S19" s="6"/>
    </row>
    <row r="20" spans="1:20" x14ac:dyDescent="0.25">
      <c r="A20" s="1" t="s">
        <v>209</v>
      </c>
      <c r="B20" s="1" t="s">
        <v>208</v>
      </c>
      <c r="C20" s="47" t="s">
        <v>207</v>
      </c>
      <c r="D20" s="47" t="s">
        <v>206</v>
      </c>
      <c r="E20" s="15" t="s">
        <v>205</v>
      </c>
      <c r="F20" s="7">
        <f t="shared" si="0"/>
        <v>1583565.53</v>
      </c>
      <c r="G20" s="7">
        <f>+[1]DIGEPRES!D37+[1]DIGEPRES!D38</f>
        <v>154551</v>
      </c>
      <c r="H20" s="7">
        <f>+[1]DIGEPRES!E37+[1]DIGEPRES!E38</f>
        <v>471393.26</v>
      </c>
      <c r="I20" s="7">
        <f>+[1]DIGEPRES!F37+[1]DIGEPRES!F38</f>
        <v>957621.27</v>
      </c>
      <c r="J20" s="28"/>
      <c r="K20" s="28"/>
      <c r="L20" s="28"/>
      <c r="M20" s="28"/>
      <c r="N20" s="28"/>
      <c r="O20" s="28"/>
      <c r="P20" s="6"/>
      <c r="Q20" s="28"/>
      <c r="R20" s="6"/>
      <c r="S20" s="6"/>
    </row>
    <row r="21" spans="1:20" ht="18" customHeight="1" x14ac:dyDescent="0.25">
      <c r="A21" s="1" t="s">
        <v>204</v>
      </c>
      <c r="B21" s="1" t="s">
        <v>203</v>
      </c>
      <c r="C21" s="47" t="s">
        <v>202</v>
      </c>
      <c r="D21" s="47" t="s">
        <v>201</v>
      </c>
      <c r="E21" s="15" t="s">
        <v>200</v>
      </c>
      <c r="F21" s="7">
        <f t="shared" si="0"/>
        <v>169709482.47</v>
      </c>
      <c r="G21" s="29">
        <f>+[1]DIGEPRES!D39+[1]DIGEPRES!D40+[1]DIGEPRES!D41+[1]DIGEPRES!D42</f>
        <v>114077450.18000001</v>
      </c>
      <c r="H21" s="29">
        <f>+[1]DIGEPRES!E39+[1]DIGEPRES!E40+[1]DIGEPRES!E41+[1]DIGEPRES!E42</f>
        <v>29150647.530000001</v>
      </c>
      <c r="I21" s="29">
        <f>+[1]DIGEPRES!F39+[1]DIGEPRES!F40+[1]DIGEPRES!F41+[1]DIGEPRES!F42</f>
        <v>26481384.759999994</v>
      </c>
      <c r="J21" s="28"/>
      <c r="K21" s="28"/>
      <c r="L21" s="28"/>
      <c r="M21" s="28"/>
      <c r="N21" s="28"/>
      <c r="O21" s="28"/>
      <c r="P21" s="6"/>
      <c r="Q21" s="28"/>
      <c r="R21" s="6"/>
      <c r="S21" s="6"/>
    </row>
    <row r="22" spans="1:20" x14ac:dyDescent="0.25">
      <c r="A22" s="1" t="s">
        <v>199</v>
      </c>
      <c r="B22" s="1" t="s">
        <v>198</v>
      </c>
      <c r="C22" s="47" t="s">
        <v>197</v>
      </c>
      <c r="D22" s="47" t="s">
        <v>196</v>
      </c>
      <c r="E22" s="15" t="s">
        <v>195</v>
      </c>
      <c r="F22" s="7">
        <f t="shared" si="0"/>
        <v>13170.35</v>
      </c>
      <c r="G22" s="14">
        <f>+[1]DIGEPRES!D43</f>
        <v>13170.35</v>
      </c>
      <c r="H22" s="14">
        <f>+[1]DIGEPRES!E43</f>
        <v>0</v>
      </c>
      <c r="I22" s="14">
        <f>+[1]DIGEPRES!F43</f>
        <v>0</v>
      </c>
      <c r="L22" s="28"/>
      <c r="M22" s="28"/>
      <c r="N22" s="28"/>
      <c r="P22" s="6"/>
      <c r="Q22" s="28"/>
      <c r="R22" s="6"/>
      <c r="S22" s="6"/>
    </row>
    <row r="23" spans="1:20" ht="47.25" x14ac:dyDescent="0.25">
      <c r="A23" s="1" t="s">
        <v>194</v>
      </c>
      <c r="B23" s="1" t="s">
        <v>193</v>
      </c>
      <c r="E23" s="15" t="s">
        <v>192</v>
      </c>
      <c r="F23" s="29">
        <f t="shared" si="0"/>
        <v>321399266.28999996</v>
      </c>
      <c r="G23" s="29">
        <f>+[1]DIGEPRES!D44+[1]DIGEPRES!D45+[1]DIGEPRES!D46+[1]DIGEPRES!D47+[1]DIGEPRES!D48+[1]DIGEPRES!D49+[1]DIGEPRES!D50+[1]DIGEPRES!D51</f>
        <v>125621766.19000001</v>
      </c>
      <c r="H23" s="29">
        <f>+[1]DIGEPRES!E44+[1]DIGEPRES!E45+[1]DIGEPRES!E46+[1]DIGEPRES!E47+[1]DIGEPRES!E48+[1]DIGEPRES!E49+[1]DIGEPRES!E50+[1]DIGEPRES!E51</f>
        <v>91722792.079999998</v>
      </c>
      <c r="I23" s="29">
        <f>+[1]DIGEPRES!F44+[1]DIGEPRES!F45+[1]DIGEPRES!F46+[1]DIGEPRES!F47+[1]DIGEPRES!F48+[1]DIGEPRES!F49+[1]DIGEPRES!F50+[1]DIGEPRES!F51</f>
        <v>104054708.01999998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20" ht="31.5" x14ac:dyDescent="0.25">
      <c r="A24" s="1" t="s">
        <v>191</v>
      </c>
      <c r="B24" s="1" t="s">
        <v>190</v>
      </c>
      <c r="C24" s="47" t="s">
        <v>189</v>
      </c>
      <c r="D24" s="47" t="s">
        <v>188</v>
      </c>
      <c r="E24" s="15" t="s">
        <v>187</v>
      </c>
      <c r="F24" s="29">
        <f t="shared" si="0"/>
        <v>73772751.169999987</v>
      </c>
      <c r="G24" s="29">
        <f>+[1]DIGEPRES!D52+[1]DIGEPRES!D53+[1]DIGEPRES!D54+[1]DIGEPRES!D55+[1]DIGEPRES!D56+[1]DIGEPRES!D57+[1]DIGEPRES!D58+[1]DIGEPRES!D59+[1]DIGEPRES!D60+[1]DIGEPRES!D61+[1]DIGEPRES!D62+[1]DIGEPRES!D63+[1]DIGEPRES!D64</f>
        <v>33888776.399999999</v>
      </c>
      <c r="H24" s="29">
        <f>+[1]DIGEPRES!E52+[1]DIGEPRES!E53+[1]DIGEPRES!E54+[1]DIGEPRES!E55+[1]DIGEPRES!E56+[1]DIGEPRES!E57+[1]DIGEPRES!E58+[1]DIGEPRES!E59+[1]DIGEPRES!E60+[1]DIGEPRES!E61+[1]DIGEPRES!E62+[1]DIGEPRES!E63+[1]DIGEPRES!E64</f>
        <v>17600388.869999997</v>
      </c>
      <c r="I24" s="29">
        <f>+[1]DIGEPRES!F52+[1]DIGEPRES!F53+[1]DIGEPRES!F54+[1]DIGEPRES!F55+[1]DIGEPRES!F56+[1]DIGEPRES!F57+[1]DIGEPRES!F58+[1]DIGEPRES!F59+[1]DIGEPRES!F60+[1]DIGEPRES!F61+[1]DIGEPRES!F62+[1]DIGEPRES!F63+[1]DIGEPRES!F64</f>
        <v>22283585.899999999</v>
      </c>
      <c r="J24" s="29"/>
      <c r="K24" s="49"/>
      <c r="L24" s="49"/>
      <c r="M24" s="49"/>
      <c r="N24" s="49"/>
      <c r="O24" s="49"/>
      <c r="P24" s="48"/>
      <c r="Q24" s="49"/>
      <c r="R24" s="48"/>
      <c r="S24" s="48"/>
    </row>
    <row r="25" spans="1:20" ht="31.5" x14ac:dyDescent="0.25">
      <c r="A25" s="1" t="s">
        <v>186</v>
      </c>
      <c r="B25" s="1" t="s">
        <v>185</v>
      </c>
      <c r="C25" s="47" t="s">
        <v>184</v>
      </c>
      <c r="D25" s="47" t="s">
        <v>183</v>
      </c>
      <c r="E25" s="15" t="s">
        <v>182</v>
      </c>
      <c r="F25" s="29">
        <f>SUM(G25:N25)</f>
        <v>0</v>
      </c>
      <c r="G25" s="14"/>
      <c r="H25" s="38"/>
      <c r="I25" s="38"/>
      <c r="P25" s="2"/>
    </row>
    <row r="26" spans="1:20" x14ac:dyDescent="0.25">
      <c r="A26" s="45" t="s">
        <v>181</v>
      </c>
      <c r="B26" s="45" t="s">
        <v>180</v>
      </c>
      <c r="C26" s="44"/>
      <c r="E26" s="17" t="s">
        <v>179</v>
      </c>
      <c r="F26" s="30">
        <f>SUM(G26:O26)</f>
        <v>83831135.969999999</v>
      </c>
      <c r="G26" s="37">
        <f>SUM(G27:G36)</f>
        <v>61326583.25</v>
      </c>
      <c r="H26" s="37">
        <f>SUM(H27:H36)</f>
        <v>5646689.7300000004</v>
      </c>
      <c r="I26" s="37">
        <f>SUM(I27:I36)</f>
        <v>16857862.990000002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0" ht="31.5" x14ac:dyDescent="0.25">
      <c r="E27" s="15" t="s">
        <v>178</v>
      </c>
      <c r="F27" s="7">
        <f>SUM(G27:O27)</f>
        <v>0</v>
      </c>
      <c r="G27" s="14"/>
      <c r="H27" s="38"/>
      <c r="I27" s="38"/>
      <c r="P27" s="2"/>
      <c r="Q27" s="28"/>
      <c r="T27" s="37">
        <f>SUM(T28:T37)</f>
        <v>0</v>
      </c>
    </row>
    <row r="28" spans="1:20" x14ac:dyDescent="0.25">
      <c r="A28" s="45" t="s">
        <v>177</v>
      </c>
      <c r="B28" s="45" t="s">
        <v>176</v>
      </c>
      <c r="C28" s="44"/>
      <c r="E28" s="15" t="s">
        <v>175</v>
      </c>
      <c r="F28" s="7">
        <f>SUM(G28:Q28)</f>
        <v>15471184.57</v>
      </c>
      <c r="G28" s="43">
        <f>+[1]DIGEPRES!D65</f>
        <v>7364147.3200000003</v>
      </c>
      <c r="H28" s="43">
        <f>+[1]DIGEPRES!E65</f>
        <v>84750</v>
      </c>
      <c r="I28" s="43">
        <f>+[1]DIGEPRES!F65</f>
        <v>8022287.2500000009</v>
      </c>
      <c r="K28" s="28"/>
      <c r="L28" s="28"/>
      <c r="M28" s="28"/>
      <c r="N28" s="28"/>
      <c r="O28" s="28"/>
      <c r="P28" s="6"/>
      <c r="Q28" s="28"/>
      <c r="R28" s="6"/>
      <c r="S28" s="6"/>
    </row>
    <row r="29" spans="1:20" ht="31.5" x14ac:dyDescent="0.25">
      <c r="A29" s="1" t="s">
        <v>174</v>
      </c>
      <c r="B29" s="1" t="s">
        <v>173</v>
      </c>
      <c r="C29" s="3" t="s">
        <v>172</v>
      </c>
      <c r="D29" s="47" t="s">
        <v>171</v>
      </c>
      <c r="E29" s="15" t="s">
        <v>170</v>
      </c>
      <c r="F29" s="51">
        <f>SUM(G29:Q29)</f>
        <v>1143115.69</v>
      </c>
      <c r="G29" s="43">
        <f>+[1]DIGEPRES!D66</f>
        <v>469040.12</v>
      </c>
      <c r="H29" s="43">
        <f>+[1]DIGEPRES!E66</f>
        <v>187245.73</v>
      </c>
      <c r="I29" s="43">
        <f>+[1]DIGEPRES!F66</f>
        <v>486829.84</v>
      </c>
      <c r="J29" s="49"/>
      <c r="K29" s="49"/>
      <c r="L29" s="49"/>
      <c r="M29" s="49"/>
      <c r="N29" s="50"/>
      <c r="O29" s="49"/>
      <c r="P29" s="48"/>
      <c r="Q29" s="49"/>
      <c r="R29" s="48"/>
      <c r="S29" s="48"/>
    </row>
    <row r="30" spans="1:20" x14ac:dyDescent="0.25">
      <c r="A30" s="1" t="s">
        <v>169</v>
      </c>
      <c r="B30" s="1" t="s">
        <v>168</v>
      </c>
      <c r="C30" s="3" t="s">
        <v>167</v>
      </c>
      <c r="D30" s="47" t="s">
        <v>166</v>
      </c>
      <c r="E30" s="15" t="s">
        <v>165</v>
      </c>
      <c r="F30" s="7">
        <f>SUM(G30:Q30)</f>
        <v>953799.9</v>
      </c>
      <c r="G30" s="43">
        <f>+[1]DIGEPRES!D67</f>
        <v>0</v>
      </c>
      <c r="H30" s="43">
        <f>+[1]DIGEPRES!E67</f>
        <v>2690.4</v>
      </c>
      <c r="I30" s="43">
        <f>+[1]DIGEPRES!F67</f>
        <v>951109.5</v>
      </c>
      <c r="P30" s="6"/>
      <c r="R30" s="6"/>
      <c r="S30" s="6"/>
    </row>
    <row r="31" spans="1:20" ht="31.5" x14ac:dyDescent="0.25">
      <c r="A31" s="1" t="s">
        <v>164</v>
      </c>
      <c r="B31" s="1" t="s">
        <v>163</v>
      </c>
      <c r="C31" s="3" t="s">
        <v>162</v>
      </c>
      <c r="D31" s="47" t="s">
        <v>161</v>
      </c>
      <c r="E31" s="15" t="s">
        <v>160</v>
      </c>
      <c r="F31" s="7">
        <f>SUM(G31:O31)</f>
        <v>0</v>
      </c>
      <c r="G31" s="14"/>
      <c r="H31" s="38"/>
      <c r="I31" s="38"/>
      <c r="P31" s="2"/>
    </row>
    <row r="32" spans="1:20" ht="31.5" x14ac:dyDescent="0.25">
      <c r="A32" s="45" t="s">
        <v>159</v>
      </c>
      <c r="B32" s="45" t="s">
        <v>158</v>
      </c>
      <c r="C32" s="44"/>
      <c r="E32" s="15" t="s">
        <v>157</v>
      </c>
      <c r="F32" s="7">
        <f>SUM(G32:O32)</f>
        <v>0</v>
      </c>
      <c r="G32" s="14"/>
      <c r="H32" s="38"/>
      <c r="I32" s="38"/>
      <c r="P32" s="2"/>
    </row>
    <row r="33" spans="1:19" ht="31.5" x14ac:dyDescent="0.25">
      <c r="A33" s="45" t="s">
        <v>156</v>
      </c>
      <c r="B33" s="45" t="s">
        <v>155</v>
      </c>
      <c r="C33" s="44"/>
      <c r="E33" s="15" t="s">
        <v>154</v>
      </c>
      <c r="F33" s="29">
        <f>SUM(G33:Q33)</f>
        <v>19855437.790000003</v>
      </c>
      <c r="G33" s="43">
        <f>+[1]DIGEPRES!D68</f>
        <v>8957801.0600000005</v>
      </c>
      <c r="H33" s="43">
        <f>+[1]DIGEPRES!E68</f>
        <v>4692760.29</v>
      </c>
      <c r="I33" s="43">
        <f>+[1]DIGEPRES!F68</f>
        <v>6204876.4400000004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47.25" x14ac:dyDescent="0.25">
      <c r="A34" s="41" t="s">
        <v>153</v>
      </c>
      <c r="B34" s="1" t="s">
        <v>152</v>
      </c>
      <c r="C34" s="3" t="s">
        <v>151</v>
      </c>
      <c r="D34" s="47" t="s">
        <v>150</v>
      </c>
      <c r="E34" s="15" t="s">
        <v>149</v>
      </c>
      <c r="F34" s="7">
        <f>SUM(G34:O34)</f>
        <v>0</v>
      </c>
      <c r="G34" s="14"/>
      <c r="H34" s="38"/>
      <c r="I34" s="38"/>
      <c r="P34" s="2"/>
    </row>
    <row r="35" spans="1:19" x14ac:dyDescent="0.25">
      <c r="A35" s="46" t="s">
        <v>148</v>
      </c>
      <c r="B35" s="45" t="s">
        <v>147</v>
      </c>
      <c r="C35" s="44"/>
      <c r="E35" s="15" t="s">
        <v>146</v>
      </c>
      <c r="F35" s="7">
        <f>SUM(G35:Q35)</f>
        <v>46407598.020000003</v>
      </c>
      <c r="G35" s="43">
        <f>+[1]DIGEPRES!D69+[1]DIGEPRES!D70+[1]DIGEPRES!D71</f>
        <v>44535594.75</v>
      </c>
      <c r="H35" s="43">
        <f>+[1]DIGEPRES!E69+[1]DIGEPRES!E70+[1]DIGEPRES!E71</f>
        <v>679243.31</v>
      </c>
      <c r="I35" s="43">
        <f>+[1]DIGEPRES!F69+[1]DIGEPRES!F70+[1]DIGEPRES!F71</f>
        <v>1192759.96</v>
      </c>
      <c r="J35" s="28"/>
      <c r="K35" s="28"/>
      <c r="L35" s="28"/>
      <c r="M35" s="28"/>
      <c r="N35" s="28"/>
      <c r="O35" s="28"/>
      <c r="P35" s="6"/>
      <c r="Q35" s="42"/>
      <c r="R35" s="6"/>
      <c r="S35" s="6"/>
    </row>
    <row r="36" spans="1:19" x14ac:dyDescent="0.25">
      <c r="A36" s="41"/>
      <c r="E36" s="17" t="s">
        <v>145</v>
      </c>
      <c r="F36" s="30">
        <f>SUM(G36:Q36)</f>
        <v>0</v>
      </c>
      <c r="G36" s="26">
        <f>SUM(G37:G51)</f>
        <v>0</v>
      </c>
      <c r="H36" s="26">
        <f>SUM(H37:H51)</f>
        <v>0</v>
      </c>
      <c r="I36" s="26">
        <f>SUM(I37:I51)</f>
        <v>0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 ht="31.5" x14ac:dyDescent="0.25">
      <c r="E37" s="15" t="s">
        <v>144</v>
      </c>
      <c r="F37" s="7">
        <f>SUM(G37:Q37)</f>
        <v>0</v>
      </c>
      <c r="G37" s="14"/>
      <c r="H37" s="38"/>
      <c r="I37" s="38"/>
      <c r="L37" s="14"/>
      <c r="P37" s="2"/>
    </row>
    <row r="38" spans="1:19" ht="31.5" x14ac:dyDescent="0.25">
      <c r="A38" s="24" t="s">
        <v>143</v>
      </c>
      <c r="B38" s="1" t="s">
        <v>141</v>
      </c>
      <c r="C38" s="27" t="s">
        <v>142</v>
      </c>
      <c r="D38" s="39" t="s">
        <v>141</v>
      </c>
      <c r="E38" s="15" t="s">
        <v>140</v>
      </c>
      <c r="F38" s="38">
        <f>SUM(G38:Q38)</f>
        <v>0</v>
      </c>
      <c r="G38" s="29"/>
      <c r="H38" s="38"/>
      <c r="I38" s="38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31.5" x14ac:dyDescent="0.25">
      <c r="A39" s="24" t="s">
        <v>139</v>
      </c>
      <c r="B39" s="1" t="s">
        <v>137</v>
      </c>
      <c r="C39" s="27" t="s">
        <v>138</v>
      </c>
      <c r="D39" s="39" t="s">
        <v>137</v>
      </c>
      <c r="E39" s="15" t="s">
        <v>136</v>
      </c>
      <c r="F39" s="38">
        <f>SUM(G39:P39)</f>
        <v>0</v>
      </c>
      <c r="G39" s="29"/>
      <c r="H39" s="38"/>
      <c r="I39" s="38"/>
      <c r="J39" s="29"/>
      <c r="K39" s="29"/>
      <c r="L39" s="29"/>
      <c r="M39" s="29"/>
      <c r="N39" s="29"/>
      <c r="O39" s="29"/>
      <c r="P39" s="29"/>
      <c r="Q39" s="40"/>
      <c r="R39" s="29"/>
      <c r="S39" s="29"/>
    </row>
    <row r="40" spans="1:19" ht="31.5" x14ac:dyDescent="0.25">
      <c r="A40" s="24" t="s">
        <v>135</v>
      </c>
      <c r="B40" s="1" t="s">
        <v>133</v>
      </c>
      <c r="C40" s="27" t="s">
        <v>134</v>
      </c>
      <c r="D40" s="39" t="s">
        <v>133</v>
      </c>
      <c r="E40" s="15" t="s">
        <v>132</v>
      </c>
      <c r="F40" s="7">
        <f t="shared" ref="F40:F51" si="1">SUM(G40:O40)</f>
        <v>0</v>
      </c>
      <c r="G40" s="14"/>
      <c r="H40" s="38"/>
      <c r="I40" s="38"/>
      <c r="P40" s="2"/>
    </row>
    <row r="41" spans="1:19" ht="31.5" x14ac:dyDescent="0.25">
      <c r="A41" s="24" t="s">
        <v>131</v>
      </c>
      <c r="B41" s="1" t="s">
        <v>130</v>
      </c>
      <c r="E41" s="15" t="s">
        <v>129</v>
      </c>
      <c r="F41" s="7">
        <f t="shared" si="1"/>
        <v>0</v>
      </c>
      <c r="G41" s="14"/>
      <c r="H41" s="38"/>
      <c r="I41" s="38"/>
      <c r="P41" s="2"/>
    </row>
    <row r="42" spans="1:19" ht="31.5" x14ac:dyDescent="0.25">
      <c r="A42" s="24" t="s">
        <v>128</v>
      </c>
      <c r="B42" s="1" t="s">
        <v>127</v>
      </c>
      <c r="E42" s="15" t="s">
        <v>126</v>
      </c>
      <c r="F42" s="7">
        <f t="shared" si="1"/>
        <v>0</v>
      </c>
      <c r="G42" s="14"/>
      <c r="H42" s="38"/>
      <c r="I42" s="38"/>
      <c r="P42" s="2"/>
    </row>
    <row r="43" spans="1:19" ht="31.5" x14ac:dyDescent="0.25">
      <c r="A43" s="24" t="s">
        <v>125</v>
      </c>
      <c r="B43" s="1" t="s">
        <v>124</v>
      </c>
      <c r="E43" s="15" t="s">
        <v>123</v>
      </c>
      <c r="F43" s="7">
        <f t="shared" si="1"/>
        <v>0</v>
      </c>
      <c r="G43" s="14"/>
      <c r="H43" s="38"/>
      <c r="I43" s="38"/>
      <c r="P43" s="2"/>
    </row>
    <row r="44" spans="1:19" x14ac:dyDescent="0.25">
      <c r="A44" s="24" t="s">
        <v>122</v>
      </c>
      <c r="B44" s="1" t="s">
        <v>121</v>
      </c>
      <c r="E44" s="17" t="s">
        <v>120</v>
      </c>
      <c r="F44" s="7">
        <f t="shared" si="1"/>
        <v>0</v>
      </c>
      <c r="G44" s="16">
        <f>SUM(G45:G51)</f>
        <v>0</v>
      </c>
      <c r="H44" s="16">
        <f>SUM(H45:H51)</f>
        <v>0</v>
      </c>
      <c r="I44" s="16">
        <f>SUM(I45:I51)</f>
        <v>0</v>
      </c>
      <c r="P44" s="2"/>
    </row>
    <row r="45" spans="1:19" ht="31.5" x14ac:dyDescent="0.25">
      <c r="E45" s="15" t="s">
        <v>119</v>
      </c>
      <c r="F45" s="7">
        <f t="shared" si="1"/>
        <v>0</v>
      </c>
      <c r="G45" s="14"/>
      <c r="H45" s="38"/>
      <c r="I45" s="38"/>
      <c r="P45" s="2"/>
    </row>
    <row r="46" spans="1:19" ht="31.5" x14ac:dyDescent="0.25">
      <c r="A46" s="24" t="s">
        <v>118</v>
      </c>
      <c r="B46" s="1" t="s">
        <v>117</v>
      </c>
      <c r="E46" s="15" t="s">
        <v>116</v>
      </c>
      <c r="F46" s="7">
        <f t="shared" si="1"/>
        <v>0</v>
      </c>
      <c r="G46" s="14"/>
      <c r="H46" s="38"/>
      <c r="I46" s="38"/>
      <c r="P46" s="2"/>
    </row>
    <row r="47" spans="1:19" ht="63" x14ac:dyDescent="0.25">
      <c r="A47" s="24" t="s">
        <v>115</v>
      </c>
      <c r="B47" s="1" t="s">
        <v>114</v>
      </c>
      <c r="C47" s="27" t="s">
        <v>113</v>
      </c>
      <c r="D47" s="27" t="s">
        <v>112</v>
      </c>
      <c r="E47" s="15" t="s">
        <v>111</v>
      </c>
      <c r="F47" s="7">
        <f t="shared" si="1"/>
        <v>0</v>
      </c>
      <c r="G47" s="14"/>
      <c r="H47" s="38"/>
      <c r="I47" s="38"/>
      <c r="P47" s="2"/>
    </row>
    <row r="48" spans="1:19" ht="31.5" x14ac:dyDescent="0.25">
      <c r="A48" s="24" t="s">
        <v>110</v>
      </c>
      <c r="B48" s="1" t="s">
        <v>109</v>
      </c>
      <c r="E48" s="15" t="s">
        <v>108</v>
      </c>
      <c r="F48" s="7">
        <f t="shared" si="1"/>
        <v>0</v>
      </c>
      <c r="G48" s="14"/>
      <c r="H48" s="38"/>
      <c r="I48" s="38"/>
      <c r="P48" s="2"/>
    </row>
    <row r="49" spans="1:26" ht="31.5" x14ac:dyDescent="0.25">
      <c r="A49" s="24" t="s">
        <v>107</v>
      </c>
      <c r="B49" s="1" t="s">
        <v>106</v>
      </c>
      <c r="E49" s="15" t="s">
        <v>105</v>
      </c>
      <c r="F49" s="7">
        <f t="shared" si="1"/>
        <v>0</v>
      </c>
      <c r="G49" s="14"/>
      <c r="H49" s="38"/>
      <c r="I49" s="38"/>
      <c r="P49" s="2"/>
    </row>
    <row r="50" spans="1:26" ht="31.5" x14ac:dyDescent="0.25">
      <c r="A50" s="24" t="s">
        <v>104</v>
      </c>
      <c r="B50" s="1" t="s">
        <v>103</v>
      </c>
      <c r="E50" s="15" t="s">
        <v>102</v>
      </c>
      <c r="F50" s="7">
        <f t="shared" si="1"/>
        <v>0</v>
      </c>
      <c r="G50" s="14"/>
      <c r="H50" s="38"/>
      <c r="I50" s="38"/>
      <c r="P50" s="2"/>
    </row>
    <row r="51" spans="1:26" ht="31.5" x14ac:dyDescent="0.25">
      <c r="A51" s="24" t="s">
        <v>101</v>
      </c>
      <c r="B51" s="1" t="s">
        <v>100</v>
      </c>
      <c r="E51" s="15" t="s">
        <v>99</v>
      </c>
      <c r="F51" s="7">
        <f t="shared" si="1"/>
        <v>0</v>
      </c>
      <c r="G51" s="14"/>
      <c r="H51" s="38"/>
      <c r="I51" s="38"/>
      <c r="P51" s="2"/>
    </row>
    <row r="52" spans="1:26" ht="31.5" x14ac:dyDescent="0.25">
      <c r="A52" s="24" t="s">
        <v>98</v>
      </c>
      <c r="B52" s="1" t="s">
        <v>97</v>
      </c>
      <c r="E52" s="17" t="s">
        <v>96</v>
      </c>
      <c r="F52" s="37">
        <f>SUM(G52:Q52)</f>
        <v>73047394.609999999</v>
      </c>
      <c r="G52" s="37">
        <f>SUM(G53:G61)</f>
        <v>23014974.949999999</v>
      </c>
      <c r="H52" s="37">
        <f>SUM(H53:H61)</f>
        <v>29011248.829999998</v>
      </c>
      <c r="I52" s="37">
        <f>SUM(I53:I61)</f>
        <v>21021170.829999998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1:26" x14ac:dyDescent="0.25">
      <c r="E53" s="15" t="s">
        <v>95</v>
      </c>
      <c r="F53" s="7">
        <f>SUM(G53:Q53)</f>
        <v>45878224.060000002</v>
      </c>
      <c r="G53" s="14">
        <f>+[1]DIGEPRES!D72+[1]DIGEPRES!D73</f>
        <v>9645083.1400000006</v>
      </c>
      <c r="H53" s="14">
        <f>+[1]DIGEPRES!E72+[1]DIGEPRES!E73</f>
        <v>18504490.859999999</v>
      </c>
      <c r="I53" s="14">
        <f>+[1]DIGEPRES!F72+[1]DIGEPRES!F73</f>
        <v>17728650.059999999</v>
      </c>
      <c r="J53" s="28"/>
      <c r="K53" s="28"/>
      <c r="L53" s="28"/>
      <c r="M53" s="28"/>
      <c r="N53" s="28"/>
      <c r="O53" s="28"/>
      <c r="P53" s="6"/>
      <c r="Q53" s="28"/>
      <c r="R53" s="6"/>
      <c r="S53" s="6"/>
      <c r="T53" s="37">
        <f t="shared" ref="T53:Z53" si="2">SUM(T54:T62)</f>
        <v>0</v>
      </c>
      <c r="U53" s="37">
        <f t="shared" si="2"/>
        <v>0</v>
      </c>
      <c r="V53" s="37">
        <f t="shared" si="2"/>
        <v>0</v>
      </c>
      <c r="W53" s="37">
        <f t="shared" si="2"/>
        <v>0</v>
      </c>
      <c r="X53" s="37">
        <f t="shared" si="2"/>
        <v>0</v>
      </c>
      <c r="Y53" s="37">
        <f t="shared" si="2"/>
        <v>0</v>
      </c>
      <c r="Z53" s="37">
        <f t="shared" si="2"/>
        <v>0</v>
      </c>
    </row>
    <row r="54" spans="1:26" ht="31.5" x14ac:dyDescent="0.25">
      <c r="A54" s="24" t="s">
        <v>94</v>
      </c>
      <c r="B54" s="1" t="s">
        <v>93</v>
      </c>
      <c r="C54" s="27" t="s">
        <v>92</v>
      </c>
      <c r="D54" s="27" t="s">
        <v>91</v>
      </c>
      <c r="E54" s="15" t="s">
        <v>90</v>
      </c>
      <c r="F54" s="7">
        <f>SUM(G54:O54)</f>
        <v>0</v>
      </c>
      <c r="G54" s="14"/>
      <c r="P54" s="2"/>
    </row>
    <row r="55" spans="1:26" ht="31.5" x14ac:dyDescent="0.25">
      <c r="A55" s="24" t="s">
        <v>89</v>
      </c>
      <c r="B55" s="1" t="s">
        <v>88</v>
      </c>
      <c r="E55" s="15" t="s">
        <v>87</v>
      </c>
      <c r="F55" s="7">
        <f>SUM(G55:O55)</f>
        <v>0</v>
      </c>
      <c r="G55" s="14"/>
      <c r="P55" s="2"/>
    </row>
    <row r="56" spans="1:26" ht="31.5" x14ac:dyDescent="0.25">
      <c r="A56" s="24" t="s">
        <v>86</v>
      </c>
      <c r="B56" s="1" t="s">
        <v>85</v>
      </c>
      <c r="E56" s="15" t="s">
        <v>84</v>
      </c>
      <c r="F56" s="7">
        <f>SUM(G56:O56)</f>
        <v>0</v>
      </c>
      <c r="G56" s="14">
        <f>+[1]DIGEPRES!D74</f>
        <v>0</v>
      </c>
      <c r="H56" s="14">
        <f>+[1]DIGEPRES!E74</f>
        <v>0</v>
      </c>
      <c r="I56" s="14">
        <f>+[1]DIGEPRES!F74</f>
        <v>0</v>
      </c>
      <c r="P56" s="6"/>
      <c r="R56" s="6"/>
      <c r="S56" s="6"/>
    </row>
    <row r="57" spans="1:26" ht="31.5" x14ac:dyDescent="0.25">
      <c r="A57" s="24" t="s">
        <v>83</v>
      </c>
      <c r="B57" s="1" t="s">
        <v>82</v>
      </c>
      <c r="C57" s="27" t="s">
        <v>81</v>
      </c>
      <c r="D57" s="27" t="s">
        <v>80</v>
      </c>
      <c r="E57" s="15" t="s">
        <v>79</v>
      </c>
      <c r="F57" s="36">
        <f>SUM(G57:Q57)</f>
        <v>2298544.7400000002</v>
      </c>
      <c r="G57" s="35">
        <f>+[1]DIGEPRES!D75+[1]DIGEPRES!D76</f>
        <v>1901572.13</v>
      </c>
      <c r="H57" s="35">
        <f>+[1]DIGEPRES!E75+[1]DIGEPRES!E76</f>
        <v>67285.61</v>
      </c>
      <c r="I57" s="35">
        <f>+[1]DIGEPRES!F75+[1]DIGEPRES!F76</f>
        <v>329687</v>
      </c>
      <c r="J57" s="34"/>
      <c r="K57" s="34"/>
      <c r="L57" s="33"/>
      <c r="M57" s="32"/>
      <c r="N57" s="32"/>
      <c r="O57" s="32"/>
      <c r="P57" s="31"/>
      <c r="Q57" s="32"/>
      <c r="R57" s="31"/>
      <c r="S57" s="31"/>
    </row>
    <row r="58" spans="1:26" ht="31.5" x14ac:dyDescent="0.25">
      <c r="A58" s="24" t="s">
        <v>78</v>
      </c>
      <c r="B58" s="1" t="s">
        <v>77</v>
      </c>
      <c r="C58" s="27" t="s">
        <v>76</v>
      </c>
      <c r="D58" s="27" t="s">
        <v>75</v>
      </c>
      <c r="E58" s="15" t="s">
        <v>74</v>
      </c>
      <c r="F58" s="7">
        <f>SUM(G58:O58)</f>
        <v>0</v>
      </c>
      <c r="G58" s="14"/>
      <c r="P58" s="2"/>
    </row>
    <row r="59" spans="1:26" x14ac:dyDescent="0.25">
      <c r="A59" s="24" t="s">
        <v>73</v>
      </c>
      <c r="B59" s="1" t="s">
        <v>72</v>
      </c>
      <c r="C59" s="27" t="s">
        <v>71</v>
      </c>
      <c r="D59" s="27" t="s">
        <v>70</v>
      </c>
      <c r="E59" s="15" t="s">
        <v>69</v>
      </c>
      <c r="F59" s="7">
        <f>SUM(G59:O59)</f>
        <v>0</v>
      </c>
      <c r="G59" s="14"/>
      <c r="P59" s="2"/>
    </row>
    <row r="60" spans="1:26" x14ac:dyDescent="0.25">
      <c r="A60" s="24" t="s">
        <v>68</v>
      </c>
      <c r="B60" s="1" t="s">
        <v>67</v>
      </c>
      <c r="E60" s="15" t="s">
        <v>66</v>
      </c>
      <c r="F60" s="7">
        <f>SUM(G60:Q60)</f>
        <v>24870625.809999999</v>
      </c>
      <c r="G60" s="14">
        <f>+[1]DIGEPRES!D77</f>
        <v>11468319.68</v>
      </c>
      <c r="H60" s="14">
        <f>+[1]DIGEPRES!E77</f>
        <v>10439472.359999999</v>
      </c>
      <c r="I60" s="14">
        <f>+[1]DIGEPRES!F77</f>
        <v>2962833.7700000005</v>
      </c>
      <c r="L60" s="28"/>
      <c r="M60" s="28"/>
      <c r="N60" s="28"/>
      <c r="O60" s="28"/>
      <c r="P60" s="6"/>
      <c r="Q60" s="28"/>
      <c r="R60" s="6"/>
      <c r="S60" s="6"/>
    </row>
    <row r="61" spans="1:26" ht="31.5" x14ac:dyDescent="0.25">
      <c r="A61" s="24" t="s">
        <v>65</v>
      </c>
      <c r="B61" s="1" t="s">
        <v>64</v>
      </c>
      <c r="C61" s="27" t="s">
        <v>63</v>
      </c>
      <c r="D61" s="27" t="s">
        <v>62</v>
      </c>
      <c r="E61" s="15" t="s">
        <v>61</v>
      </c>
      <c r="F61" s="7">
        <f>SUM(G61:Q61)</f>
        <v>0</v>
      </c>
      <c r="G61" s="14">
        <f>+[1]DIGEPRES!D78</f>
        <v>0</v>
      </c>
      <c r="H61" s="14">
        <f>+[1]DIGEPRES!E78</f>
        <v>0</v>
      </c>
      <c r="I61" s="14">
        <f>+[1]DIGEPRES!F78</f>
        <v>0</v>
      </c>
      <c r="M61" s="28"/>
      <c r="N61" s="28"/>
      <c r="O61" s="28"/>
      <c r="P61" s="6"/>
      <c r="Q61" s="28"/>
      <c r="R61" s="6"/>
      <c r="S61" s="6"/>
    </row>
    <row r="62" spans="1:26" x14ac:dyDescent="0.25">
      <c r="A62" s="24" t="s">
        <v>60</v>
      </c>
      <c r="B62" s="1" t="s">
        <v>59</v>
      </c>
      <c r="E62" s="17" t="s">
        <v>58</v>
      </c>
      <c r="F62" s="30">
        <f>SUM(G62:Q62)</f>
        <v>2332622270.5799999</v>
      </c>
      <c r="G62" s="16">
        <f>SUM(G63:G66)</f>
        <v>1731654988.7</v>
      </c>
      <c r="H62" s="16">
        <f>SUM(H63:H66)</f>
        <v>413843009.49000001</v>
      </c>
      <c r="I62" s="16">
        <f>SUM(I63:I66)</f>
        <v>187124272.39000002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26" x14ac:dyDescent="0.25">
      <c r="E63" s="15" t="s">
        <v>57</v>
      </c>
      <c r="F63" s="26">
        <f>SUM(G63:M63)</f>
        <v>0</v>
      </c>
      <c r="G63" s="14"/>
      <c r="P63" s="2"/>
      <c r="Q63" s="28"/>
      <c r="R63" s="2"/>
      <c r="S63" s="2"/>
      <c r="T63" s="16">
        <f>SUM(T64:T67)</f>
        <v>0</v>
      </c>
    </row>
    <row r="64" spans="1:26" x14ac:dyDescent="0.25">
      <c r="A64" s="24" t="s">
        <v>56</v>
      </c>
      <c r="B64" s="1" t="s">
        <v>55</v>
      </c>
      <c r="C64" s="27" t="s">
        <v>54</v>
      </c>
      <c r="D64" s="27" t="s">
        <v>53</v>
      </c>
      <c r="E64" s="15" t="s">
        <v>52</v>
      </c>
      <c r="F64" s="7">
        <f>SUM(G64:Q64)</f>
        <v>2332622270.5799999</v>
      </c>
      <c r="G64" s="29">
        <f>+[1]DIGEPRES!D80+[1]DIGEPRES!D81</f>
        <v>1731654988.7</v>
      </c>
      <c r="H64" s="29">
        <f>+[1]DIGEPRES!E80+[1]DIGEPRES!E81</f>
        <v>413843009.49000001</v>
      </c>
      <c r="I64" s="29">
        <f>+[1]DIGEPRES!F80+[1]DIGEPRES!F81</f>
        <v>187124272.39000002</v>
      </c>
      <c r="J64" s="28"/>
      <c r="K64" s="28"/>
      <c r="L64" s="28"/>
      <c r="M64" s="28"/>
      <c r="N64" s="28"/>
      <c r="O64" s="28"/>
      <c r="P64" s="6"/>
      <c r="Q64" s="28"/>
      <c r="R64" s="6"/>
      <c r="S64" s="6"/>
    </row>
    <row r="65" spans="1:20" ht="31.5" x14ac:dyDescent="0.25">
      <c r="A65" s="24" t="s">
        <v>51</v>
      </c>
      <c r="B65" s="1" t="s">
        <v>50</v>
      </c>
      <c r="C65" s="27" t="s">
        <v>49</v>
      </c>
      <c r="D65" s="27" t="s">
        <v>48</v>
      </c>
      <c r="E65" s="15" t="s">
        <v>47</v>
      </c>
      <c r="F65" s="7">
        <f>SUM(G65:O65)</f>
        <v>0</v>
      </c>
      <c r="G65" s="14"/>
    </row>
    <row r="66" spans="1:20" ht="47.25" x14ac:dyDescent="0.25">
      <c r="A66" s="24" t="s">
        <v>46</v>
      </c>
      <c r="B66" s="1" t="s">
        <v>45</v>
      </c>
      <c r="E66" s="15" t="s">
        <v>44</v>
      </c>
      <c r="F66" s="7">
        <f>SUM(G66:O66)</f>
        <v>0</v>
      </c>
      <c r="G66" s="14"/>
    </row>
    <row r="67" spans="1:20" ht="31.5" x14ac:dyDescent="0.25">
      <c r="A67" s="24" t="s">
        <v>43</v>
      </c>
      <c r="B67" s="1" t="s">
        <v>42</v>
      </c>
      <c r="E67" s="17" t="s">
        <v>41</v>
      </c>
      <c r="F67" s="26">
        <f>SUM(G67:M67)</f>
        <v>0</v>
      </c>
      <c r="G67" s="16">
        <f>SUM(G68:G69)</f>
        <v>0</v>
      </c>
      <c r="H67" s="16">
        <f>SUM(H68:H69)</f>
        <v>0</v>
      </c>
      <c r="I67" s="16">
        <f>SUM(I68:I69)</f>
        <v>0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20" x14ac:dyDescent="0.25">
      <c r="E68" s="15" t="s">
        <v>40</v>
      </c>
      <c r="F68" s="26">
        <f>SUM(G68:O68)</f>
        <v>0</v>
      </c>
      <c r="G68" s="14"/>
      <c r="T68" s="16">
        <f>SUM(T69:T70)</f>
        <v>0</v>
      </c>
    </row>
    <row r="69" spans="1:20" ht="31.5" x14ac:dyDescent="0.25">
      <c r="A69" s="24" t="s">
        <v>39</v>
      </c>
      <c r="B69" s="1" t="s">
        <v>38</v>
      </c>
      <c r="E69" s="15" t="s">
        <v>37</v>
      </c>
      <c r="F69" s="26">
        <f>SUM(G69:N69)</f>
        <v>0</v>
      </c>
      <c r="G69" s="14"/>
    </row>
    <row r="70" spans="1:20" x14ac:dyDescent="0.25">
      <c r="A70" s="24" t="s">
        <v>36</v>
      </c>
      <c r="B70" s="1" t="s">
        <v>35</v>
      </c>
      <c r="E70" s="17" t="s">
        <v>34</v>
      </c>
      <c r="F70" s="26">
        <f>SUM(G70:Q70)</f>
        <v>957816670.21000004</v>
      </c>
      <c r="G70" s="16">
        <f>SUM(G71:G73)</f>
        <v>934799427.50999999</v>
      </c>
      <c r="H70" s="16">
        <f>SUM(H71:H73)</f>
        <v>23017242.699999999</v>
      </c>
      <c r="I70" s="16">
        <f>SUM(I71:I73)</f>
        <v>0</v>
      </c>
      <c r="J70" s="16"/>
      <c r="K70" s="16"/>
      <c r="L70" s="16"/>
      <c r="M70" s="16"/>
      <c r="N70" s="16"/>
      <c r="O70" s="16"/>
      <c r="P70" s="16"/>
      <c r="Q70" s="16"/>
    </row>
    <row r="71" spans="1:20" ht="31.5" x14ac:dyDescent="0.25">
      <c r="E71" s="15" t="s">
        <v>33</v>
      </c>
      <c r="F71" s="7">
        <f>SUM(G71:P71)</f>
        <v>901351106.59000003</v>
      </c>
      <c r="G71" s="18">
        <v>886938885.63999999</v>
      </c>
      <c r="H71" s="18">
        <v>14412220.949999999</v>
      </c>
      <c r="I71" s="7"/>
      <c r="J71" s="7"/>
      <c r="K71" s="7"/>
      <c r="L71" s="7"/>
      <c r="M71" s="7"/>
      <c r="N71" s="7"/>
      <c r="O71" s="7"/>
      <c r="P71" s="7"/>
      <c r="Q71" s="7"/>
    </row>
    <row r="72" spans="1:20" ht="31.5" x14ac:dyDescent="0.25">
      <c r="A72" s="17" t="s">
        <v>32</v>
      </c>
      <c r="B72" s="1" t="s">
        <v>31</v>
      </c>
      <c r="E72" s="15" t="s">
        <v>30</v>
      </c>
      <c r="F72" s="6">
        <f>SUM(G72:M72)</f>
        <v>0</v>
      </c>
      <c r="G72" s="14"/>
    </row>
    <row r="73" spans="1:20" ht="31.5" x14ac:dyDescent="0.25">
      <c r="A73" s="24" t="s">
        <v>29</v>
      </c>
      <c r="B73" s="1" t="s">
        <v>28</v>
      </c>
      <c r="E73" s="15" t="s">
        <v>27</v>
      </c>
      <c r="F73" s="7">
        <f>SUM(G73:Q73)</f>
        <v>56465563.619999997</v>
      </c>
      <c r="G73" s="18">
        <v>47860541.869999997</v>
      </c>
      <c r="H73" s="18">
        <v>8605021.75</v>
      </c>
      <c r="I73" s="7"/>
      <c r="J73" s="7"/>
      <c r="K73" s="7"/>
      <c r="L73" s="7"/>
      <c r="M73" s="7"/>
      <c r="N73" s="7"/>
      <c r="O73" s="7"/>
      <c r="P73" s="7"/>
    </row>
    <row r="74" spans="1:20" x14ac:dyDescent="0.25">
      <c r="A74" s="24" t="s">
        <v>26</v>
      </c>
      <c r="B74" s="1" t="s">
        <v>25</v>
      </c>
      <c r="E74" s="13" t="s">
        <v>24</v>
      </c>
      <c r="F74" s="25">
        <f>+F70+F67+F62+F52+F36+F26+F16+F10</f>
        <v>11722961176.640003</v>
      </c>
      <c r="G74" s="25">
        <f>+G70+G67+G62+G52+G36+G26+G16+G10</f>
        <v>5778651162.1100006</v>
      </c>
      <c r="H74" s="25">
        <f>+H70+H67+H62+H52+H36+H26+H16+H10</f>
        <v>3109638846.8100004</v>
      </c>
      <c r="I74" s="25">
        <f>+I70+I67+I62+I52+I36+I26+I16+I10</f>
        <v>2834671167.7200007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>
        <f>+T71+T68+T63+T53+T37+T27+T17+T11</f>
        <v>0</v>
      </c>
    </row>
    <row r="75" spans="1:20" x14ac:dyDescent="0.25">
      <c r="E75" s="24"/>
      <c r="G75" s="14"/>
    </row>
    <row r="76" spans="1:20" x14ac:dyDescent="0.25">
      <c r="E76" s="23" t="s">
        <v>23</v>
      </c>
      <c r="F76" s="21"/>
      <c r="G76" s="2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0"/>
    </row>
    <row r="77" spans="1:20" ht="31.5" x14ac:dyDescent="0.25">
      <c r="E77" s="17" t="s">
        <v>22</v>
      </c>
      <c r="F77" s="8">
        <v>0</v>
      </c>
      <c r="G77" s="16"/>
      <c r="P77" s="8"/>
    </row>
    <row r="78" spans="1:20" ht="31.5" x14ac:dyDescent="0.25">
      <c r="E78" s="15" t="s">
        <v>21</v>
      </c>
      <c r="F78" s="8">
        <v>0</v>
      </c>
      <c r="G78" s="14"/>
    </row>
    <row r="79" spans="1:20" ht="31.5" x14ac:dyDescent="0.25">
      <c r="A79" s="1" t="s">
        <v>20</v>
      </c>
      <c r="B79" s="1" t="s">
        <v>17</v>
      </c>
      <c r="E79" s="15" t="s">
        <v>19</v>
      </c>
      <c r="F79" s="8">
        <v>0</v>
      </c>
      <c r="G79" s="14"/>
    </row>
    <row r="80" spans="1:20" x14ac:dyDescent="0.25">
      <c r="A80" s="1" t="s">
        <v>18</v>
      </c>
      <c r="B80" s="1" t="s">
        <v>17</v>
      </c>
      <c r="E80" s="17" t="s">
        <v>16</v>
      </c>
      <c r="F80" s="19">
        <f>+F81+F82</f>
        <v>202041588699.45001</v>
      </c>
      <c r="G80" s="19">
        <f>+G81+G82</f>
        <v>101292868447.22</v>
      </c>
      <c r="H80" s="19">
        <f>+H81+H82</f>
        <v>100748720252.23</v>
      </c>
      <c r="I80" s="19">
        <f>+I81+I82</f>
        <v>0</v>
      </c>
      <c r="J80" s="19"/>
      <c r="K80" s="19"/>
      <c r="L80" s="19"/>
      <c r="M80" s="19"/>
      <c r="N80" s="19"/>
      <c r="O80" s="19"/>
      <c r="P80" s="19"/>
    </row>
    <row r="81" spans="1:23" ht="31.5" x14ac:dyDescent="0.25">
      <c r="E81" s="15" t="s">
        <v>15</v>
      </c>
      <c r="F81" s="6">
        <f>SUM(G81:N81)</f>
        <v>140787881992.82001</v>
      </c>
      <c r="G81" s="18">
        <v>70920666625.119995</v>
      </c>
      <c r="H81" s="18">
        <v>69867215367.699997</v>
      </c>
      <c r="I81" s="6"/>
      <c r="J81" s="7"/>
      <c r="K81" s="7"/>
      <c r="L81" s="7"/>
      <c r="M81" s="7"/>
      <c r="N81" s="7"/>
      <c r="O81" s="7"/>
      <c r="P81" s="7"/>
      <c r="Q81" s="2"/>
      <c r="R81" s="2"/>
      <c r="S81" s="2"/>
    </row>
    <row r="82" spans="1:23" ht="31.5" x14ac:dyDescent="0.25">
      <c r="A82" s="1" t="s">
        <v>14</v>
      </c>
      <c r="B82" s="1" t="s">
        <v>13</v>
      </c>
      <c r="E82" s="15" t="s">
        <v>12</v>
      </c>
      <c r="F82" s="6">
        <f>SUM(G82:N82)</f>
        <v>61253706706.629997</v>
      </c>
      <c r="G82" s="18">
        <v>30372201822.099998</v>
      </c>
      <c r="H82" s="18">
        <v>30881504884.529999</v>
      </c>
      <c r="I82" s="6"/>
      <c r="J82" s="6"/>
      <c r="K82" s="7"/>
      <c r="L82" s="7"/>
      <c r="M82" s="7"/>
      <c r="N82" s="7"/>
      <c r="O82" s="7"/>
      <c r="P82" s="7"/>
      <c r="Q82" s="2"/>
      <c r="R82" s="2"/>
      <c r="S82" s="2"/>
    </row>
    <row r="83" spans="1:23" ht="31.5" x14ac:dyDescent="0.25">
      <c r="A83" s="1" t="s">
        <v>11</v>
      </c>
      <c r="B83" s="1" t="s">
        <v>10</v>
      </c>
      <c r="E83" s="17" t="s">
        <v>9</v>
      </c>
      <c r="G83" s="16"/>
    </row>
    <row r="84" spans="1:23" ht="31.5" x14ac:dyDescent="0.25">
      <c r="E84" s="15" t="s">
        <v>8</v>
      </c>
      <c r="G84" s="14"/>
    </row>
    <row r="85" spans="1:23" x14ac:dyDescent="0.25">
      <c r="A85" s="1" t="s">
        <v>7</v>
      </c>
      <c r="B85" s="1" t="s">
        <v>6</v>
      </c>
      <c r="E85" s="13" t="s">
        <v>5</v>
      </c>
      <c r="F85" s="12">
        <f>+F80</f>
        <v>202041588699.45001</v>
      </c>
      <c r="G85" s="12">
        <f>+G80</f>
        <v>101292868447.22</v>
      </c>
      <c r="H85" s="12">
        <f>+H80</f>
        <v>100748720252.23</v>
      </c>
      <c r="I85" s="12">
        <f>+I80</f>
        <v>0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>
        <f>+T81</f>
        <v>0</v>
      </c>
      <c r="U85" s="12">
        <f>+U81</f>
        <v>0</v>
      </c>
      <c r="V85" s="12">
        <f>+V81</f>
        <v>0</v>
      </c>
      <c r="W85" s="12">
        <f>+W81</f>
        <v>0</v>
      </c>
    </row>
    <row r="87" spans="1:23" ht="31.5" x14ac:dyDescent="0.25">
      <c r="E87" s="11" t="s">
        <v>4</v>
      </c>
      <c r="F87" s="10">
        <f>+F74+F85</f>
        <v>213764549876.09003</v>
      </c>
      <c r="G87" s="10">
        <f>+G74+G85</f>
        <v>107071519609.33</v>
      </c>
      <c r="H87" s="10">
        <f>+H74+H85</f>
        <v>103858359099.03999</v>
      </c>
      <c r="I87" s="10">
        <f>+I74+I85</f>
        <v>2834671167.7200007</v>
      </c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23" x14ac:dyDescent="0.25">
      <c r="E88" s="1" t="s">
        <v>3</v>
      </c>
      <c r="F88" s="8"/>
      <c r="G88" s="7"/>
    </row>
    <row r="89" spans="1:23" x14ac:dyDescent="0.25">
      <c r="E89" s="1" t="s">
        <v>2</v>
      </c>
      <c r="G89" s="6"/>
    </row>
    <row r="90" spans="1:23" x14ac:dyDescent="0.25">
      <c r="E90" s="1" t="s">
        <v>1</v>
      </c>
      <c r="F90" s="5"/>
    </row>
    <row r="91" spans="1:23" x14ac:dyDescent="0.25">
      <c r="E91" s="4" t="s">
        <v>0</v>
      </c>
      <c r="F91" s="4"/>
      <c r="G91" s="4"/>
      <c r="H91" s="4"/>
    </row>
  </sheetData>
  <mergeCells count="5">
    <mergeCell ref="E1:R1"/>
    <mergeCell ref="E2:R2"/>
    <mergeCell ref="E3:R3"/>
    <mergeCell ref="E6:R6"/>
    <mergeCell ref="G5:I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Fabel Suleyka Lopez</dc:creator>
  <cp:lastModifiedBy>Edison Cruz Hernández</cp:lastModifiedBy>
  <dcterms:created xsi:type="dcterms:W3CDTF">2019-04-08T15:22:49Z</dcterms:created>
  <dcterms:modified xsi:type="dcterms:W3CDTF">2019-04-08T19:23:44Z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